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acapellan_hacienda_gov_do/Documents/Escritorio/"/>
    </mc:Choice>
  </mc:AlternateContent>
  <xr:revisionPtr revIDLastSave="82" documentId="8_{3D00C05F-DEED-46F8-9E59-ABF51283C75B}" xr6:coauthVersionLast="47" xr6:coauthVersionMax="47" xr10:uidLastSave="{1E20473A-7401-4A90-BEAA-B55DE002991E}"/>
  <bookViews>
    <workbookView showHorizontalScroll="0" showVerticalScroll="0"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3" l="1"/>
  <c r="P20" i="3"/>
  <c r="N34" i="3"/>
  <c r="N26" i="3" s="1"/>
  <c r="B52" i="3"/>
  <c r="B36" i="3"/>
  <c r="C26" i="3"/>
  <c r="D26" i="3"/>
  <c r="E26" i="3"/>
  <c r="F26" i="3"/>
  <c r="G26" i="3"/>
  <c r="H26" i="3"/>
  <c r="I26" i="3"/>
  <c r="J26" i="3"/>
  <c r="K26" i="3"/>
  <c r="L26" i="3"/>
  <c r="M26" i="3"/>
  <c r="O26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C83" i="3" l="1"/>
  <c r="B83" i="3"/>
  <c r="C80" i="3"/>
  <c r="B80" i="3"/>
  <c r="C77" i="3"/>
  <c r="B77" i="3"/>
  <c r="C71" i="3"/>
  <c r="B71" i="3"/>
  <c r="C68" i="3"/>
  <c r="B68" i="3"/>
  <c r="C63" i="3"/>
  <c r="B63" i="3"/>
  <c r="C44" i="3"/>
  <c r="B44" i="3"/>
  <c r="B26" i="3"/>
  <c r="B16" i="3"/>
  <c r="C11" i="3"/>
  <c r="B11" i="3"/>
  <c r="I44" i="3"/>
  <c r="P46" i="3"/>
  <c r="P13" i="3"/>
  <c r="P14" i="3"/>
  <c r="P15" i="3"/>
  <c r="P17" i="3"/>
  <c r="P18" i="3"/>
  <c r="P19" i="3"/>
  <c r="P21" i="3"/>
  <c r="P12" i="3"/>
  <c r="M11" i="3"/>
  <c r="P24" i="3"/>
  <c r="C75" i="3" l="1"/>
  <c r="B85" i="3"/>
  <c r="C85" i="3"/>
  <c r="B75" i="3"/>
  <c r="B10" i="3"/>
  <c r="C10" i="3"/>
  <c r="P41" i="3"/>
  <c r="P40" i="3"/>
  <c r="P38" i="3"/>
  <c r="P59" i="3"/>
  <c r="P22" i="3"/>
  <c r="C87" i="3" l="1"/>
  <c r="B87" i="3"/>
  <c r="K11" i="3"/>
  <c r="K83" i="3"/>
  <c r="K80" i="3"/>
  <c r="K77" i="3"/>
  <c r="K71" i="3"/>
  <c r="K68" i="3"/>
  <c r="K63" i="3"/>
  <c r="K44" i="3"/>
  <c r="P45" i="3"/>
  <c r="P35" i="3"/>
  <c r="P84" i="3"/>
  <c r="P83" i="3" s="1"/>
  <c r="P81" i="3"/>
  <c r="P79" i="3"/>
  <c r="P78" i="3"/>
  <c r="P60" i="3"/>
  <c r="P61" i="3"/>
  <c r="P62" i="3"/>
  <c r="P64" i="3"/>
  <c r="P65" i="3"/>
  <c r="P66" i="3"/>
  <c r="P67" i="3"/>
  <c r="P69" i="3"/>
  <c r="P70" i="3"/>
  <c r="P72" i="3"/>
  <c r="P73" i="3"/>
  <c r="P74" i="3"/>
  <c r="P54" i="3"/>
  <c r="P55" i="3"/>
  <c r="P56" i="3"/>
  <c r="P58" i="3"/>
  <c r="P53" i="3"/>
  <c r="P47" i="3"/>
  <c r="P48" i="3"/>
  <c r="P49" i="3"/>
  <c r="P50" i="3"/>
  <c r="P51" i="3"/>
  <c r="P37" i="3"/>
  <c r="P39" i="3"/>
  <c r="P42" i="3"/>
  <c r="P43" i="3"/>
  <c r="P28" i="3"/>
  <c r="P29" i="3"/>
  <c r="P30" i="3"/>
  <c r="P31" i="3"/>
  <c r="P32" i="3"/>
  <c r="P33" i="3"/>
  <c r="P34" i="3"/>
  <c r="P27" i="3"/>
  <c r="P25" i="3"/>
  <c r="P16" i="3" s="1"/>
  <c r="L83" i="3"/>
  <c r="M83" i="3"/>
  <c r="N83" i="3"/>
  <c r="O83" i="3"/>
  <c r="L80" i="3"/>
  <c r="M80" i="3"/>
  <c r="N80" i="3"/>
  <c r="O80" i="3"/>
  <c r="L77" i="3"/>
  <c r="M77" i="3"/>
  <c r="N77" i="3"/>
  <c r="O77" i="3"/>
  <c r="O85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44" i="3"/>
  <c r="M44" i="3"/>
  <c r="M75" i="3" s="1"/>
  <c r="N44" i="3"/>
  <c r="O44" i="3"/>
  <c r="J83" i="3"/>
  <c r="J80" i="3"/>
  <c r="J77" i="3"/>
  <c r="J71" i="3"/>
  <c r="J68" i="3"/>
  <c r="J63" i="3"/>
  <c r="J44" i="3"/>
  <c r="J11" i="3"/>
  <c r="I83" i="3"/>
  <c r="I80" i="3"/>
  <c r="I77" i="3"/>
  <c r="I71" i="3"/>
  <c r="I68" i="3"/>
  <c r="I63" i="3"/>
  <c r="I11" i="3"/>
  <c r="H83" i="3"/>
  <c r="H80" i="3"/>
  <c r="H77" i="3"/>
  <c r="H71" i="3"/>
  <c r="H68" i="3"/>
  <c r="H63" i="3"/>
  <c r="H44" i="3"/>
  <c r="H11" i="3"/>
  <c r="G83" i="3"/>
  <c r="G80" i="3"/>
  <c r="G77" i="3"/>
  <c r="G71" i="3"/>
  <c r="G68" i="3"/>
  <c r="G63" i="3"/>
  <c r="G44" i="3"/>
  <c r="G11" i="3"/>
  <c r="F83" i="3"/>
  <c r="F80" i="3"/>
  <c r="F77" i="3"/>
  <c r="F71" i="3"/>
  <c r="F68" i="3"/>
  <c r="F63" i="3"/>
  <c r="F44" i="3"/>
  <c r="F11" i="3"/>
  <c r="L75" i="3" l="1"/>
  <c r="I75" i="3"/>
  <c r="F75" i="3"/>
  <c r="G75" i="3"/>
  <c r="H75" i="3"/>
  <c r="P52" i="3"/>
  <c r="N75" i="3"/>
  <c r="P36" i="3"/>
  <c r="K75" i="3"/>
  <c r="J75" i="3"/>
  <c r="O75" i="3"/>
  <c r="O87" i="3" s="1"/>
  <c r="P26" i="3"/>
  <c r="M85" i="3"/>
  <c r="M87" i="3" s="1"/>
  <c r="P11" i="3"/>
  <c r="N10" i="3"/>
  <c r="M10" i="3"/>
  <c r="L85" i="3"/>
  <c r="N85" i="3"/>
  <c r="O10" i="3"/>
  <c r="K85" i="3"/>
  <c r="K10" i="3"/>
  <c r="L10" i="3"/>
  <c r="G10" i="3"/>
  <c r="H10" i="3"/>
  <c r="I10" i="3"/>
  <c r="F85" i="3"/>
  <c r="J10" i="3"/>
  <c r="G85" i="3"/>
  <c r="H85" i="3"/>
  <c r="F10" i="3"/>
  <c r="I85" i="3"/>
  <c r="J85" i="3"/>
  <c r="P77" i="3"/>
  <c r="P44" i="3"/>
  <c r="N87" i="3" l="1"/>
  <c r="F87" i="3"/>
  <c r="J87" i="3"/>
  <c r="I87" i="3"/>
  <c r="K87" i="3"/>
  <c r="H87" i="3"/>
  <c r="L87" i="3"/>
  <c r="G87" i="3"/>
  <c r="E83" i="3"/>
  <c r="E80" i="3"/>
  <c r="E77" i="3"/>
  <c r="E71" i="3"/>
  <c r="E68" i="3"/>
  <c r="E63" i="3"/>
  <c r="E44" i="3"/>
  <c r="E85" i="3" l="1"/>
  <c r="E11" i="3" l="1"/>
  <c r="E75" i="3" l="1"/>
  <c r="E87" i="3" s="1"/>
  <c r="D80" i="3"/>
  <c r="D77" i="3"/>
  <c r="D71" i="3"/>
  <c r="P71" i="3" s="1"/>
  <c r="D68" i="3"/>
  <c r="P68" i="3" s="1"/>
  <c r="D63" i="3"/>
  <c r="P63" i="3" s="1"/>
  <c r="D44" i="3"/>
  <c r="D11" i="3"/>
  <c r="D83" i="3"/>
  <c r="P82" i="3" s="1"/>
  <c r="P80" i="3" s="1"/>
  <c r="P75" i="3" l="1"/>
  <c r="D75" i="3"/>
  <c r="P10" i="3"/>
  <c r="D10" i="3"/>
  <c r="E10" i="3"/>
  <c r="D85" i="3"/>
  <c r="P85" i="3" s="1"/>
  <c r="D87" i="3" l="1"/>
  <c r="P8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<sst xmlns="http://schemas.openxmlformats.org/spreadsheetml/2006/main" count="101" uniqueCount="100">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</sst>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0" fillId="0" borderId="0" xfId="1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wrapText="1"/>
    </xf>
    <xf numFmtId="43" fontId="0" fillId="0" borderId="0" xfId="1" applyFont="1" applyAlignment="1">
      <alignment horizontal="left" vertical="center" wrapText="1"/>
    </xf>
    <xf numFmtId="43" fontId="8" fillId="0" borderId="0" xfId="1" applyFont="1" applyAlignment="1">
      <alignment horizontal="left" wrapText="1"/>
    </xf>
    <xf numFmtId="4" fontId="0" fillId="0" borderId="0" xfId="0" applyNumberFormat="1" applyAlignment="1">
      <alignment vertical="center"/>
    </xf>
    <xf numFmtId="43" fontId="8" fillId="0" borderId="0" xfId="0" applyNumberFormat="1" applyFont="1" applyAlignment="1">
      <alignment horizontal="left" wrapText="1"/>
    </xf>
    <xf numFmtId="43" fontId="0" fillId="4" borderId="0" xfId="1" applyFont="1" applyFill="1" applyAlignment="1">
      <alignment horizontal="left" vertical="center" wrapText="1"/>
    </xf>
    <xf numFmtId="43" fontId="0" fillId="0" borderId="0" xfId="1" applyFont="1" applyBorder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95250</xdr:rowOff>
    </xdr:from>
    <xdr:to>
      <xdr:col>4</xdr:col>
      <xdr:colOff>324600</xdr:colOff>
      <xdr:row>4</xdr:row>
      <xdr:rowOff>47624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772275" y="95250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1"/>
  <sheetViews>
    <sheetView showGridLines="0" tabSelected="1" topLeftCell="A85" zoomScaleNormal="100" zoomScaleSheetLayoutView="100" workbookViewId="0">
      <selection activeCell="F100" sqref="F100"/>
    </sheetView>
  </sheetViews>
  <sheetFormatPr baseColWidth="10" defaultColWidth="9.140625" defaultRowHeight="15" x14ac:dyDescent="0.25"/>
  <cols>
    <col min="1" max="1" width="62.42578125" style="8" customWidth="1"/>
    <col min="2" max="3" width="17.7109375" style="8" customWidth="1"/>
    <col min="4" max="9" width="17.7109375" style="10" customWidth="1"/>
    <col min="10" max="15" width="17.7109375" style="10" hidden="1" customWidth="1"/>
    <col min="16" max="16" width="17.7109375" style="10" customWidth="1"/>
    <col min="17" max="17" width="17.7109375" customWidth="1"/>
    <col min="18" max="18" width="36.5703125" customWidth="1"/>
  </cols>
  <sheetData>
    <row r="1" spans="1:18" ht="18.75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8" ht="18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8.75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8" ht="18.7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8" ht="17.25" customHeight="1" x14ac:dyDescent="0.25">
      <c r="A5" s="39" t="s">
        <v>89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8" ht="14.25" customHeight="1" x14ac:dyDescent="0.25">
      <c r="A6" s="39">
        <v>2025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8" ht="13.5" customHeight="1" x14ac:dyDescent="0.25">
      <c r="A7" s="40" t="s">
        <v>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8" ht="8.25" customHeight="1" x14ac:dyDescent="0.25">
      <c r="A8" s="11"/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8" s="8" customFormat="1" ht="27.75" customHeight="1" x14ac:dyDescent="0.25">
      <c r="A9" s="6" t="s">
        <v>0</v>
      </c>
      <c r="B9" s="31" t="s">
        <v>99</v>
      </c>
      <c r="C9" s="7" t="s">
        <v>99</v>
      </c>
      <c r="D9" s="7" t="s">
        <v>76</v>
      </c>
      <c r="E9" s="7" t="s">
        <v>77</v>
      </c>
      <c r="F9" s="7" t="s">
        <v>78</v>
      </c>
      <c r="G9" s="7" t="s">
        <v>79</v>
      </c>
      <c r="H9" s="7" t="s">
        <v>80</v>
      </c>
      <c r="I9" s="7" t="s">
        <v>81</v>
      </c>
      <c r="J9" s="7" t="s">
        <v>82</v>
      </c>
      <c r="K9" s="7" t="s">
        <v>83</v>
      </c>
      <c r="L9" s="7" t="s">
        <v>84</v>
      </c>
      <c r="M9" s="7" t="s">
        <v>85</v>
      </c>
      <c r="N9" s="7" t="s">
        <v>86</v>
      </c>
      <c r="O9" s="7" t="s">
        <v>87</v>
      </c>
      <c r="P9" s="7" t="s">
        <v>88</v>
      </c>
    </row>
    <row r="10" spans="1:18" ht="30" customHeight="1" x14ac:dyDescent="0.25">
      <c r="A10" s="1" t="s">
        <v>1</v>
      </c>
      <c r="B10" s="13">
        <f t="shared" ref="B10:P10" si="0">+B11+B16+B26+B36+B44+B52+B63+B68+B71</f>
        <v>16436801660</v>
      </c>
      <c r="C10" s="13">
        <f t="shared" si="0"/>
        <v>16686879352.860001</v>
      </c>
      <c r="D10" s="13">
        <f t="shared" si="0"/>
        <v>1132523881.0900002</v>
      </c>
      <c r="E10" s="13">
        <f t="shared" si="0"/>
        <v>1144252544.78</v>
      </c>
      <c r="F10" s="13">
        <f t="shared" si="0"/>
        <v>1618203575.6900001</v>
      </c>
      <c r="G10" s="13">
        <f t="shared" si="0"/>
        <v>1299839655.4599998</v>
      </c>
      <c r="H10" s="13">
        <f t="shared" si="0"/>
        <v>1149139725.8100002</v>
      </c>
      <c r="I10" s="13">
        <f t="shared" si="0"/>
        <v>1268881774.9400001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 t="shared" si="0"/>
        <v>0</v>
      </c>
      <c r="P10" s="13">
        <f t="shared" si="0"/>
        <v>7612841157.7699995</v>
      </c>
    </row>
    <row r="11" spans="1:18" ht="30" customHeight="1" x14ac:dyDescent="0.25">
      <c r="A11" s="2" t="s">
        <v>2</v>
      </c>
      <c r="B11" s="14">
        <f t="shared" ref="B11:P11" si="1">SUM(B12:B15)</f>
        <v>1412013884</v>
      </c>
      <c r="C11" s="14">
        <f t="shared" si="1"/>
        <v>1627965250.9999998</v>
      </c>
      <c r="D11" s="14">
        <f t="shared" si="1"/>
        <v>79354192.080000013</v>
      </c>
      <c r="E11" s="14">
        <f t="shared" si="1"/>
        <v>90077482.679999992</v>
      </c>
      <c r="F11" s="14">
        <f t="shared" si="1"/>
        <v>91832225.74000001</v>
      </c>
      <c r="G11" s="14">
        <f t="shared" si="1"/>
        <v>164572933.14000002</v>
      </c>
      <c r="H11" s="14">
        <f t="shared" si="1"/>
        <v>92312322.979999989</v>
      </c>
      <c r="I11" s="14">
        <f t="shared" si="1"/>
        <v>91088245.469999999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14">
        <f t="shared" si="1"/>
        <v>0</v>
      </c>
      <c r="N11" s="14">
        <f t="shared" si="1"/>
        <v>0</v>
      </c>
      <c r="O11" s="14">
        <f t="shared" si="1"/>
        <v>0</v>
      </c>
      <c r="P11" s="14">
        <f t="shared" si="1"/>
        <v>609237402.08999991</v>
      </c>
      <c r="Q11" s="28"/>
      <c r="R11" s="28"/>
    </row>
    <row r="12" spans="1:18" ht="30" customHeight="1" x14ac:dyDescent="0.25">
      <c r="A12" s="3" t="s">
        <v>3</v>
      </c>
      <c r="B12" s="32">
        <v>866096153</v>
      </c>
      <c r="C12" s="32">
        <v>1011004935.66</v>
      </c>
      <c r="D12" s="15">
        <v>62876066</v>
      </c>
      <c r="E12" s="15">
        <v>71655915.519999996</v>
      </c>
      <c r="F12" s="15">
        <v>73306155.680000007</v>
      </c>
      <c r="G12" s="15">
        <v>74440131.950000003</v>
      </c>
      <c r="H12" s="15">
        <v>73722564.459999993</v>
      </c>
      <c r="I12" s="15">
        <v>72487822.640000001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428488656.24999994</v>
      </c>
      <c r="Q12" s="28"/>
      <c r="R12" s="28"/>
    </row>
    <row r="13" spans="1:18" ht="30" customHeight="1" x14ac:dyDescent="0.25">
      <c r="A13" s="3" t="s">
        <v>4</v>
      </c>
      <c r="B13" s="36">
        <v>398587515</v>
      </c>
      <c r="C13" s="32">
        <v>451482195.98000002</v>
      </c>
      <c r="D13" s="15">
        <v>7015872.6799999997</v>
      </c>
      <c r="E13" s="15">
        <v>7729948.4199999999</v>
      </c>
      <c r="F13" s="15">
        <v>7806290.3499999996</v>
      </c>
      <c r="G13" s="15">
        <v>79432520.349999994</v>
      </c>
      <c r="H13" s="15">
        <v>7807201.3799999999</v>
      </c>
      <c r="I13" s="15">
        <v>7935432.5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1" si="2">SUM(D13:O13)</f>
        <v>117727265.67999999</v>
      </c>
    </row>
    <row r="14" spans="1:18" ht="30" customHeight="1" x14ac:dyDescent="0.25">
      <c r="A14" s="3" t="s">
        <v>5</v>
      </c>
      <c r="B14" s="32">
        <v>30000000</v>
      </c>
      <c r="C14" s="32">
        <v>34500000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2"/>
        <v>0</v>
      </c>
    </row>
    <row r="15" spans="1:18" ht="30" customHeight="1" x14ac:dyDescent="0.25">
      <c r="A15" s="3" t="s">
        <v>6</v>
      </c>
      <c r="B15" s="32">
        <v>117330216</v>
      </c>
      <c r="C15" s="32">
        <v>130978119.36</v>
      </c>
      <c r="D15" s="15">
        <v>9462253.4000000004</v>
      </c>
      <c r="E15" s="15">
        <v>10691618.74</v>
      </c>
      <c r="F15" s="15">
        <v>10719779.710000001</v>
      </c>
      <c r="G15" s="15">
        <v>10700280.84</v>
      </c>
      <c r="H15" s="15">
        <v>10782557.140000001</v>
      </c>
      <c r="I15" s="15">
        <v>10664990.33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 t="shared" si="2"/>
        <v>63021480.159999996</v>
      </c>
    </row>
    <row r="16" spans="1:18" ht="30" customHeight="1" x14ac:dyDescent="0.25">
      <c r="A16" s="2" t="s">
        <v>7</v>
      </c>
      <c r="B16" s="14">
        <f t="shared" ref="B16:P16" si="3">SUM(B17:B25)</f>
        <v>1579821769</v>
      </c>
      <c r="C16" s="14">
        <f t="shared" si="3"/>
        <v>1594170294.8199999</v>
      </c>
      <c r="D16" s="14">
        <f t="shared" si="3"/>
        <v>37640050.799999997</v>
      </c>
      <c r="E16" s="14">
        <f t="shared" si="3"/>
        <v>22433600.120000001</v>
      </c>
      <c r="F16" s="14">
        <f t="shared" si="3"/>
        <v>363528357.40000004</v>
      </c>
      <c r="G16" s="14">
        <f t="shared" si="3"/>
        <v>44333989.43999999</v>
      </c>
      <c r="H16" s="14">
        <f t="shared" si="3"/>
        <v>41643447.310000002</v>
      </c>
      <c r="I16" s="14">
        <f t="shared" si="3"/>
        <v>160677990.93999997</v>
      </c>
      <c r="J16" s="14">
        <f t="shared" si="3"/>
        <v>0</v>
      </c>
      <c r="K16" s="14">
        <f t="shared" si="3"/>
        <v>0</v>
      </c>
      <c r="L16" s="14">
        <f t="shared" si="3"/>
        <v>0</v>
      </c>
      <c r="M16" s="14">
        <f t="shared" si="3"/>
        <v>0</v>
      </c>
      <c r="N16" s="14">
        <f t="shared" si="3"/>
        <v>0</v>
      </c>
      <c r="O16" s="14">
        <f t="shared" si="3"/>
        <v>0</v>
      </c>
      <c r="P16" s="14">
        <f t="shared" si="3"/>
        <v>670257436.00999987</v>
      </c>
    </row>
    <row r="17" spans="1:18" ht="30" customHeight="1" x14ac:dyDescent="0.25">
      <c r="A17" s="3" t="s">
        <v>8</v>
      </c>
      <c r="B17" s="16">
        <v>55400000</v>
      </c>
      <c r="C17" s="16">
        <v>88337865.599999994</v>
      </c>
      <c r="D17" s="15">
        <v>25998754.329999998</v>
      </c>
      <c r="E17" s="15">
        <v>5162044.9800000004</v>
      </c>
      <c r="F17" s="15">
        <v>6559181.5</v>
      </c>
      <c r="G17" s="15">
        <v>2990269.56</v>
      </c>
      <c r="H17" s="15">
        <v>5302148.8600000003</v>
      </c>
      <c r="I17" s="15">
        <v>9989953.0600000005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 t="shared" si="2"/>
        <v>56002352.290000007</v>
      </c>
    </row>
    <row r="18" spans="1:18" ht="30" customHeight="1" x14ac:dyDescent="0.25">
      <c r="A18" s="3" t="s">
        <v>9</v>
      </c>
      <c r="B18" s="16">
        <v>8280000</v>
      </c>
      <c r="C18" s="16">
        <v>8580000</v>
      </c>
      <c r="D18" s="15">
        <v>33928.71</v>
      </c>
      <c r="E18" s="15">
        <v>0</v>
      </c>
      <c r="F18" s="15">
        <v>9204</v>
      </c>
      <c r="G18" s="15">
        <v>74691.350000000006</v>
      </c>
      <c r="H18" s="15">
        <v>255867.04</v>
      </c>
      <c r="I18" s="15">
        <v>277300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2"/>
        <v>650991.1</v>
      </c>
    </row>
    <row r="19" spans="1:18" ht="30" customHeight="1" x14ac:dyDescent="0.25">
      <c r="A19" s="3" t="s">
        <v>10</v>
      </c>
      <c r="B19" s="16">
        <v>12500000</v>
      </c>
      <c r="C19" s="16">
        <v>12500000</v>
      </c>
      <c r="D19" s="15">
        <v>356450</v>
      </c>
      <c r="E19" s="15">
        <v>437541.4</v>
      </c>
      <c r="F19" s="15">
        <v>672068</v>
      </c>
      <c r="G19" s="15">
        <v>1029128.4</v>
      </c>
      <c r="H19" s="15">
        <v>529478.85</v>
      </c>
      <c r="I19" s="15">
        <v>424923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2"/>
        <v>3449589.65</v>
      </c>
    </row>
    <row r="20" spans="1:18" ht="30" customHeight="1" x14ac:dyDescent="0.25">
      <c r="A20" s="3" t="s">
        <v>11</v>
      </c>
      <c r="B20" s="16">
        <v>18250000</v>
      </c>
      <c r="C20" s="16">
        <v>18250000</v>
      </c>
      <c r="D20" s="15">
        <v>0</v>
      </c>
      <c r="E20" s="15">
        <v>59239.12</v>
      </c>
      <c r="F20" s="15">
        <v>0</v>
      </c>
      <c r="G20" s="15">
        <v>275153.34000000003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2"/>
        <v>334392.46000000002</v>
      </c>
    </row>
    <row r="21" spans="1:18" ht="30" customHeight="1" x14ac:dyDescent="0.25">
      <c r="A21" s="3" t="s">
        <v>12</v>
      </c>
      <c r="B21" s="16">
        <v>713634721</v>
      </c>
      <c r="C21" s="16">
        <v>417546912</v>
      </c>
      <c r="D21" s="15">
        <v>1374000</v>
      </c>
      <c r="E21" s="28">
        <v>1277750</v>
      </c>
      <c r="F21" s="15">
        <v>113481699.3</v>
      </c>
      <c r="G21" s="15">
        <v>12463833.18</v>
      </c>
      <c r="H21" s="15">
        <v>2815619.56</v>
      </c>
      <c r="I21" s="15">
        <v>132455487.3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2"/>
        <v>263868389.33999997</v>
      </c>
    </row>
    <row r="22" spans="1:18" ht="30" customHeight="1" x14ac:dyDescent="0.25">
      <c r="A22" s="3" t="s">
        <v>13</v>
      </c>
      <c r="B22" s="16">
        <v>70000000</v>
      </c>
      <c r="C22" s="16">
        <v>70769910.420000002</v>
      </c>
      <c r="D22" s="15">
        <v>1888743.98</v>
      </c>
      <c r="E22" s="15">
        <v>1646086.44</v>
      </c>
      <c r="F22" s="15">
        <v>295292.34999999998</v>
      </c>
      <c r="G22" s="15">
        <v>1907827.38</v>
      </c>
      <c r="H22" s="15">
        <v>2612011.1800000002</v>
      </c>
      <c r="I22" s="15">
        <v>1379814.51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24" si="4">SUM(D22:O22)</f>
        <v>9729775.8399999999</v>
      </c>
    </row>
    <row r="23" spans="1:18" ht="30" customHeight="1" x14ac:dyDescent="0.25">
      <c r="A23" s="3" t="s">
        <v>14</v>
      </c>
      <c r="B23" s="16">
        <v>94968220</v>
      </c>
      <c r="C23" s="16">
        <v>251234259</v>
      </c>
      <c r="D23" s="15">
        <v>0</v>
      </c>
      <c r="E23" s="15">
        <v>1728163.1</v>
      </c>
      <c r="F23" s="15">
        <v>23378104.91</v>
      </c>
      <c r="G23" s="15">
        <v>3214075.41</v>
      </c>
      <c r="H23" s="15">
        <v>1003519.67</v>
      </c>
      <c r="I23" s="15">
        <v>1987300.19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>SUM(D23:O23)</f>
        <v>31311163.280000005</v>
      </c>
    </row>
    <row r="24" spans="1:18" ht="30" customHeight="1" x14ac:dyDescent="0.25">
      <c r="A24" s="3" t="s">
        <v>15</v>
      </c>
      <c r="B24" s="16">
        <v>566359828</v>
      </c>
      <c r="C24" s="16">
        <v>686522347.79999995</v>
      </c>
      <c r="D24" s="15">
        <v>3961640.63</v>
      </c>
      <c r="E24" s="15">
        <v>10411235.33</v>
      </c>
      <c r="F24" s="15">
        <v>215452214.53999999</v>
      </c>
      <c r="G24" s="15">
        <v>22214177.949999999</v>
      </c>
      <c r="H24" s="15">
        <v>24457151.940000001</v>
      </c>
      <c r="I24" s="15">
        <v>11251390.279999999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4"/>
        <v>287747810.66999996</v>
      </c>
      <c r="Q24" s="28"/>
      <c r="R24" s="28"/>
    </row>
    <row r="25" spans="1:18" ht="30" customHeight="1" x14ac:dyDescent="0.25">
      <c r="A25" s="3" t="s">
        <v>35</v>
      </c>
      <c r="B25" s="16">
        <v>40429000</v>
      </c>
      <c r="C25" s="16">
        <v>40429000</v>
      </c>
      <c r="D25" s="15">
        <v>4026533.15</v>
      </c>
      <c r="E25" s="15">
        <v>1711539.75</v>
      </c>
      <c r="F25" s="15">
        <v>3680592.8</v>
      </c>
      <c r="G25" s="15">
        <v>164832.87</v>
      </c>
      <c r="H25" s="15">
        <v>4667650.21</v>
      </c>
      <c r="I25" s="15">
        <v>2911822.6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ref="P25" si="5">SUM(D25:O25)</f>
        <v>17162971.379999999</v>
      </c>
      <c r="R25" s="28"/>
    </row>
    <row r="26" spans="1:18" ht="30" customHeight="1" x14ac:dyDescent="0.25">
      <c r="A26" s="2" t="s">
        <v>16</v>
      </c>
      <c r="B26" s="14">
        <f t="shared" ref="B26:P26" si="6">SUM(B27:B35)</f>
        <v>90373644</v>
      </c>
      <c r="C26" s="14">
        <f t="shared" si="6"/>
        <v>96694674.039999992</v>
      </c>
      <c r="D26" s="14">
        <f t="shared" si="6"/>
        <v>1852130</v>
      </c>
      <c r="E26" s="14">
        <f t="shared" si="6"/>
        <v>3439745.87</v>
      </c>
      <c r="F26" s="14">
        <f t="shared" si="6"/>
        <v>3788522.05</v>
      </c>
      <c r="G26" s="14">
        <f t="shared" si="6"/>
        <v>5852150.3699999992</v>
      </c>
      <c r="H26" s="14">
        <f t="shared" si="6"/>
        <v>3287089.14</v>
      </c>
      <c r="I26" s="14">
        <f t="shared" si="6"/>
        <v>2713803.1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20933440.530000001</v>
      </c>
    </row>
    <row r="27" spans="1:18" ht="30" customHeight="1" x14ac:dyDescent="0.25">
      <c r="A27" s="3" t="s">
        <v>17</v>
      </c>
      <c r="B27" s="16">
        <v>4723644</v>
      </c>
      <c r="C27" s="28">
        <v>4739644</v>
      </c>
      <c r="D27" s="16">
        <v>0</v>
      </c>
      <c r="E27" s="16">
        <v>23010</v>
      </c>
      <c r="F27" s="16">
        <v>302105</v>
      </c>
      <c r="G27" s="16">
        <v>910525.22</v>
      </c>
      <c r="H27" s="16">
        <v>25789</v>
      </c>
      <c r="I27" s="16">
        <v>77916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ref="P27:P35" si="7">SUM(D27:O27)</f>
        <v>1339345.22</v>
      </c>
    </row>
    <row r="28" spans="1:18" ht="30" customHeight="1" x14ac:dyDescent="0.25">
      <c r="A28" s="3" t="s">
        <v>18</v>
      </c>
      <c r="B28" s="16">
        <v>11034100</v>
      </c>
      <c r="C28" s="16">
        <v>11034100</v>
      </c>
      <c r="D28" s="15">
        <v>0</v>
      </c>
      <c r="E28" s="16">
        <v>313762</v>
      </c>
      <c r="F28" s="16">
        <v>0</v>
      </c>
      <c r="G28" s="16">
        <v>0</v>
      </c>
      <c r="H28" s="16">
        <v>498550</v>
      </c>
      <c r="I28" s="16">
        <v>85648.18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7"/>
        <v>897960.17999999993</v>
      </c>
    </row>
    <row r="29" spans="1:18" ht="30" customHeight="1" x14ac:dyDescent="0.25">
      <c r="A29" s="3" t="s">
        <v>98</v>
      </c>
      <c r="B29" s="16">
        <v>5104163</v>
      </c>
      <c r="C29" s="16">
        <v>7619093</v>
      </c>
      <c r="D29" s="16">
        <v>0</v>
      </c>
      <c r="E29" s="16">
        <v>79549.7</v>
      </c>
      <c r="F29" s="16">
        <v>127928.52</v>
      </c>
      <c r="G29" s="16">
        <v>1171580.04</v>
      </c>
      <c r="H29" s="16">
        <v>25782.95</v>
      </c>
      <c r="I29" s="16">
        <v>18600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7"/>
        <v>1423441.21</v>
      </c>
    </row>
    <row r="30" spans="1:18" ht="30" customHeight="1" x14ac:dyDescent="0.25">
      <c r="A30" s="3" t="s">
        <v>19</v>
      </c>
      <c r="B30" s="28">
        <v>436840</v>
      </c>
      <c r="C30" s="28">
        <v>566840</v>
      </c>
      <c r="D30" s="16">
        <v>0</v>
      </c>
      <c r="E30" s="16">
        <v>241195.08</v>
      </c>
      <c r="F30" s="16">
        <v>4240.92</v>
      </c>
      <c r="G30" s="16">
        <v>0</v>
      </c>
      <c r="H30" s="16">
        <v>0</v>
      </c>
      <c r="I30" s="16">
        <v>46605.45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7"/>
        <v>292041.45</v>
      </c>
    </row>
    <row r="31" spans="1:18" ht="30" customHeight="1" x14ac:dyDescent="0.25">
      <c r="A31" s="3" t="s">
        <v>20</v>
      </c>
      <c r="B31" s="28">
        <v>928860</v>
      </c>
      <c r="C31" s="28">
        <v>1048860</v>
      </c>
      <c r="D31" s="16">
        <v>0</v>
      </c>
      <c r="E31" s="16">
        <v>0</v>
      </c>
      <c r="F31" s="16">
        <v>0</v>
      </c>
      <c r="G31" s="16">
        <v>115276.56</v>
      </c>
      <c r="H31" s="16">
        <v>0</v>
      </c>
      <c r="I31" s="16">
        <v>198263.6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7"/>
        <v>313540.16000000003</v>
      </c>
    </row>
    <row r="32" spans="1:18" ht="30" customHeight="1" x14ac:dyDescent="0.25">
      <c r="A32" s="3" t="s">
        <v>21</v>
      </c>
      <c r="B32" s="28">
        <v>2166423</v>
      </c>
      <c r="C32" s="28">
        <v>2166423</v>
      </c>
      <c r="D32" s="16">
        <v>0</v>
      </c>
      <c r="E32" s="16">
        <v>0.01</v>
      </c>
      <c r="F32" s="16">
        <v>234212.3</v>
      </c>
      <c r="G32" s="16">
        <v>60588.63</v>
      </c>
      <c r="H32" s="16">
        <v>40859.69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7"/>
        <v>335660.63</v>
      </c>
    </row>
    <row r="33" spans="1:16" ht="30" customHeight="1" x14ac:dyDescent="0.25">
      <c r="A33" s="3" t="s">
        <v>22</v>
      </c>
      <c r="B33" s="28">
        <v>45261265</v>
      </c>
      <c r="C33" s="28">
        <v>48356365.039999999</v>
      </c>
      <c r="D33" s="30">
        <v>1852130</v>
      </c>
      <c r="E33" s="16">
        <v>1845537.2</v>
      </c>
      <c r="F33" s="16">
        <v>1888060.56</v>
      </c>
      <c r="G33" s="16">
        <v>1786940</v>
      </c>
      <c r="H33" s="16">
        <v>2003723.9</v>
      </c>
      <c r="I33" s="16">
        <v>1899550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30">
        <f t="shared" si="7"/>
        <v>11275941.66</v>
      </c>
    </row>
    <row r="34" spans="1:16" ht="30" customHeight="1" x14ac:dyDescent="0.25">
      <c r="A34" s="3" t="s">
        <v>36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30">
        <f t="shared" ref="N34" si="8">SUM(B34:M34)</f>
        <v>0</v>
      </c>
      <c r="O34" s="16">
        <v>0</v>
      </c>
      <c r="P34" s="30">
        <f t="shared" si="7"/>
        <v>0</v>
      </c>
    </row>
    <row r="35" spans="1:16" ht="30" customHeight="1" x14ac:dyDescent="0.25">
      <c r="A35" s="3" t="s">
        <v>23</v>
      </c>
      <c r="B35" s="28">
        <v>20718349</v>
      </c>
      <c r="C35" s="28">
        <v>21163349</v>
      </c>
      <c r="D35" s="16">
        <v>0</v>
      </c>
      <c r="E35" s="16">
        <v>936691.88</v>
      </c>
      <c r="F35" s="16">
        <v>1231974.75</v>
      </c>
      <c r="G35" s="16">
        <v>1807239.92</v>
      </c>
      <c r="H35" s="16">
        <v>692383.6</v>
      </c>
      <c r="I35" s="16">
        <v>387219.87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30">
        <f t="shared" si="7"/>
        <v>5055510.0199999996</v>
      </c>
    </row>
    <row r="36" spans="1:16" ht="30" customHeight="1" x14ac:dyDescent="0.25">
      <c r="A36" s="9" t="s">
        <v>24</v>
      </c>
      <c r="B36" s="38">
        <f>SUM(B37:B43)</f>
        <v>12952774913</v>
      </c>
      <c r="C36" s="38">
        <f t="shared" ref="C36:P36" si="9">SUM(C37:C43)</f>
        <v>12926750493</v>
      </c>
      <c r="D36" s="38">
        <f t="shared" si="9"/>
        <v>1013677508.21</v>
      </c>
      <c r="E36" s="38">
        <f t="shared" si="9"/>
        <v>1010411616.11</v>
      </c>
      <c r="F36" s="38">
        <f t="shared" si="9"/>
        <v>1037984242.5</v>
      </c>
      <c r="G36" s="38">
        <f t="shared" si="9"/>
        <v>1038272838.85</v>
      </c>
      <c r="H36" s="38">
        <f t="shared" si="9"/>
        <v>1010989792.6900001</v>
      </c>
      <c r="I36" s="38">
        <f t="shared" si="9"/>
        <v>1012818883.4300001</v>
      </c>
      <c r="J36" s="38">
        <f t="shared" si="9"/>
        <v>0</v>
      </c>
      <c r="K36" s="38">
        <f t="shared" si="9"/>
        <v>0</v>
      </c>
      <c r="L36" s="38">
        <f t="shared" si="9"/>
        <v>0</v>
      </c>
      <c r="M36" s="38">
        <f t="shared" si="9"/>
        <v>0</v>
      </c>
      <c r="N36" s="38">
        <f t="shared" si="9"/>
        <v>0</v>
      </c>
      <c r="O36" s="38">
        <f t="shared" si="9"/>
        <v>0</v>
      </c>
      <c r="P36" s="38">
        <f t="shared" si="9"/>
        <v>6124154881.789999</v>
      </c>
    </row>
    <row r="37" spans="1:16" ht="30" customHeight="1" x14ac:dyDescent="0.25">
      <c r="A37" s="3" t="s">
        <v>25</v>
      </c>
      <c r="B37" s="32">
        <v>303924000</v>
      </c>
      <c r="C37" s="32">
        <v>313524000</v>
      </c>
      <c r="D37" s="16">
        <v>970062.7</v>
      </c>
      <c r="E37" s="16">
        <v>304000</v>
      </c>
      <c r="F37" s="16">
        <v>876626.39</v>
      </c>
      <c r="G37" s="16">
        <v>662268.74</v>
      </c>
      <c r="H37" s="16">
        <v>771774.5</v>
      </c>
      <c r="I37" s="16">
        <v>2711267.32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ref="P37:P43" si="10">SUM(D37:O37)</f>
        <v>6295999.6500000004</v>
      </c>
    </row>
    <row r="38" spans="1:16" ht="30" customHeight="1" x14ac:dyDescent="0.25">
      <c r="A38" s="3" t="s">
        <v>37</v>
      </c>
      <c r="B38" s="28">
        <v>12137947221</v>
      </c>
      <c r="C38" s="28">
        <v>12101822801</v>
      </c>
      <c r="D38" s="15">
        <v>976393015.63999999</v>
      </c>
      <c r="E38" s="16">
        <v>976393015.63999999</v>
      </c>
      <c r="F38" s="16">
        <v>976393015.63999999</v>
      </c>
      <c r="G38" s="16">
        <v>1002193015.64</v>
      </c>
      <c r="H38" s="16">
        <v>976393015.63999999</v>
      </c>
      <c r="I38" s="16">
        <v>976393015.63999999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>SUM(D38:O38)</f>
        <v>5884158093.8400002</v>
      </c>
    </row>
    <row r="39" spans="1:16" ht="30" customHeight="1" x14ac:dyDescent="0.25">
      <c r="A39" s="3" t="s">
        <v>38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10"/>
        <v>0</v>
      </c>
    </row>
    <row r="40" spans="1:16" ht="30" customHeight="1" x14ac:dyDescent="0.25">
      <c r="A40" s="3" t="s">
        <v>39</v>
      </c>
      <c r="B40" s="32">
        <v>306441777</v>
      </c>
      <c r="C40" s="34">
        <v>306441777</v>
      </c>
      <c r="D40" s="15">
        <v>23572444</v>
      </c>
      <c r="E40" s="15">
        <v>23572444</v>
      </c>
      <c r="F40" s="16">
        <v>50572444</v>
      </c>
      <c r="G40" s="16">
        <v>23572444</v>
      </c>
      <c r="H40" s="16">
        <v>23572444</v>
      </c>
      <c r="I40" s="16">
        <v>23572444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>SUM(D40:O40)</f>
        <v>168434664</v>
      </c>
    </row>
    <row r="41" spans="1:16" ht="30" customHeight="1" x14ac:dyDescent="0.25">
      <c r="A41" s="3" t="s">
        <v>40</v>
      </c>
      <c r="B41" s="28">
        <v>200461915</v>
      </c>
      <c r="C41" s="28">
        <v>200461915</v>
      </c>
      <c r="D41" s="15">
        <v>10142156.470000001</v>
      </c>
      <c r="E41" s="15">
        <v>10142156.470000001</v>
      </c>
      <c r="F41" s="16">
        <v>10142156.470000001</v>
      </c>
      <c r="G41" s="16">
        <v>10142156.470000001</v>
      </c>
      <c r="H41" s="16">
        <v>10142156.470000001</v>
      </c>
      <c r="I41" s="16">
        <v>10142156.470000001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60852938.82</v>
      </c>
    </row>
    <row r="42" spans="1:16" ht="30" customHeight="1" x14ac:dyDescent="0.25">
      <c r="A42" s="3" t="s">
        <v>26</v>
      </c>
      <c r="B42" s="16">
        <v>4000000</v>
      </c>
      <c r="C42" s="32">
        <v>4500000</v>
      </c>
      <c r="D42" s="16">
        <v>2599829.4</v>
      </c>
      <c r="E42" s="16">
        <v>0</v>
      </c>
      <c r="F42" s="16">
        <v>0</v>
      </c>
      <c r="G42" s="16">
        <v>1702954</v>
      </c>
      <c r="H42" s="16">
        <v>110402.08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10"/>
        <v>4413185.4800000004</v>
      </c>
    </row>
    <row r="43" spans="1:16" ht="30" customHeight="1" x14ac:dyDescent="0.25">
      <c r="A43" s="3" t="s">
        <v>41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10"/>
        <v>0</v>
      </c>
    </row>
    <row r="44" spans="1:16" ht="30" customHeight="1" x14ac:dyDescent="0.25">
      <c r="A44" s="2" t="s">
        <v>42</v>
      </c>
      <c r="B44" s="18">
        <f t="shared" ref="B44:E44" si="11">SUM(B45:B51)</f>
        <v>0</v>
      </c>
      <c r="C44" s="18">
        <f t="shared" si="11"/>
        <v>36124420</v>
      </c>
      <c r="D44" s="18">
        <f t="shared" si="11"/>
        <v>0</v>
      </c>
      <c r="E44" s="18">
        <f t="shared" si="11"/>
        <v>0</v>
      </c>
      <c r="F44" s="18">
        <f t="shared" ref="F44:O44" si="12">SUM(F45:F51)</f>
        <v>0</v>
      </c>
      <c r="G44" s="18">
        <f t="shared" si="12"/>
        <v>20654542.789999999</v>
      </c>
      <c r="H44" s="18">
        <f t="shared" si="12"/>
        <v>0</v>
      </c>
      <c r="I44" s="18">
        <f t="shared" si="12"/>
        <v>0</v>
      </c>
      <c r="J44" s="18">
        <f t="shared" si="12"/>
        <v>0</v>
      </c>
      <c r="K44" s="18">
        <f t="shared" ref="K44" si="13">SUM(K45:K51)</f>
        <v>0</v>
      </c>
      <c r="L44" s="18">
        <f t="shared" si="12"/>
        <v>0</v>
      </c>
      <c r="M44" s="18">
        <f t="shared" si="12"/>
        <v>0</v>
      </c>
      <c r="N44" s="18">
        <f t="shared" si="12"/>
        <v>0</v>
      </c>
      <c r="O44" s="18">
        <f t="shared" si="12"/>
        <v>0</v>
      </c>
      <c r="P44" s="18">
        <f t="shared" ref="P44" si="14">SUM(P45:P51)</f>
        <v>20654542.789999999</v>
      </c>
    </row>
    <row r="45" spans="1:16" ht="30" customHeight="1" x14ac:dyDescent="0.25">
      <c r="A45" s="3" t="s">
        <v>43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ref="P45:P51" si="15">SUM(D45:O45)</f>
        <v>0</v>
      </c>
    </row>
    <row r="46" spans="1:16" ht="30" customHeight="1" x14ac:dyDescent="0.25">
      <c r="A46" s="3" t="s">
        <v>44</v>
      </c>
      <c r="B46" s="15">
        <v>0</v>
      </c>
      <c r="C46" s="15">
        <v>36124420</v>
      </c>
      <c r="D46" s="15">
        <v>0</v>
      </c>
      <c r="E46" s="15">
        <v>0</v>
      </c>
      <c r="F46" s="15">
        <v>0</v>
      </c>
      <c r="G46" s="15">
        <v>20654542.789999999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>SUM(D46:O46)</f>
        <v>20654542.789999999</v>
      </c>
    </row>
    <row r="47" spans="1:16" ht="30" customHeight="1" x14ac:dyDescent="0.25">
      <c r="A47" s="3" t="s">
        <v>45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5"/>
        <v>0</v>
      </c>
    </row>
    <row r="48" spans="1:16" ht="30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5"/>
        <v>0</v>
      </c>
    </row>
    <row r="49" spans="1:16" ht="30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15"/>
        <v>0</v>
      </c>
    </row>
    <row r="50" spans="1:16" ht="30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15"/>
        <v>0</v>
      </c>
    </row>
    <row r="51" spans="1:16" ht="30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5"/>
        <v>0</v>
      </c>
    </row>
    <row r="52" spans="1:16" ht="30" customHeight="1" x14ac:dyDescent="0.25">
      <c r="A52" s="9" t="s">
        <v>27</v>
      </c>
      <c r="B52" s="14">
        <f t="shared" ref="B52:P52" si="16">SUM(B53:B62)</f>
        <v>401817450</v>
      </c>
      <c r="C52" s="14">
        <f t="shared" si="16"/>
        <v>405174220</v>
      </c>
      <c r="D52" s="14">
        <f t="shared" si="16"/>
        <v>0</v>
      </c>
      <c r="E52" s="14">
        <f t="shared" si="16"/>
        <v>17890100</v>
      </c>
      <c r="F52" s="14">
        <f t="shared" si="16"/>
        <v>121070228</v>
      </c>
      <c r="G52" s="14">
        <f t="shared" si="16"/>
        <v>26153200.869999997</v>
      </c>
      <c r="H52" s="14">
        <f t="shared" si="16"/>
        <v>907073.69</v>
      </c>
      <c r="I52" s="14">
        <f t="shared" si="16"/>
        <v>1582852</v>
      </c>
      <c r="J52" s="14">
        <f t="shared" si="16"/>
        <v>0</v>
      </c>
      <c r="K52" s="14">
        <f t="shared" si="16"/>
        <v>0</v>
      </c>
      <c r="L52" s="14">
        <f t="shared" si="16"/>
        <v>0</v>
      </c>
      <c r="M52" s="14">
        <f t="shared" si="16"/>
        <v>0</v>
      </c>
      <c r="N52" s="14">
        <f t="shared" si="16"/>
        <v>0</v>
      </c>
      <c r="O52" s="14">
        <f t="shared" si="16"/>
        <v>0</v>
      </c>
      <c r="P52" s="14">
        <f t="shared" si="16"/>
        <v>167603454.56</v>
      </c>
    </row>
    <row r="53" spans="1:16" ht="30" customHeight="1" x14ac:dyDescent="0.25">
      <c r="A53" s="3" t="s">
        <v>28</v>
      </c>
      <c r="B53" s="28">
        <v>105359500</v>
      </c>
      <c r="C53" s="28">
        <v>106559500</v>
      </c>
      <c r="D53" s="16">
        <v>0</v>
      </c>
      <c r="E53" s="16">
        <v>0</v>
      </c>
      <c r="F53" s="16">
        <v>27684992</v>
      </c>
      <c r="G53" s="16">
        <v>26108050.289999999</v>
      </c>
      <c r="H53" s="16">
        <v>49560</v>
      </c>
      <c r="I53" s="16">
        <v>1433700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ref="P53:P74" si="17">SUM(D53:O53)</f>
        <v>55276302.289999999</v>
      </c>
    </row>
    <row r="54" spans="1:16" ht="30" customHeight="1" x14ac:dyDescent="0.25">
      <c r="A54" s="3" t="s">
        <v>29</v>
      </c>
      <c r="B54" s="28">
        <v>456000</v>
      </c>
      <c r="C54" s="28">
        <v>456000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73160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17"/>
        <v>73160</v>
      </c>
    </row>
    <row r="55" spans="1:16" ht="30" customHeight="1" x14ac:dyDescent="0.25">
      <c r="A55" s="3" t="s">
        <v>30</v>
      </c>
      <c r="B55" s="28">
        <v>311000</v>
      </c>
      <c r="C55" s="28">
        <v>311000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17"/>
        <v>0</v>
      </c>
    </row>
    <row r="56" spans="1:16" ht="30" customHeight="1" x14ac:dyDescent="0.25">
      <c r="A56" s="3" t="s">
        <v>31</v>
      </c>
      <c r="B56" s="16">
        <v>64806800</v>
      </c>
      <c r="C56" s="28">
        <v>65176800</v>
      </c>
      <c r="D56" s="15">
        <v>0</v>
      </c>
      <c r="E56" s="15">
        <v>0</v>
      </c>
      <c r="F56" s="15">
        <v>48403500</v>
      </c>
      <c r="G56" s="15">
        <v>0</v>
      </c>
      <c r="H56" s="15">
        <v>351330.27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17"/>
        <v>48754830.270000003</v>
      </c>
    </row>
    <row r="57" spans="1:16" ht="30" customHeight="1" x14ac:dyDescent="0.25">
      <c r="A57" s="3"/>
      <c r="B57" s="16"/>
      <c r="C57" s="28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30" customHeight="1" x14ac:dyDescent="0.25">
      <c r="A58" s="3" t="s">
        <v>32</v>
      </c>
      <c r="B58" s="28">
        <v>141939669</v>
      </c>
      <c r="C58" s="28">
        <v>120244669</v>
      </c>
      <c r="D58" s="15">
        <v>0</v>
      </c>
      <c r="E58" s="15">
        <v>0</v>
      </c>
      <c r="F58" s="15">
        <v>256486</v>
      </c>
      <c r="G58" s="15">
        <v>45150.58</v>
      </c>
      <c r="H58" s="15">
        <v>506183.42</v>
      </c>
      <c r="I58" s="15">
        <v>75992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17"/>
        <v>883812</v>
      </c>
    </row>
    <row r="59" spans="1:16" ht="30" customHeight="1" x14ac:dyDescent="0.25">
      <c r="A59" s="3" t="s">
        <v>50</v>
      </c>
      <c r="B59" s="28">
        <v>7944000</v>
      </c>
      <c r="C59" s="28">
        <v>7944000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0</v>
      </c>
    </row>
    <row r="60" spans="1:16" ht="30" customHeight="1" x14ac:dyDescent="0.25">
      <c r="A60" s="3" t="s">
        <v>51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17"/>
        <v>0</v>
      </c>
    </row>
    <row r="61" spans="1:16" ht="30" customHeight="1" x14ac:dyDescent="0.25">
      <c r="A61" s="3" t="s">
        <v>33</v>
      </c>
      <c r="B61" s="28">
        <v>81000481</v>
      </c>
      <c r="C61" s="37">
        <v>104482251</v>
      </c>
      <c r="D61" s="30">
        <v>0</v>
      </c>
      <c r="E61" s="30">
        <v>17890100</v>
      </c>
      <c r="F61" s="30">
        <v>44725250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f t="shared" si="17"/>
        <v>62615350</v>
      </c>
    </row>
    <row r="62" spans="1:16" ht="30" customHeight="1" x14ac:dyDescent="0.25">
      <c r="A62" s="3" t="s">
        <v>52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f t="shared" si="17"/>
        <v>0</v>
      </c>
    </row>
    <row r="63" spans="1:16" ht="30" customHeight="1" x14ac:dyDescent="0.25">
      <c r="A63" s="2" t="s">
        <v>53</v>
      </c>
      <c r="B63" s="14">
        <f t="shared" ref="B63:E63" si="18">SUM(B64:B67)</f>
        <v>0</v>
      </c>
      <c r="C63" s="14">
        <f t="shared" si="18"/>
        <v>0</v>
      </c>
      <c r="D63" s="14">
        <f t="shared" si="18"/>
        <v>0</v>
      </c>
      <c r="E63" s="14">
        <f t="shared" si="18"/>
        <v>0</v>
      </c>
      <c r="F63" s="14">
        <f t="shared" ref="F63:O63" si="19">SUM(F64:F67)</f>
        <v>0</v>
      </c>
      <c r="G63" s="14">
        <f t="shared" si="19"/>
        <v>0</v>
      </c>
      <c r="H63" s="14">
        <f t="shared" si="19"/>
        <v>0</v>
      </c>
      <c r="I63" s="14">
        <f t="shared" si="19"/>
        <v>0</v>
      </c>
      <c r="J63" s="14">
        <f t="shared" si="19"/>
        <v>0</v>
      </c>
      <c r="K63" s="14">
        <f t="shared" ref="K63" si="20">SUM(K64:K67)</f>
        <v>0</v>
      </c>
      <c r="L63" s="14">
        <f t="shared" si="19"/>
        <v>0</v>
      </c>
      <c r="M63" s="14">
        <f t="shared" si="19"/>
        <v>0</v>
      </c>
      <c r="N63" s="14">
        <f t="shared" si="19"/>
        <v>0</v>
      </c>
      <c r="O63" s="14">
        <f t="shared" si="19"/>
        <v>0</v>
      </c>
      <c r="P63" s="14">
        <f t="shared" si="17"/>
        <v>0</v>
      </c>
    </row>
    <row r="64" spans="1:16" ht="30" customHeight="1" x14ac:dyDescent="0.25">
      <c r="A64" s="3" t="s">
        <v>54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17"/>
        <v>0</v>
      </c>
    </row>
    <row r="65" spans="1:16" ht="30" customHeight="1" x14ac:dyDescent="0.25">
      <c r="A65" s="3" t="s">
        <v>55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17"/>
        <v>0</v>
      </c>
    </row>
    <row r="66" spans="1:16" ht="30" customHeight="1" x14ac:dyDescent="0.25">
      <c r="A66" s="3" t="s">
        <v>56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17"/>
        <v>0</v>
      </c>
    </row>
    <row r="67" spans="1:16" ht="30" customHeight="1" x14ac:dyDescent="0.25">
      <c r="A67" s="3" t="s">
        <v>57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17"/>
        <v>0</v>
      </c>
    </row>
    <row r="68" spans="1:16" ht="30" customHeight="1" x14ac:dyDescent="0.25">
      <c r="A68" s="2" t="s">
        <v>58</v>
      </c>
      <c r="B68" s="14">
        <f t="shared" ref="B68:E68" si="21">SUM(B69:B70)</f>
        <v>0</v>
      </c>
      <c r="C68" s="14">
        <f t="shared" si="21"/>
        <v>0</v>
      </c>
      <c r="D68" s="14">
        <f t="shared" si="21"/>
        <v>0</v>
      </c>
      <c r="E68" s="14">
        <f t="shared" si="21"/>
        <v>0</v>
      </c>
      <c r="F68" s="14">
        <f t="shared" ref="F68:O68" si="22">SUM(F69:F70)</f>
        <v>0</v>
      </c>
      <c r="G68" s="14">
        <f t="shared" si="22"/>
        <v>0</v>
      </c>
      <c r="H68" s="14">
        <f t="shared" si="22"/>
        <v>0</v>
      </c>
      <c r="I68" s="14">
        <f t="shared" si="22"/>
        <v>0</v>
      </c>
      <c r="J68" s="14">
        <f t="shared" si="22"/>
        <v>0</v>
      </c>
      <c r="K68" s="14">
        <f t="shared" ref="K68" si="23">SUM(K69:K70)</f>
        <v>0</v>
      </c>
      <c r="L68" s="14">
        <f t="shared" si="22"/>
        <v>0</v>
      </c>
      <c r="M68" s="14">
        <f t="shared" si="22"/>
        <v>0</v>
      </c>
      <c r="N68" s="14">
        <f t="shared" si="22"/>
        <v>0</v>
      </c>
      <c r="O68" s="14">
        <f t="shared" si="22"/>
        <v>0</v>
      </c>
      <c r="P68" s="14">
        <f t="shared" si="17"/>
        <v>0</v>
      </c>
    </row>
    <row r="69" spans="1:16" ht="30" customHeight="1" x14ac:dyDescent="0.25">
      <c r="A69" s="3" t="s">
        <v>59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17"/>
        <v>0</v>
      </c>
    </row>
    <row r="70" spans="1:16" ht="30" customHeight="1" x14ac:dyDescent="0.25">
      <c r="A70" s="3" t="s">
        <v>60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17"/>
        <v>0</v>
      </c>
    </row>
    <row r="71" spans="1:16" ht="30" customHeight="1" x14ac:dyDescent="0.25">
      <c r="A71" s="2" t="s">
        <v>61</v>
      </c>
      <c r="B71" s="14">
        <f t="shared" ref="B71:E71" si="24">SUM(B72:B74)</f>
        <v>0</v>
      </c>
      <c r="C71" s="14">
        <f t="shared" si="24"/>
        <v>0</v>
      </c>
      <c r="D71" s="14">
        <f t="shared" si="24"/>
        <v>0</v>
      </c>
      <c r="E71" s="14">
        <f t="shared" si="24"/>
        <v>0</v>
      </c>
      <c r="F71" s="14">
        <f t="shared" ref="F71:O71" si="25">SUM(F72:F74)</f>
        <v>0</v>
      </c>
      <c r="G71" s="14">
        <f t="shared" si="25"/>
        <v>0</v>
      </c>
      <c r="H71" s="14">
        <f t="shared" si="25"/>
        <v>0</v>
      </c>
      <c r="I71" s="14">
        <f t="shared" si="25"/>
        <v>0</v>
      </c>
      <c r="J71" s="14">
        <f t="shared" si="25"/>
        <v>0</v>
      </c>
      <c r="K71" s="14">
        <f t="shared" ref="K71" si="26">SUM(K72:K74)</f>
        <v>0</v>
      </c>
      <c r="L71" s="14">
        <f t="shared" si="25"/>
        <v>0</v>
      </c>
      <c r="M71" s="14">
        <f t="shared" si="25"/>
        <v>0</v>
      </c>
      <c r="N71" s="14">
        <f t="shared" si="25"/>
        <v>0</v>
      </c>
      <c r="O71" s="14">
        <f t="shared" si="25"/>
        <v>0</v>
      </c>
      <c r="P71" s="14">
        <f t="shared" si="17"/>
        <v>0</v>
      </c>
    </row>
    <row r="72" spans="1:16" ht="30" customHeight="1" x14ac:dyDescent="0.25">
      <c r="A72" s="3" t="s">
        <v>62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17"/>
        <v>0</v>
      </c>
    </row>
    <row r="73" spans="1:16" ht="30" customHeight="1" x14ac:dyDescent="0.25">
      <c r="A73" s="3" t="s">
        <v>63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17"/>
        <v>0</v>
      </c>
    </row>
    <row r="74" spans="1:16" ht="30" customHeight="1" x14ac:dyDescent="0.25">
      <c r="A74" s="3" t="s">
        <v>64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17"/>
        <v>0</v>
      </c>
    </row>
    <row r="75" spans="1:16" ht="30" customHeight="1" x14ac:dyDescent="0.25">
      <c r="A75" s="4" t="s">
        <v>34</v>
      </c>
      <c r="B75" s="19">
        <f t="shared" ref="B75:P75" si="27">+B11+B16+B26+B36+B44+B52+B63+B68+B71</f>
        <v>16436801660</v>
      </c>
      <c r="C75" s="19">
        <f t="shared" si="27"/>
        <v>16686879352.860001</v>
      </c>
      <c r="D75" s="19">
        <f t="shared" si="27"/>
        <v>1132523881.0900002</v>
      </c>
      <c r="E75" s="19">
        <f t="shared" si="27"/>
        <v>1144252544.78</v>
      </c>
      <c r="F75" s="19">
        <f t="shared" si="27"/>
        <v>1618203575.6900001</v>
      </c>
      <c r="G75" s="19">
        <f t="shared" si="27"/>
        <v>1299839655.4599998</v>
      </c>
      <c r="H75" s="19">
        <f t="shared" si="27"/>
        <v>1149139725.8100002</v>
      </c>
      <c r="I75" s="19">
        <f t="shared" si="27"/>
        <v>1268881774.9400001</v>
      </c>
      <c r="J75" s="19">
        <f t="shared" si="27"/>
        <v>0</v>
      </c>
      <c r="K75" s="19">
        <f t="shared" si="27"/>
        <v>0</v>
      </c>
      <c r="L75" s="19">
        <f t="shared" si="27"/>
        <v>0</v>
      </c>
      <c r="M75" s="19">
        <f t="shared" si="27"/>
        <v>0</v>
      </c>
      <c r="N75" s="19">
        <f t="shared" si="27"/>
        <v>0</v>
      </c>
      <c r="O75" s="19">
        <f t="shared" si="27"/>
        <v>0</v>
      </c>
      <c r="P75" s="19">
        <f t="shared" si="27"/>
        <v>7612841157.7699995</v>
      </c>
    </row>
    <row r="76" spans="1:16" ht="30" customHeight="1" x14ac:dyDescent="0.25">
      <c r="A76" s="1" t="s">
        <v>65</v>
      </c>
      <c r="B76" s="1"/>
      <c r="C76" s="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ht="30" customHeight="1" x14ac:dyDescent="0.25">
      <c r="A77" s="2" t="s">
        <v>66</v>
      </c>
      <c r="B77" s="18">
        <f t="shared" ref="B77:E77" si="28">SUM(B78:B79)</f>
        <v>0</v>
      </c>
      <c r="C77" s="18">
        <f t="shared" si="28"/>
        <v>0</v>
      </c>
      <c r="D77" s="18">
        <f t="shared" si="28"/>
        <v>0</v>
      </c>
      <c r="E77" s="18">
        <f t="shared" si="28"/>
        <v>0</v>
      </c>
      <c r="F77" s="18">
        <f t="shared" ref="F77:O77" si="29">SUM(F78:F79)</f>
        <v>0</v>
      </c>
      <c r="G77" s="18">
        <f t="shared" si="29"/>
        <v>0</v>
      </c>
      <c r="H77" s="18">
        <f t="shared" si="29"/>
        <v>0</v>
      </c>
      <c r="I77" s="18">
        <f t="shared" si="29"/>
        <v>0</v>
      </c>
      <c r="J77" s="18">
        <f t="shared" si="29"/>
        <v>0</v>
      </c>
      <c r="K77" s="18">
        <f t="shared" ref="K77" si="30">SUM(K78:K79)</f>
        <v>0</v>
      </c>
      <c r="L77" s="18">
        <f t="shared" si="29"/>
        <v>0</v>
      </c>
      <c r="M77" s="18">
        <f t="shared" si="29"/>
        <v>0</v>
      </c>
      <c r="N77" s="18">
        <f t="shared" si="29"/>
        <v>0</v>
      </c>
      <c r="O77" s="18">
        <f t="shared" si="29"/>
        <v>0</v>
      </c>
      <c r="P77" s="18">
        <f t="shared" ref="P77" si="31">SUM(P78:P79)</f>
        <v>0</v>
      </c>
    </row>
    <row r="78" spans="1:16" ht="30" customHeight="1" x14ac:dyDescent="0.25">
      <c r="A78" s="3" t="s">
        <v>67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5">
        <f>SUM(D78:O78)</f>
        <v>0</v>
      </c>
    </row>
    <row r="79" spans="1:16" ht="30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30" customHeight="1" x14ac:dyDescent="0.25">
      <c r="A80" s="2" t="s">
        <v>69</v>
      </c>
      <c r="B80" s="18">
        <f t="shared" ref="B80:E80" si="32">SUM(B81:B82)</f>
        <v>0</v>
      </c>
      <c r="C80" s="18">
        <f t="shared" si="32"/>
        <v>0</v>
      </c>
      <c r="D80" s="18">
        <f t="shared" si="32"/>
        <v>0</v>
      </c>
      <c r="E80" s="18">
        <f t="shared" si="32"/>
        <v>0</v>
      </c>
      <c r="F80" s="18">
        <f t="shared" ref="F80:O80" si="33">SUM(F81:F82)</f>
        <v>0</v>
      </c>
      <c r="G80" s="18">
        <f t="shared" si="33"/>
        <v>0</v>
      </c>
      <c r="H80" s="18">
        <f t="shared" si="33"/>
        <v>0</v>
      </c>
      <c r="I80" s="18">
        <f t="shared" si="33"/>
        <v>0</v>
      </c>
      <c r="J80" s="18">
        <f t="shared" si="33"/>
        <v>0</v>
      </c>
      <c r="K80" s="18">
        <f t="shared" ref="K80" si="34">SUM(K81:K82)</f>
        <v>0</v>
      </c>
      <c r="L80" s="18">
        <f t="shared" si="33"/>
        <v>0</v>
      </c>
      <c r="M80" s="18">
        <f t="shared" si="33"/>
        <v>0</v>
      </c>
      <c r="N80" s="18">
        <f t="shared" si="33"/>
        <v>0</v>
      </c>
      <c r="O80" s="18">
        <f t="shared" si="33"/>
        <v>0</v>
      </c>
      <c r="P80" s="18">
        <f t="shared" ref="P80" si="35">SUM(P81:P82)</f>
        <v>0</v>
      </c>
    </row>
    <row r="81" spans="1:16" ht="30" customHeight="1" x14ac:dyDescent="0.25">
      <c r="A81" s="3" t="s">
        <v>70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>SUM(D81:O82)</f>
        <v>0</v>
      </c>
    </row>
    <row r="82" spans="1:16" ht="30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30" customHeight="1" x14ac:dyDescent="0.25">
      <c r="A83" s="2" t="s">
        <v>72</v>
      </c>
      <c r="B83" s="18">
        <f t="shared" ref="B83:O83" si="36">SUM(B84:B84)</f>
        <v>0</v>
      </c>
      <c r="C83" s="18">
        <f t="shared" si="36"/>
        <v>0</v>
      </c>
      <c r="D83" s="18">
        <f t="shared" si="36"/>
        <v>0</v>
      </c>
      <c r="E83" s="18">
        <f t="shared" si="36"/>
        <v>0</v>
      </c>
      <c r="F83" s="18">
        <f t="shared" si="36"/>
        <v>0</v>
      </c>
      <c r="G83" s="18">
        <f t="shared" si="36"/>
        <v>0</v>
      </c>
      <c r="H83" s="18">
        <f t="shared" si="36"/>
        <v>0</v>
      </c>
      <c r="I83" s="18">
        <f t="shared" si="36"/>
        <v>0</v>
      </c>
      <c r="J83" s="18">
        <f t="shared" si="36"/>
        <v>0</v>
      </c>
      <c r="K83" s="18">
        <f t="shared" si="36"/>
        <v>0</v>
      </c>
      <c r="L83" s="18">
        <f t="shared" si="36"/>
        <v>0</v>
      </c>
      <c r="M83" s="18">
        <f t="shared" si="36"/>
        <v>0</v>
      </c>
      <c r="N83" s="18">
        <f t="shared" si="36"/>
        <v>0</v>
      </c>
      <c r="O83" s="18">
        <f t="shared" si="36"/>
        <v>0</v>
      </c>
      <c r="P83" s="18">
        <f>SUM(P84:P84)</f>
        <v>0</v>
      </c>
    </row>
    <row r="84" spans="1:16" ht="30" customHeight="1" x14ac:dyDescent="0.25">
      <c r="A84" s="3" t="s">
        <v>73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>SUM(D84:O84)</f>
        <v>0</v>
      </c>
    </row>
    <row r="85" spans="1:16" ht="30" customHeight="1" x14ac:dyDescent="0.25">
      <c r="A85" s="4" t="s">
        <v>74</v>
      </c>
      <c r="B85" s="19">
        <f t="shared" ref="B85:O85" si="37">+B77+B80+B83</f>
        <v>0</v>
      </c>
      <c r="C85" s="19">
        <f t="shared" si="37"/>
        <v>0</v>
      </c>
      <c r="D85" s="19">
        <f t="shared" si="37"/>
        <v>0</v>
      </c>
      <c r="E85" s="19">
        <f t="shared" si="37"/>
        <v>0</v>
      </c>
      <c r="F85" s="19">
        <f t="shared" si="37"/>
        <v>0</v>
      </c>
      <c r="G85" s="19">
        <f t="shared" si="37"/>
        <v>0</v>
      </c>
      <c r="H85" s="19">
        <f t="shared" si="37"/>
        <v>0</v>
      </c>
      <c r="I85" s="19">
        <f t="shared" si="37"/>
        <v>0</v>
      </c>
      <c r="J85" s="19">
        <f t="shared" si="37"/>
        <v>0</v>
      </c>
      <c r="K85" s="19">
        <f t="shared" si="37"/>
        <v>0</v>
      </c>
      <c r="L85" s="19">
        <f t="shared" si="37"/>
        <v>0</v>
      </c>
      <c r="M85" s="19">
        <f t="shared" si="37"/>
        <v>0</v>
      </c>
      <c r="N85" s="19">
        <f t="shared" si="37"/>
        <v>0</v>
      </c>
      <c r="O85" s="19">
        <f t="shared" si="37"/>
        <v>0</v>
      </c>
      <c r="P85" s="19">
        <f>SUM(D85:O85)</f>
        <v>0</v>
      </c>
    </row>
    <row r="86" spans="1:16" ht="30" customHeight="1" x14ac:dyDescent="0.2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30" customHeight="1" thickBot="1" x14ac:dyDescent="0.3">
      <c r="A87" s="5" t="s">
        <v>75</v>
      </c>
      <c r="B87" s="21">
        <f t="shared" ref="B87:P87" si="38">+B75+B85</f>
        <v>16436801660</v>
      </c>
      <c r="C87" s="21">
        <f t="shared" si="38"/>
        <v>16686879352.860001</v>
      </c>
      <c r="D87" s="21">
        <f t="shared" si="38"/>
        <v>1132523881.0900002</v>
      </c>
      <c r="E87" s="21">
        <f t="shared" si="38"/>
        <v>1144252544.78</v>
      </c>
      <c r="F87" s="21">
        <f t="shared" si="38"/>
        <v>1618203575.6900001</v>
      </c>
      <c r="G87" s="21">
        <f t="shared" si="38"/>
        <v>1299839655.4599998</v>
      </c>
      <c r="H87" s="21">
        <f t="shared" si="38"/>
        <v>1149139725.8100002</v>
      </c>
      <c r="I87" s="21">
        <f t="shared" si="38"/>
        <v>1268881774.9400001</v>
      </c>
      <c r="J87" s="21">
        <f t="shared" si="38"/>
        <v>0</v>
      </c>
      <c r="K87" s="21">
        <f t="shared" si="38"/>
        <v>0</v>
      </c>
      <c r="L87" s="21">
        <f t="shared" si="38"/>
        <v>0</v>
      </c>
      <c r="M87" s="21">
        <f t="shared" si="38"/>
        <v>0</v>
      </c>
      <c r="N87" s="21">
        <f t="shared" si="38"/>
        <v>0</v>
      </c>
      <c r="O87" s="21">
        <f t="shared" si="38"/>
        <v>0</v>
      </c>
      <c r="P87" s="21">
        <f t="shared" si="38"/>
        <v>7612841157.7699995</v>
      </c>
    </row>
    <row r="88" spans="1:16" ht="20.100000000000001" customHeight="1" thickTop="1" x14ac:dyDescent="0.25">
      <c r="A88" s="22" t="s">
        <v>91</v>
      </c>
      <c r="B88" s="22"/>
      <c r="C88" s="22"/>
    </row>
    <row r="89" spans="1:16" ht="15" customHeight="1" x14ac:dyDescent="0.25">
      <c r="A89" s="24" t="s">
        <v>92</v>
      </c>
      <c r="B89" s="28"/>
      <c r="C89" s="34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ht="15" customHeight="1" x14ac:dyDescent="0.25">
      <c r="A90" s="24" t="s">
        <v>93</v>
      </c>
      <c r="B90" s="33"/>
      <c r="C90" s="33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6" ht="15" customHeight="1" x14ac:dyDescent="0.25">
      <c r="A91" s="24" t="s">
        <v>94</v>
      </c>
      <c r="B91" s="24"/>
      <c r="C91" s="35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ht="15" customHeight="1" x14ac:dyDescent="0.25">
      <c r="A92" s="24" t="s">
        <v>95</v>
      </c>
      <c r="B92" s="24"/>
      <c r="C92" s="24"/>
      <c r="E92" s="17"/>
      <c r="G92" s="17"/>
      <c r="H92" s="17"/>
      <c r="J92" s="17"/>
      <c r="P92" s="17"/>
    </row>
    <row r="93" spans="1:16" ht="15" customHeight="1" x14ac:dyDescent="0.25">
      <c r="A93" s="24" t="s">
        <v>96</v>
      </c>
      <c r="B93" s="24"/>
      <c r="C93" s="24"/>
      <c r="D93" s="17"/>
      <c r="H93" s="17"/>
      <c r="I93" s="17"/>
      <c r="O93" s="23"/>
      <c r="P93" s="23"/>
    </row>
    <row r="94" spans="1:16" ht="15" customHeight="1" x14ac:dyDescent="0.25">
      <c r="A94" s="24" t="s">
        <v>97</v>
      </c>
      <c r="B94" s="24"/>
      <c r="C94" s="24"/>
      <c r="G94" s="23"/>
      <c r="H94" s="17"/>
      <c r="J94" s="15"/>
      <c r="N94" s="23"/>
      <c r="P94" s="23"/>
    </row>
    <row r="95" spans="1:16" ht="24.95" customHeight="1" x14ac:dyDescent="0.25">
      <c r="A95" s="24"/>
      <c r="B95" s="24"/>
      <c r="C95" s="24"/>
      <c r="F95" s="23"/>
      <c r="G95" s="23"/>
      <c r="H95" s="23"/>
      <c r="I95" s="23"/>
      <c r="J95" s="23"/>
      <c r="N95" s="23"/>
      <c r="O95" s="25"/>
      <c r="P95" s="23"/>
    </row>
    <row r="96" spans="1:16" ht="24.95" customHeight="1" x14ac:dyDescent="0.25">
      <c r="A96" s="24"/>
      <c r="B96" s="24"/>
      <c r="C96" s="24"/>
      <c r="F96" s="23"/>
      <c r="G96" s="23"/>
      <c r="H96" s="23"/>
      <c r="I96" s="23"/>
      <c r="J96" s="23"/>
      <c r="N96" s="23"/>
      <c r="P96" s="23"/>
    </row>
    <row r="97" spans="4:16" ht="24.95" customHeight="1" x14ac:dyDescent="0.25">
      <c r="F97" s="23"/>
      <c r="G97" s="23"/>
      <c r="H97" s="23"/>
      <c r="I97" s="23"/>
      <c r="J97" s="23"/>
      <c r="N97" s="23"/>
      <c r="P97" s="23"/>
    </row>
    <row r="98" spans="4:16" ht="24.95" customHeight="1" x14ac:dyDescent="0.25">
      <c r="F98" s="23"/>
      <c r="G98" s="23"/>
      <c r="H98" s="23"/>
      <c r="I98" s="23"/>
      <c r="J98" s="23"/>
      <c r="O98" s="23"/>
      <c r="P98" s="23"/>
    </row>
    <row r="99" spans="4:16" x14ac:dyDescent="0.25">
      <c r="F99" s="23"/>
      <c r="G99" s="23"/>
      <c r="H99" s="23"/>
      <c r="I99" s="23"/>
      <c r="J99" s="23"/>
      <c r="O99" s="23"/>
      <c r="P99" s="25"/>
    </row>
    <row r="100" spans="4:16" x14ac:dyDescent="0.25">
      <c r="D100" s="26"/>
      <c r="F100" s="23"/>
      <c r="G100" s="23"/>
      <c r="H100" s="23"/>
      <c r="I100" s="23"/>
      <c r="J100" s="23"/>
      <c r="O100" s="23"/>
    </row>
    <row r="101" spans="4:16" x14ac:dyDescent="0.25">
      <c r="D101" s="23"/>
      <c r="F101" s="23"/>
      <c r="G101" s="23"/>
      <c r="H101" s="23"/>
      <c r="I101" s="23"/>
      <c r="J101" s="23"/>
      <c r="O101" s="23"/>
    </row>
    <row r="102" spans="4:16" x14ac:dyDescent="0.25">
      <c r="D102" s="23"/>
      <c r="F102" s="23"/>
      <c r="G102" s="23"/>
      <c r="H102" s="23"/>
      <c r="O102" s="23"/>
      <c r="P102" s="27"/>
    </row>
    <row r="103" spans="4:16" x14ac:dyDescent="0.25">
      <c r="D103" s="23"/>
      <c r="F103" s="23"/>
      <c r="G103" s="23"/>
      <c r="H103" s="23"/>
      <c r="K103" s="23"/>
    </row>
    <row r="104" spans="4:16" x14ac:dyDescent="0.25">
      <c r="D104" s="23"/>
      <c r="F104" s="23"/>
      <c r="G104" s="23"/>
      <c r="H104" s="23"/>
      <c r="I104" s="17"/>
      <c r="K104" s="23"/>
    </row>
    <row r="105" spans="4:16" x14ac:dyDescent="0.25">
      <c r="D105" s="23"/>
      <c r="F105" s="23"/>
      <c r="G105" s="23"/>
      <c r="H105" s="23"/>
    </row>
    <row r="106" spans="4:16" x14ac:dyDescent="0.25">
      <c r="D106" s="23"/>
      <c r="F106" s="23"/>
      <c r="G106" s="23"/>
      <c r="H106" s="23"/>
    </row>
    <row r="107" spans="4:16" x14ac:dyDescent="0.25">
      <c r="D107" s="23"/>
      <c r="F107" s="23"/>
      <c r="G107" s="23"/>
      <c r="H107" s="23"/>
    </row>
    <row r="108" spans="4:16" x14ac:dyDescent="0.25">
      <c r="D108" s="23"/>
      <c r="F108" s="23"/>
      <c r="G108" s="23"/>
      <c r="H108" s="23"/>
      <c r="K108" s="23"/>
    </row>
    <row r="109" spans="4:16" x14ac:dyDescent="0.25">
      <c r="G109" s="25"/>
      <c r="H109" s="23"/>
      <c r="K109" s="23"/>
    </row>
    <row r="110" spans="4:16" x14ac:dyDescent="0.25">
      <c r="D110" s="23"/>
      <c r="H110" s="23"/>
      <c r="K110" s="23"/>
    </row>
    <row r="111" spans="4:16" x14ac:dyDescent="0.25">
      <c r="D111" s="23"/>
      <c r="H111" s="23"/>
      <c r="K111" s="23"/>
    </row>
    <row r="112" spans="4:16" x14ac:dyDescent="0.25">
      <c r="D112" s="23"/>
      <c r="H112" s="23"/>
      <c r="K112" s="25"/>
    </row>
    <row r="113" spans="4:8" x14ac:dyDescent="0.25">
      <c r="D113" s="23"/>
      <c r="H113" s="23"/>
    </row>
    <row r="114" spans="4:8" x14ac:dyDescent="0.25">
      <c r="H114" s="23"/>
    </row>
    <row r="115" spans="4:8" x14ac:dyDescent="0.25">
      <c r="H115" s="23"/>
    </row>
    <row r="116" spans="4:8" x14ac:dyDescent="0.25">
      <c r="H116" s="23"/>
    </row>
    <row r="117" spans="4:8" x14ac:dyDescent="0.25">
      <c r="H117" s="23"/>
    </row>
    <row r="118" spans="4:8" x14ac:dyDescent="0.25">
      <c r="H118" s="23"/>
    </row>
    <row r="119" spans="4:8" x14ac:dyDescent="0.25">
      <c r="H119" s="23"/>
    </row>
    <row r="120" spans="4:8" x14ac:dyDescent="0.25">
      <c r="H120" s="23"/>
    </row>
    <row r="121" spans="4:8" x14ac:dyDescent="0.25">
      <c r="H121" s="23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31496062992125984" footer="0.31496062992125984"/>
  <pageSetup scale="60" fitToHeight="4" orientation="landscape" horizontalDpi="4294967293" r:id="rId1"/>
  <headerFooter scaleWithDoc="0" alignWithMargins="0"/>
  <rowBreaks count="2" manualBreakCount="2">
    <brk id="57" max="15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2025-07-03T15:22:32Z</cp:lastPrinted>
  <dcterms:created xsi:type="dcterms:W3CDTF">2018-04-17T18:57:16Z</dcterms:created>
  <dcterms:modified xsi:type="dcterms:W3CDTF">2025-07-03T15:23:02Z</dcterms:modified>
</cp:coreProperties>
</file>