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ysuazo_hacienda_gov_do/Documents/Escritorio/EJECUCION MENSUAL 2025/"/>
    </mc:Choice>
  </mc:AlternateContent>
  <xr:revisionPtr revIDLastSave="38" documentId="8_{BB975ACC-946D-4471-84BE-1F8C99490914}" xr6:coauthVersionLast="47" xr6:coauthVersionMax="47" xr10:uidLastSave="{6DD8DA0F-01F9-40D6-873B-04EC2DBA41A8}"/>
  <bookViews>
    <workbookView xWindow="-120" yWindow="-120" windowWidth="29040" windowHeight="15720" xr2:uid="{00000000-000D-0000-FFFF-FFFF00000000}"/>
  </bookViews>
  <sheets>
    <sheet name="ENERO-DICIEMBRE 2025" sheetId="3" r:id="rId1"/>
  </sheets>
  <definedNames>
    <definedName name="_xlnm.Print_Area" localSheetId="0">'ENERO-DICIEMBRE 2025'!$A$2:$P$103</definedName>
    <definedName name="_xlnm.Print_Titles" localSheetId="0">'ENERO-DICIEMBRE 2025'!$2:$13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3" l="1"/>
  <c r="P15" i="3" s="1"/>
  <c r="P27" i="3"/>
  <c r="P29" i="3"/>
  <c r="P30" i="3"/>
  <c r="P38" i="3"/>
  <c r="P40" i="3"/>
  <c r="P17" i="3"/>
  <c r="P34" i="3"/>
  <c r="P32" i="3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39" i="3"/>
  <c r="P37" i="3"/>
  <c r="P36" i="3"/>
  <c r="P35" i="3"/>
  <c r="P33" i="3"/>
  <c r="P28" i="3"/>
  <c r="P26" i="3"/>
  <c r="P25" i="3"/>
  <c r="P24" i="3"/>
  <c r="P23" i="3"/>
  <c r="P22" i="3"/>
  <c r="P20" i="3"/>
  <c r="P19" i="3"/>
  <c r="P18" i="3"/>
  <c r="P88" i="3"/>
  <c r="P21" i="3" l="1"/>
  <c r="C79" i="3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79" i="3" l="1"/>
  <c r="P14" i="3"/>
  <c r="M92" i="3"/>
  <c r="F92" i="3"/>
  <c r="J92" i="3"/>
  <c r="K92" i="3"/>
  <c r="H92" i="3"/>
  <c r="I92" i="3"/>
  <c r="N92" i="3"/>
  <c r="O92" i="3"/>
  <c r="G92" i="3"/>
  <c r="B92" i="3"/>
  <c r="C92" i="3"/>
  <c r="P90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<sst xmlns="http://schemas.openxmlformats.org/spreadsheetml/2006/main" count="105" uniqueCount="104">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</sst>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1.png@01D7BAC1.00B734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95</xdr:row>
      <xdr:rowOff>114301</xdr:rowOff>
    </xdr:from>
    <xdr:to>
      <xdr:col>5</xdr:col>
      <xdr:colOff>428625</xdr:colOff>
      <xdr:row>103</xdr:row>
      <xdr:rowOff>29937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84B7A-02EB-4EF0-AD52-F6E17E960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3221951"/>
          <a:ext cx="3000375" cy="1439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552450</xdr:colOff>
      <xdr:row>0</xdr:row>
      <xdr:rowOff>0</xdr:rowOff>
    </xdr:from>
    <xdr:to>
      <xdr:col>4</xdr:col>
      <xdr:colOff>561975</xdr:colOff>
      <xdr:row>7</xdr:row>
      <xdr:rowOff>38100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A8DF2D6-F173-41A7-BD7F-CFCBE678D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0"/>
          <a:ext cx="11525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A11" sqref="A11:P11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161903995</v>
      </c>
      <c r="C14" s="14">
        <f>+C15+C21+C31+C41+C49+C57+C67+C72+C75</f>
        <v>160611551.62</v>
      </c>
      <c r="D14" s="14">
        <f>+D15+D21+D31+D41+D49+D57+D67+D72+D75</f>
        <v>4530267.33</v>
      </c>
      <c r="E14" s="14">
        <f t="shared" ref="E14" si="0">+E15+E21+E31+E41+E49+E57+E67+E72+E75</f>
        <v>4064295.83</v>
      </c>
      <c r="F14" s="14">
        <f t="shared" ref="F14:O14" si="1">+F15+F21+F31+F41+F49+F57+F67+F72+F75</f>
        <v>5364364.5600000005</v>
      </c>
      <c r="G14" s="14">
        <f t="shared" si="1"/>
        <v>11026128.710000001</v>
      </c>
      <c r="H14" s="14">
        <f t="shared" si="1"/>
        <v>5788112.6200000001</v>
      </c>
      <c r="I14" s="14">
        <f t="shared" si="1"/>
        <v>6000821.1899999995</v>
      </c>
      <c r="J14" s="14">
        <f t="shared" si="1"/>
        <v>6898968.4500000002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>+P15+P21+P31+P41+P49+P57+P67+P72+P75</f>
        <v>43672958.689999998</v>
      </c>
    </row>
    <row r="15" spans="1:16" x14ac:dyDescent="0.25">
      <c r="A15" s="2" t="s">
        <v>2</v>
      </c>
      <c r="B15" s="7">
        <f>SUM(B16:B20)</f>
        <v>80191727</v>
      </c>
      <c r="C15" s="7">
        <f>SUM(C16:C20)</f>
        <v>80191727</v>
      </c>
      <c r="D15" s="7">
        <f t="shared" ref="D15:E15" si="2">SUM(D16:D20)</f>
        <v>4297830.87</v>
      </c>
      <c r="E15" s="7">
        <f t="shared" si="2"/>
        <v>3846359.37</v>
      </c>
      <c r="F15" s="7">
        <f t="shared" ref="F15:O15" si="3">SUM(F16:F20)</f>
        <v>4690354.12</v>
      </c>
      <c r="G15" s="7">
        <f t="shared" si="3"/>
        <v>8446914.7300000004</v>
      </c>
      <c r="H15" s="7">
        <f t="shared" si="3"/>
        <v>4891430.09</v>
      </c>
      <c r="I15" s="7">
        <f t="shared" si="3"/>
        <v>4854441.17</v>
      </c>
      <c r="J15" s="7">
        <f t="shared" si="3"/>
        <v>4874520.9000000004</v>
      </c>
      <c r="K15" s="7">
        <f t="shared" si="3"/>
        <v>0</v>
      </c>
      <c r="L15" s="7">
        <f t="shared" si="3"/>
        <v>0</v>
      </c>
      <c r="M15" s="7">
        <f t="shared" si="3"/>
        <v>0</v>
      </c>
      <c r="N15" s="7">
        <f t="shared" si="3"/>
        <v>0</v>
      </c>
      <c r="O15" s="7">
        <f t="shared" si="3"/>
        <v>0</v>
      </c>
      <c r="P15" s="7">
        <f>SUM(P16:P20)</f>
        <v>35901851.25</v>
      </c>
    </row>
    <row r="16" spans="1:16" ht="15" customHeight="1" x14ac:dyDescent="0.25">
      <c r="A16" s="4" t="s">
        <v>3</v>
      </c>
      <c r="B16" s="11">
        <v>49945000</v>
      </c>
      <c r="C16" s="11">
        <v>49345000</v>
      </c>
      <c r="D16" s="11">
        <v>3393837.1</v>
      </c>
      <c r="E16" s="11">
        <v>2942365.6</v>
      </c>
      <c r="F16" s="11">
        <v>3726500</v>
      </c>
      <c r="G16" s="11">
        <v>3770000</v>
      </c>
      <c r="H16" s="11">
        <v>3864666.67</v>
      </c>
      <c r="I16" s="11">
        <v>3829920.27</v>
      </c>
      <c r="J16" s="11">
        <v>3850000</v>
      </c>
      <c r="K16" s="11"/>
      <c r="L16" s="11"/>
      <c r="M16" s="11"/>
      <c r="N16" s="11"/>
      <c r="O16" s="11"/>
      <c r="P16" s="11">
        <f>SUM(D16:O16)</f>
        <v>25377289.639999997</v>
      </c>
    </row>
    <row r="17" spans="1:37" ht="15" customHeight="1" x14ac:dyDescent="0.25">
      <c r="A17" s="4" t="s">
        <v>4</v>
      </c>
      <c r="B17" s="11">
        <v>22398500</v>
      </c>
      <c r="C17" s="11">
        <v>22398500</v>
      </c>
      <c r="D17" s="11">
        <v>419000</v>
      </c>
      <c r="E17" s="11">
        <v>419000</v>
      </c>
      <c r="F17" s="11">
        <v>419000</v>
      </c>
      <c r="G17" s="11">
        <v>4119020.83</v>
      </c>
      <c r="H17" s="11">
        <v>455000</v>
      </c>
      <c r="I17" s="11">
        <v>455000</v>
      </c>
      <c r="J17" s="11">
        <v>455000</v>
      </c>
      <c r="K17" s="11"/>
      <c r="L17" s="11"/>
      <c r="M17" s="11"/>
      <c r="N17" s="11"/>
      <c r="O17" s="11"/>
      <c r="P17" s="11">
        <f>SUM(D17:O17)</f>
        <v>6741020.8300000001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7448227</v>
      </c>
      <c r="D20" s="11">
        <v>484993.77</v>
      </c>
      <c r="E20" s="11">
        <v>484993.77</v>
      </c>
      <c r="F20" s="11">
        <v>544854.12</v>
      </c>
      <c r="G20" s="11">
        <v>557893.9</v>
      </c>
      <c r="H20" s="11">
        <v>571763.42000000004</v>
      </c>
      <c r="I20" s="11">
        <v>569520.9</v>
      </c>
      <c r="J20" s="11">
        <v>569520.9</v>
      </c>
      <c r="K20" s="11"/>
      <c r="L20" s="11"/>
      <c r="M20" s="11"/>
      <c r="N20" s="11"/>
      <c r="O20" s="11"/>
      <c r="P20" s="11">
        <f>SUM(D20:O20)</f>
        <v>3783540.78</v>
      </c>
    </row>
    <row r="21" spans="1:37" x14ac:dyDescent="0.25">
      <c r="A21" s="2" t="s">
        <v>7</v>
      </c>
      <c r="B21" s="7">
        <f>SUM(B22:B30)</f>
        <v>60723714</v>
      </c>
      <c r="C21" s="7">
        <f>SUM(C22:C30)</f>
        <v>59431270.619999997</v>
      </c>
      <c r="D21" s="7">
        <f t="shared" ref="D21:E21" si="4">SUM(D22:D30)</f>
        <v>18936.46</v>
      </c>
      <c r="E21" s="7">
        <f t="shared" si="4"/>
        <v>18936.46</v>
      </c>
      <c r="F21" s="7">
        <f t="shared" ref="F21:O21" si="5">SUM(F22:F30)</f>
        <v>443760.44</v>
      </c>
      <c r="G21" s="7">
        <f t="shared" si="5"/>
        <v>1147216.21</v>
      </c>
      <c r="H21" s="7">
        <f t="shared" si="5"/>
        <v>437582.88</v>
      </c>
      <c r="I21" s="7">
        <f t="shared" si="5"/>
        <v>642931.02</v>
      </c>
      <c r="J21" s="7">
        <f t="shared" si="5"/>
        <v>793993.35</v>
      </c>
      <c r="K21" s="7">
        <f t="shared" si="5"/>
        <v>0</v>
      </c>
      <c r="L21" s="7">
        <f t="shared" si="5"/>
        <v>0</v>
      </c>
      <c r="M21" s="7">
        <f t="shared" si="5"/>
        <v>0</v>
      </c>
      <c r="N21" s="7">
        <f t="shared" si="5"/>
        <v>0</v>
      </c>
      <c r="O21" s="7">
        <f t="shared" si="5"/>
        <v>0</v>
      </c>
      <c r="P21" s="12">
        <f>SUM(P22:P30)</f>
        <v>3503356.82</v>
      </c>
    </row>
    <row r="22" spans="1:37" x14ac:dyDescent="0.25">
      <c r="A22" s="4" t="s">
        <v>8</v>
      </c>
      <c r="B22" s="11">
        <v>2988000</v>
      </c>
      <c r="C22" s="11">
        <v>2988000</v>
      </c>
      <c r="D22" s="11">
        <v>0</v>
      </c>
      <c r="E22" s="11">
        <v>0</v>
      </c>
      <c r="F22" s="11">
        <v>21073.88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28" si="6">SUM(D22:O22)</f>
        <v>21073.88</v>
      </c>
    </row>
    <row r="23" spans="1:37" x14ac:dyDescent="0.25">
      <c r="A23" s="4" t="s">
        <v>9</v>
      </c>
      <c r="B23" s="11">
        <v>6000</v>
      </c>
      <c r="C23" s="11">
        <v>6000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6"/>
        <v>0</v>
      </c>
    </row>
    <row r="24" spans="1:37" x14ac:dyDescent="0.25">
      <c r="A24" s="4" t="s">
        <v>10</v>
      </c>
      <c r="B24" s="11">
        <v>1400000</v>
      </c>
      <c r="C24" s="11">
        <v>1702179</v>
      </c>
      <c r="D24" s="8">
        <v>0</v>
      </c>
      <c r="E24" s="8">
        <v>0</v>
      </c>
      <c r="F24" s="8">
        <v>368940.6</v>
      </c>
      <c r="G24" s="8">
        <v>152143.45000000001</v>
      </c>
      <c r="H24" s="8">
        <v>7326.4</v>
      </c>
      <c r="I24" s="8">
        <v>623298.30000000005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6"/>
        <v>1151708.75</v>
      </c>
    </row>
    <row r="25" spans="1:37" ht="18" customHeight="1" x14ac:dyDescent="0.25">
      <c r="A25" s="4" t="s">
        <v>11</v>
      </c>
      <c r="B25" s="11">
        <v>1504000</v>
      </c>
      <c r="C25" s="11">
        <v>1504000</v>
      </c>
      <c r="D25" s="8">
        <v>0</v>
      </c>
      <c r="E25" s="8">
        <v>0</v>
      </c>
      <c r="F25" s="8">
        <v>0</v>
      </c>
      <c r="G25" s="8">
        <v>219463.9</v>
      </c>
      <c r="H25" s="8">
        <v>105541.52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6"/>
        <v>325005.42</v>
      </c>
    </row>
    <row r="26" spans="1:37" x14ac:dyDescent="0.25">
      <c r="A26" s="4" t="s">
        <v>12</v>
      </c>
      <c r="B26" s="11">
        <v>5151200</v>
      </c>
      <c r="C26" s="11">
        <v>5151200</v>
      </c>
      <c r="D26" s="8">
        <v>0</v>
      </c>
      <c r="E26" s="8">
        <v>0</v>
      </c>
      <c r="F26" s="8">
        <v>0</v>
      </c>
      <c r="G26" s="8">
        <v>508893.64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6"/>
        <v>508893.64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18936.46</v>
      </c>
      <c r="E27" s="11">
        <v>18936.46</v>
      </c>
      <c r="F27" s="11">
        <v>18936.46</v>
      </c>
      <c r="G27" s="11">
        <v>18936.46</v>
      </c>
      <c r="H27" s="11">
        <v>21465</v>
      </c>
      <c r="I27" s="11">
        <v>19632.72</v>
      </c>
      <c r="J27" s="11">
        <v>18166.86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>SUM(D27:J27)</f>
        <v>135010.41999999998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6"/>
        <v>0</v>
      </c>
    </row>
    <row r="29" spans="1:37" ht="30" x14ac:dyDescent="0.25">
      <c r="A29" s="4" t="s">
        <v>15</v>
      </c>
      <c r="B29" s="11">
        <v>47916014</v>
      </c>
      <c r="C29" s="11">
        <v>46321391.619999997</v>
      </c>
      <c r="D29" s="6">
        <v>0</v>
      </c>
      <c r="E29" s="6">
        <v>0</v>
      </c>
      <c r="F29" s="6">
        <v>34809.5</v>
      </c>
      <c r="G29" s="6">
        <v>0</v>
      </c>
      <c r="H29" s="6">
        <v>206700</v>
      </c>
      <c r="I29" s="6">
        <v>0</v>
      </c>
      <c r="J29" s="6">
        <v>775826.49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>SUM(D29:O29)</f>
        <v>1017335.99</v>
      </c>
    </row>
    <row r="30" spans="1:37" x14ac:dyDescent="0.25">
      <c r="A30" s="4" t="s">
        <v>35</v>
      </c>
      <c r="B30" s="11">
        <v>758500</v>
      </c>
      <c r="C30" s="11">
        <v>758500</v>
      </c>
      <c r="D30" s="8">
        <v>0</v>
      </c>
      <c r="E30" s="8">
        <v>0</v>
      </c>
      <c r="F30" s="8">
        <v>0</v>
      </c>
      <c r="G30" s="8">
        <v>247778.76</v>
      </c>
      <c r="H30" s="8">
        <v>96549.96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>SUM(D30:O30)</f>
        <v>344328.72000000003</v>
      </c>
    </row>
    <row r="31" spans="1:37" x14ac:dyDescent="0.25">
      <c r="A31" s="2" t="s">
        <v>16</v>
      </c>
      <c r="B31" s="7">
        <f>SUM(B32:B40)</f>
        <v>17061847</v>
      </c>
      <c r="C31" s="7">
        <f>SUM(C32:C40)</f>
        <v>17061847</v>
      </c>
      <c r="D31" s="7">
        <f t="shared" ref="D31:E31" si="7">SUM(D32:D40)</f>
        <v>213500</v>
      </c>
      <c r="E31" s="7">
        <f t="shared" si="7"/>
        <v>199000</v>
      </c>
      <c r="F31" s="7">
        <f t="shared" ref="F31:O31" si="8">SUM(F32:F40)</f>
        <v>230250</v>
      </c>
      <c r="G31" s="7">
        <f t="shared" si="8"/>
        <v>1431997.77</v>
      </c>
      <c r="H31" s="7">
        <f t="shared" si="8"/>
        <v>459099.65</v>
      </c>
      <c r="I31" s="7">
        <f t="shared" si="8"/>
        <v>503449</v>
      </c>
      <c r="J31" s="7">
        <f t="shared" si="8"/>
        <v>1230454.2000000002</v>
      </c>
      <c r="K31" s="7">
        <f t="shared" si="8"/>
        <v>0</v>
      </c>
      <c r="L31" s="7">
        <f t="shared" si="8"/>
        <v>0</v>
      </c>
      <c r="M31" s="7">
        <f t="shared" si="8"/>
        <v>0</v>
      </c>
      <c r="N31" s="7">
        <f t="shared" si="8"/>
        <v>0</v>
      </c>
      <c r="O31" s="7">
        <f t="shared" si="8"/>
        <v>0</v>
      </c>
      <c r="P31" s="7">
        <f t="shared" ref="P31" si="9">SUM(P32:P40)</f>
        <v>4267750.62</v>
      </c>
    </row>
    <row r="32" spans="1:37" x14ac:dyDescent="0.25">
      <c r="A32" s="4" t="s">
        <v>17</v>
      </c>
      <c r="B32" s="11">
        <v>4350100</v>
      </c>
      <c r="C32" s="11">
        <v>4150100</v>
      </c>
      <c r="D32" s="15">
        <v>0</v>
      </c>
      <c r="E32" s="15">
        <v>0</v>
      </c>
      <c r="F32" s="15">
        <v>31250</v>
      </c>
      <c r="G32" s="15">
        <v>390008.16</v>
      </c>
      <c r="H32" s="15">
        <v>12500</v>
      </c>
      <c r="I32" s="15">
        <v>62169</v>
      </c>
      <c r="J32" s="15">
        <v>133671.79999999999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39" si="10">SUM(D32:O32)</f>
        <v>629598.96</v>
      </c>
    </row>
    <row r="33" spans="1:16" x14ac:dyDescent="0.25">
      <c r="A33" s="4" t="s">
        <v>18</v>
      </c>
      <c r="B33" s="11">
        <v>1400000</v>
      </c>
      <c r="C33" s="11">
        <v>1400000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0"/>
        <v>0</v>
      </c>
    </row>
    <row r="34" spans="1:16" x14ac:dyDescent="0.25">
      <c r="A34" s="3" t="s">
        <v>100</v>
      </c>
      <c r="B34" s="27">
        <v>972850</v>
      </c>
      <c r="C34" s="27">
        <v>2172850</v>
      </c>
      <c r="D34" s="30">
        <v>0</v>
      </c>
      <c r="E34" s="30">
        <v>0</v>
      </c>
      <c r="F34" s="30">
        <v>0</v>
      </c>
      <c r="G34" s="30">
        <v>33637.08</v>
      </c>
      <c r="H34" s="30">
        <v>85550</v>
      </c>
      <c r="I34" s="30">
        <v>0</v>
      </c>
      <c r="J34" s="30">
        <v>525100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0"/>
        <v>644287.07999999996</v>
      </c>
    </row>
    <row r="35" spans="1:16" x14ac:dyDescent="0.25">
      <c r="A35" s="4" t="s">
        <v>19</v>
      </c>
      <c r="B35" s="11">
        <v>400000</v>
      </c>
      <c r="C35" s="11">
        <v>400000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0"/>
        <v>0</v>
      </c>
    </row>
    <row r="36" spans="1:16" x14ac:dyDescent="0.25">
      <c r="A36" s="4" t="s">
        <v>20</v>
      </c>
      <c r="B36" s="27">
        <v>120000</v>
      </c>
      <c r="C36" s="27">
        <v>120000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0"/>
        <v>0</v>
      </c>
    </row>
    <row r="37" spans="1:16" ht="30" x14ac:dyDescent="0.25">
      <c r="A37" s="4" t="s">
        <v>21</v>
      </c>
      <c r="B37" s="27">
        <v>21600</v>
      </c>
      <c r="C37" s="27">
        <v>21600</v>
      </c>
      <c r="D37" s="6">
        <v>0</v>
      </c>
      <c r="E37" s="6">
        <v>0</v>
      </c>
      <c r="F37" s="6">
        <v>199000</v>
      </c>
      <c r="G37" s="6">
        <v>199000</v>
      </c>
      <c r="H37" s="6">
        <v>199000</v>
      </c>
      <c r="I37" s="6">
        <v>0</v>
      </c>
      <c r="J37" s="6">
        <v>204500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0"/>
        <v>801500</v>
      </c>
    </row>
    <row r="38" spans="1:16" ht="30" x14ac:dyDescent="0.25">
      <c r="A38" s="4" t="s">
        <v>22</v>
      </c>
      <c r="B38" s="29">
        <v>2812590</v>
      </c>
      <c r="C38" s="29">
        <v>4512590</v>
      </c>
      <c r="D38" s="27">
        <v>213500</v>
      </c>
      <c r="E38" s="27">
        <v>199000</v>
      </c>
      <c r="F38" s="27">
        <v>0</v>
      </c>
      <c r="G38" s="27">
        <v>0</v>
      </c>
      <c r="H38" s="27">
        <v>0</v>
      </c>
      <c r="I38" s="27">
        <v>441280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>SUM(D38:O38)</f>
        <v>853780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0"/>
        <v>0</v>
      </c>
    </row>
    <row r="40" spans="1:16" x14ac:dyDescent="0.25">
      <c r="A40" s="4" t="s">
        <v>23</v>
      </c>
      <c r="B40" s="11">
        <v>6984707</v>
      </c>
      <c r="C40" s="11">
        <v>4284707</v>
      </c>
      <c r="D40" s="8">
        <v>0</v>
      </c>
      <c r="E40" s="8">
        <v>0</v>
      </c>
      <c r="F40" s="8">
        <v>0</v>
      </c>
      <c r="G40" s="8">
        <v>809352.53</v>
      </c>
      <c r="H40" s="8">
        <v>162049.65</v>
      </c>
      <c r="I40" s="8">
        <v>0</v>
      </c>
      <c r="J40" s="8">
        <v>367182.4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>SUM(D40:O40)</f>
        <v>1338584.58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1">SUM(D42:D48)</f>
        <v>0</v>
      </c>
      <c r="E41" s="9">
        <f t="shared" ref="E41" si="12">SUM(E42:E48)</f>
        <v>0</v>
      </c>
      <c r="F41" s="9">
        <f t="shared" ref="F41:O41" si="13">SUM(F42:F48)</f>
        <v>0</v>
      </c>
      <c r="G41" s="9">
        <f t="shared" si="13"/>
        <v>0</v>
      </c>
      <c r="H41" s="9">
        <f t="shared" si="13"/>
        <v>0</v>
      </c>
      <c r="I41" s="9">
        <f t="shared" si="13"/>
        <v>0</v>
      </c>
      <c r="J41" s="9">
        <f t="shared" si="13"/>
        <v>0</v>
      </c>
      <c r="K41" s="9">
        <f t="shared" si="13"/>
        <v>0</v>
      </c>
      <c r="L41" s="9">
        <f t="shared" si="13"/>
        <v>0</v>
      </c>
      <c r="M41" s="9">
        <f t="shared" si="13"/>
        <v>0</v>
      </c>
      <c r="N41" s="9">
        <f t="shared" si="13"/>
        <v>0</v>
      </c>
      <c r="O41" s="9">
        <f t="shared" si="13"/>
        <v>0</v>
      </c>
      <c r="P41" s="9">
        <f t="shared" ref="P41" si="14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5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5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5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5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5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5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5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6">SUM(D50:D56)</f>
        <v>0</v>
      </c>
      <c r="E49" s="9">
        <f t="shared" si="16"/>
        <v>0</v>
      </c>
      <c r="F49" s="9">
        <f t="shared" ref="F49:O49" si="17">SUM(F50:F56)</f>
        <v>0</v>
      </c>
      <c r="G49" s="9">
        <f t="shared" si="17"/>
        <v>0</v>
      </c>
      <c r="H49" s="9">
        <f t="shared" si="17"/>
        <v>0</v>
      </c>
      <c r="I49" s="9">
        <f t="shared" si="17"/>
        <v>0</v>
      </c>
      <c r="J49" s="9">
        <f t="shared" si="17"/>
        <v>0</v>
      </c>
      <c r="K49" s="9">
        <f t="shared" si="17"/>
        <v>0</v>
      </c>
      <c r="L49" s="9">
        <f t="shared" si="17"/>
        <v>0</v>
      </c>
      <c r="M49" s="9">
        <f t="shared" si="17"/>
        <v>0</v>
      </c>
      <c r="N49" s="9">
        <f t="shared" si="17"/>
        <v>0</v>
      </c>
      <c r="O49" s="9">
        <f t="shared" si="17"/>
        <v>0</v>
      </c>
      <c r="P49" s="9">
        <f t="shared" ref="P49" si="18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19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19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19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19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19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19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19"/>
        <v>0</v>
      </c>
    </row>
    <row r="57" spans="1:16" x14ac:dyDescent="0.25">
      <c r="A57" s="2" t="s">
        <v>27</v>
      </c>
      <c r="B57" s="7">
        <f>SUM(B58:B66)</f>
        <v>3926707</v>
      </c>
      <c r="C57" s="7">
        <f>SUM(C58:C66)</f>
        <v>3926707</v>
      </c>
      <c r="D57" s="7">
        <f t="shared" ref="D57" si="20">SUM(D58:D66)</f>
        <v>0</v>
      </c>
      <c r="E57" s="7">
        <f t="shared" ref="E57" si="21">SUM(E58:E66)</f>
        <v>0</v>
      </c>
      <c r="F57" s="7">
        <f t="shared" ref="F57:O57" si="22">SUM(F58:F66)</f>
        <v>0</v>
      </c>
      <c r="G57" s="7">
        <f t="shared" si="22"/>
        <v>0</v>
      </c>
      <c r="H57" s="7">
        <f t="shared" si="22"/>
        <v>0</v>
      </c>
      <c r="I57" s="7">
        <f t="shared" si="22"/>
        <v>0</v>
      </c>
      <c r="J57" s="7">
        <f t="shared" si="22"/>
        <v>0</v>
      </c>
      <c r="K57" s="7">
        <f t="shared" si="22"/>
        <v>0</v>
      </c>
      <c r="L57" s="7">
        <f t="shared" si="22"/>
        <v>0</v>
      </c>
      <c r="M57" s="7">
        <f t="shared" si="22"/>
        <v>0</v>
      </c>
      <c r="N57" s="7">
        <f t="shared" si="22"/>
        <v>0</v>
      </c>
      <c r="O57" s="7">
        <f t="shared" si="22"/>
        <v>0</v>
      </c>
      <c r="P57" s="7">
        <f t="shared" ref="P57" si="23">SUM(P58:P66)</f>
        <v>0</v>
      </c>
    </row>
    <row r="58" spans="1:16" x14ac:dyDescent="0.25">
      <c r="A58" s="4" t="s">
        <v>28</v>
      </c>
      <c r="B58" s="11">
        <v>3926707</v>
      </c>
      <c r="C58" s="11">
        <v>3926707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4">SUM(D58:O58)</f>
        <v>0</v>
      </c>
    </row>
    <row r="59" spans="1:16" ht="30" x14ac:dyDescent="0.25">
      <c r="A59" s="4" t="s">
        <v>103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4"/>
        <v>0</v>
      </c>
    </row>
    <row r="60" spans="1:16" ht="30" x14ac:dyDescent="0.25">
      <c r="A60" s="4" t="s">
        <v>29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4"/>
        <v>0</v>
      </c>
    </row>
    <row r="61" spans="1:16" ht="30" x14ac:dyDescent="0.25">
      <c r="A61" s="4" t="s">
        <v>30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4"/>
        <v>0</v>
      </c>
    </row>
    <row r="62" spans="1:16" x14ac:dyDescent="0.25">
      <c r="A62" s="4" t="s">
        <v>31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4"/>
        <v>0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4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4"/>
        <v>0</v>
      </c>
    </row>
    <row r="65" spans="1:16" x14ac:dyDescent="0.25">
      <c r="A65" s="4" t="s">
        <v>32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4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4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5">SUM(D68:D71)</f>
        <v>0</v>
      </c>
      <c r="E67" s="7">
        <f t="shared" si="25"/>
        <v>0</v>
      </c>
      <c r="F67" s="7">
        <f t="shared" ref="F67:O67" si="26">SUM(F68:F71)</f>
        <v>0</v>
      </c>
      <c r="G67" s="7">
        <f t="shared" si="26"/>
        <v>0</v>
      </c>
      <c r="H67" s="7">
        <f t="shared" si="26"/>
        <v>0</v>
      </c>
      <c r="I67" s="7">
        <f t="shared" si="26"/>
        <v>0</v>
      </c>
      <c r="J67" s="7">
        <f t="shared" si="26"/>
        <v>0</v>
      </c>
      <c r="K67" s="7">
        <f t="shared" si="26"/>
        <v>0</v>
      </c>
      <c r="L67" s="7">
        <f t="shared" si="26"/>
        <v>0</v>
      </c>
      <c r="M67" s="7">
        <f t="shared" si="26"/>
        <v>0</v>
      </c>
      <c r="N67" s="7">
        <f t="shared" si="26"/>
        <v>0</v>
      </c>
      <c r="O67" s="7">
        <f t="shared" si="26"/>
        <v>0</v>
      </c>
      <c r="P67" s="7">
        <f t="shared" ref="P67" si="27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28">SUM(D73:D74)</f>
        <v>0</v>
      </c>
      <c r="E72" s="7">
        <f t="shared" si="28"/>
        <v>0</v>
      </c>
      <c r="F72" s="7">
        <f t="shared" ref="F72:O72" si="29">SUM(F73:F74)</f>
        <v>0</v>
      </c>
      <c r="G72" s="7">
        <f t="shared" si="29"/>
        <v>0</v>
      </c>
      <c r="H72" s="7">
        <f t="shared" si="29"/>
        <v>0</v>
      </c>
      <c r="I72" s="7">
        <f t="shared" si="29"/>
        <v>0</v>
      </c>
      <c r="J72" s="7">
        <f t="shared" si="29"/>
        <v>0</v>
      </c>
      <c r="K72" s="7">
        <f t="shared" si="29"/>
        <v>0</v>
      </c>
      <c r="L72" s="7">
        <f t="shared" si="29"/>
        <v>0</v>
      </c>
      <c r="M72" s="7">
        <f t="shared" si="29"/>
        <v>0</v>
      </c>
      <c r="N72" s="7">
        <f t="shared" si="29"/>
        <v>0</v>
      </c>
      <c r="O72" s="7">
        <f t="shared" si="29"/>
        <v>0</v>
      </c>
      <c r="P72" s="7">
        <f t="shared" ref="P72" si="30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1">SUM(D76:D78)</f>
        <v>0</v>
      </c>
      <c r="E75" s="7">
        <f t="shared" si="31"/>
        <v>0</v>
      </c>
      <c r="F75" s="7">
        <f t="shared" ref="F75:O75" si="32">SUM(F76:F78)</f>
        <v>0</v>
      </c>
      <c r="G75" s="7">
        <f t="shared" si="32"/>
        <v>0</v>
      </c>
      <c r="H75" s="7">
        <f t="shared" si="32"/>
        <v>0</v>
      </c>
      <c r="I75" s="7">
        <f t="shared" si="32"/>
        <v>0</v>
      </c>
      <c r="J75" s="7">
        <f t="shared" si="32"/>
        <v>0</v>
      </c>
      <c r="K75" s="7">
        <f t="shared" si="32"/>
        <v>0</v>
      </c>
      <c r="L75" s="7">
        <f t="shared" si="32"/>
        <v>0</v>
      </c>
      <c r="M75" s="7">
        <f t="shared" si="32"/>
        <v>0</v>
      </c>
      <c r="N75" s="7">
        <f t="shared" si="32"/>
        <v>0</v>
      </c>
      <c r="O75" s="7">
        <f t="shared" si="32"/>
        <v>0</v>
      </c>
      <c r="P75" s="7">
        <f t="shared" ref="P75" si="33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161903995</v>
      </c>
      <c r="C79" s="10">
        <f>C15+C21+C31+C41+C49+C57+C67+C72+C75</f>
        <v>160611551.62</v>
      </c>
      <c r="D79" s="10">
        <f t="shared" ref="D79:E79" si="34">+D15+D21+D31+D41+D49+D57+D67+D72+D75</f>
        <v>4530267.33</v>
      </c>
      <c r="E79" s="10">
        <f t="shared" si="34"/>
        <v>4064295.83</v>
      </c>
      <c r="F79" s="10">
        <f t="shared" ref="F79:O79" si="35">+F15+F21+F31+F41+F49+F57+F67+F72+F75</f>
        <v>5364364.5600000005</v>
      </c>
      <c r="G79" s="10">
        <f t="shared" si="35"/>
        <v>11026128.710000001</v>
      </c>
      <c r="H79" s="10">
        <f t="shared" si="35"/>
        <v>5788112.6200000001</v>
      </c>
      <c r="I79" s="10">
        <f t="shared" si="35"/>
        <v>6000821.1899999995</v>
      </c>
      <c r="J79" s="10">
        <f t="shared" si="35"/>
        <v>6898968.4500000002</v>
      </c>
      <c r="K79" s="10">
        <f t="shared" si="35"/>
        <v>0</v>
      </c>
      <c r="L79" s="10">
        <f t="shared" si="35"/>
        <v>0</v>
      </c>
      <c r="M79" s="10">
        <f t="shared" si="35"/>
        <v>0</v>
      </c>
      <c r="N79" s="10">
        <f t="shared" si="35"/>
        <v>0</v>
      </c>
      <c r="O79" s="10">
        <f t="shared" si="35"/>
        <v>0</v>
      </c>
      <c r="P79" s="10">
        <f>+P15+P21+P31+P41+P49+P57+P67+P72+P75</f>
        <v>43672958.689999998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36">SUM(B83:B84)</f>
        <v>0</v>
      </c>
      <c r="C82" s="12">
        <f t="shared" si="36"/>
        <v>0</v>
      </c>
      <c r="D82" s="12">
        <f t="shared" ref="D82:E82" si="37">SUM(D83:D84)</f>
        <v>0</v>
      </c>
      <c r="E82" s="12">
        <f t="shared" si="37"/>
        <v>0</v>
      </c>
      <c r="F82" s="12">
        <f t="shared" ref="F82:O82" si="38">SUM(F83:F84)</f>
        <v>0</v>
      </c>
      <c r="G82" s="12">
        <f t="shared" si="38"/>
        <v>0</v>
      </c>
      <c r="H82" s="12">
        <f t="shared" si="38"/>
        <v>0</v>
      </c>
      <c r="I82" s="12">
        <f t="shared" si="38"/>
        <v>0</v>
      </c>
      <c r="J82" s="12">
        <f t="shared" si="38"/>
        <v>0</v>
      </c>
      <c r="K82" s="12">
        <f t="shared" si="38"/>
        <v>0</v>
      </c>
      <c r="L82" s="12">
        <f t="shared" si="38"/>
        <v>0</v>
      </c>
      <c r="M82" s="12">
        <f t="shared" si="38"/>
        <v>0</v>
      </c>
      <c r="N82" s="12">
        <f t="shared" si="38"/>
        <v>0</v>
      </c>
      <c r="O82" s="12">
        <f t="shared" si="38"/>
        <v>0</v>
      </c>
      <c r="P82" s="12">
        <f t="shared" ref="P82" si="39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0">SUM(B86:B87)</f>
        <v>0</v>
      </c>
      <c r="C85" s="12">
        <f t="shared" si="40"/>
        <v>0</v>
      </c>
      <c r="D85" s="12">
        <f t="shared" ref="D85:E85" si="41">SUM(D86:D87)</f>
        <v>0</v>
      </c>
      <c r="E85" s="12">
        <f t="shared" si="41"/>
        <v>0</v>
      </c>
      <c r="F85" s="12">
        <f t="shared" ref="F85:O85" si="42">SUM(F86:F87)</f>
        <v>0</v>
      </c>
      <c r="G85" s="12">
        <f t="shared" si="42"/>
        <v>0</v>
      </c>
      <c r="H85" s="12">
        <f t="shared" si="42"/>
        <v>0</v>
      </c>
      <c r="I85" s="12">
        <f t="shared" si="42"/>
        <v>0</v>
      </c>
      <c r="J85" s="12">
        <f t="shared" si="42"/>
        <v>0</v>
      </c>
      <c r="K85" s="12">
        <f t="shared" si="42"/>
        <v>0</v>
      </c>
      <c r="L85" s="12">
        <f t="shared" si="42"/>
        <v>0</v>
      </c>
      <c r="M85" s="12">
        <f t="shared" si="42"/>
        <v>0</v>
      </c>
      <c r="N85" s="12">
        <f t="shared" si="42"/>
        <v>0</v>
      </c>
      <c r="O85" s="12">
        <f t="shared" si="42"/>
        <v>0</v>
      </c>
      <c r="P85" s="12">
        <f t="shared" ref="P85" si="43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4">SUM(B89:B89)</f>
        <v>0</v>
      </c>
      <c r="C88" s="12">
        <f t="shared" si="44"/>
        <v>0</v>
      </c>
      <c r="D88" s="12">
        <f t="shared" ref="D88:O88" si="45">SUM(D89:D89)</f>
        <v>0</v>
      </c>
      <c r="E88" s="12">
        <f t="shared" si="45"/>
        <v>0</v>
      </c>
      <c r="F88" s="12">
        <f t="shared" si="45"/>
        <v>0</v>
      </c>
      <c r="G88" s="12">
        <f t="shared" si="45"/>
        <v>0</v>
      </c>
      <c r="H88" s="12">
        <f t="shared" si="45"/>
        <v>0</v>
      </c>
      <c r="I88" s="12">
        <f t="shared" si="45"/>
        <v>0</v>
      </c>
      <c r="J88" s="12">
        <f t="shared" si="45"/>
        <v>0</v>
      </c>
      <c r="K88" s="12">
        <f t="shared" si="45"/>
        <v>0</v>
      </c>
      <c r="L88" s="12">
        <f t="shared" si="45"/>
        <v>0</v>
      </c>
      <c r="M88" s="12">
        <f t="shared" si="45"/>
        <v>0</v>
      </c>
      <c r="N88" s="12">
        <f t="shared" si="45"/>
        <v>0</v>
      </c>
      <c r="O88" s="12">
        <f t="shared" si="45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46">+B82+B85+B88</f>
        <v>0</v>
      </c>
      <c r="C90" s="10">
        <f t="shared" si="46"/>
        <v>0</v>
      </c>
      <c r="D90" s="10">
        <f t="shared" ref="D90" si="47">+D82+D85+D88</f>
        <v>0</v>
      </c>
      <c r="E90" s="10">
        <f t="shared" ref="E90" si="48">+E82+E85+E88</f>
        <v>0</v>
      </c>
      <c r="F90" s="10">
        <f t="shared" ref="F90:O90" si="49">+F82+F85+F88</f>
        <v>0</v>
      </c>
      <c r="G90" s="10">
        <f t="shared" si="49"/>
        <v>0</v>
      </c>
      <c r="H90" s="10">
        <f t="shared" si="49"/>
        <v>0</v>
      </c>
      <c r="I90" s="10">
        <f t="shared" si="49"/>
        <v>0</v>
      </c>
      <c r="J90" s="10">
        <f t="shared" si="49"/>
        <v>0</v>
      </c>
      <c r="K90" s="10">
        <f t="shared" si="49"/>
        <v>0</v>
      </c>
      <c r="L90" s="10">
        <f t="shared" si="49"/>
        <v>0</v>
      </c>
      <c r="M90" s="10">
        <f t="shared" si="49"/>
        <v>0</v>
      </c>
      <c r="N90" s="10">
        <f t="shared" si="49"/>
        <v>0</v>
      </c>
      <c r="O90" s="10">
        <f t="shared" si="49"/>
        <v>0</v>
      </c>
      <c r="P90" s="10">
        <f t="shared" ref="P90" si="50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1">+B79+B90</f>
        <v>161903995</v>
      </c>
      <c r="C92" s="20">
        <f>+C79+C90</f>
        <v>160611551.62</v>
      </c>
      <c r="D92" s="20">
        <f t="shared" ref="D92" si="52">+D79+D90</f>
        <v>4530267.33</v>
      </c>
      <c r="E92" s="20">
        <f t="shared" ref="E92" si="53">+E79+E90</f>
        <v>4064295.83</v>
      </c>
      <c r="F92" s="20">
        <f t="shared" ref="F92:O92" si="54">+F79+F90</f>
        <v>5364364.5600000005</v>
      </c>
      <c r="G92" s="20">
        <f t="shared" si="54"/>
        <v>11026128.710000001</v>
      </c>
      <c r="H92" s="20">
        <f t="shared" si="54"/>
        <v>5788112.6200000001</v>
      </c>
      <c r="I92" s="20">
        <f t="shared" si="54"/>
        <v>6000821.1899999995</v>
      </c>
      <c r="J92" s="20">
        <f t="shared" si="54"/>
        <v>6898968.4500000002</v>
      </c>
      <c r="K92" s="20">
        <f t="shared" si="54"/>
        <v>0</v>
      </c>
      <c r="L92" s="20">
        <f t="shared" si="54"/>
        <v>0</v>
      </c>
      <c r="M92" s="20">
        <f t="shared" si="54"/>
        <v>0</v>
      </c>
      <c r="N92" s="20">
        <f t="shared" si="54"/>
        <v>0</v>
      </c>
      <c r="O92" s="20">
        <f t="shared" si="54"/>
        <v>0</v>
      </c>
      <c r="P92" s="20">
        <f t="shared" ref="P92" si="55">+P79+P90</f>
        <v>43672958.689999998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2025</vt:lpstr>
      <vt:lpstr>'ENERO-DICIEMBRE 2025'!Área_de_impresión</vt:lpstr>
      <vt:lpstr>'ENERO-DICIEMBRE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2025-08-04T12:44:37Z</cp:lastPrinted>
  <dcterms:created xsi:type="dcterms:W3CDTF">2018-04-17T18:57:16Z</dcterms:created>
  <dcterms:modified xsi:type="dcterms:W3CDTF">2025-08-04T12:51:51Z</dcterms:modified>
</cp:coreProperties>
</file>