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https://hacienda365-my.sharepoint.com/personal/rlora_hacienda_gov_do/Documents/Documentos/FMEPPP 2025/Informe monitoreo 2025/"/>
    </mc:Choice>
  </mc:AlternateContent>
  <xr:revisionPtr revIDLastSave="201" documentId="8_{DE8E42DA-9509-4F0D-BBC9-C074947629E6}" xr6:coauthVersionLast="47" xr6:coauthVersionMax="47" xr10:uidLastSave="{9CF27937-12B3-457C-A547-AEA6C5704938}"/>
  <workbookProtection workbookAlgorithmName="SHA-512" workbookHashValue="mGA0lxgxXZlpv1SHP+1q9a8Tg6QIX1qKsSl17LJl8i8o4QY2F8n1KYK2wtlYnGawukIi+R/6vEHe24L3pD75YQ==" workbookSaltValue="SxpYV258RdnhWDi0kUG3oQ==" workbookSpinCount="100000" lockStructure="1"/>
  <bookViews>
    <workbookView xWindow="-120" yWindow="-120" windowWidth="29040" windowHeight="15720" xr2:uid="{FA349803-4792-44C7-92B4-35CB5F578947}"/>
  </bookViews>
  <sheets>
    <sheet name="Seguimiento indicadores POA " sheetId="2" r:id="rId1"/>
    <sheet name="Seguimiento indicadores POA (2)" sheetId="4" state="hidden" r:id="rId2"/>
    <sheet name="Hoja1" sheetId="3" state="hidden" r:id="rId3"/>
  </sheets>
  <definedNames>
    <definedName name="_xlnm.Print_Area" localSheetId="0">'Seguimiento indicadores POA '!$B$2:$H$321</definedName>
    <definedName name="_xlnm.Print_Area" localSheetId="1">'Seguimiento indicadores POA (2)'!$B$2:$H$318</definedName>
    <definedName name="_xlnm.Print_Titles" localSheetId="0">'Seguimiento indicadores POA '!$2:$7</definedName>
    <definedName name="_xlnm.Print_Titles" localSheetId="1">'Seguimiento indicadores POA (2)'!$2:$7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5" i="4" l="1"/>
  <c r="G314" i="4"/>
  <c r="G313" i="4"/>
  <c r="G310" i="4"/>
  <c r="H287" i="4" s="1"/>
  <c r="G309" i="4"/>
  <c r="G308" i="4"/>
  <c r="G307" i="4"/>
  <c r="G306" i="4"/>
  <c r="G305" i="4"/>
  <c r="G304" i="4"/>
  <c r="G303" i="4"/>
  <c r="G302" i="4"/>
  <c r="G301" i="4"/>
  <c r="G300" i="4"/>
  <c r="G299" i="4"/>
  <c r="G298" i="4"/>
  <c r="G297" i="4"/>
  <c r="G296" i="4"/>
  <c r="G295" i="4"/>
  <c r="G294" i="4"/>
  <c r="G292" i="4"/>
  <c r="G291" i="4"/>
  <c r="G290" i="4"/>
  <c r="G274" i="4"/>
  <c r="G273" i="4"/>
  <c r="G268" i="4"/>
  <c r="G267" i="4"/>
  <c r="G266" i="4"/>
  <c r="G264" i="4"/>
  <c r="G259" i="4"/>
  <c r="H249" i="4" s="1"/>
  <c r="G243" i="4"/>
  <c r="G242" i="4"/>
  <c r="G240" i="4"/>
  <c r="G234" i="4"/>
  <c r="G232" i="4"/>
  <c r="G230" i="4"/>
  <c r="G229" i="4"/>
  <c r="H225" i="4"/>
  <c r="G216" i="4"/>
  <c r="G214" i="4"/>
  <c r="G210" i="4"/>
  <c r="G207" i="4"/>
  <c r="G206" i="4"/>
  <c r="G204" i="4"/>
  <c r="G200" i="4"/>
  <c r="G198" i="4"/>
  <c r="G197" i="4"/>
  <c r="H193" i="4" s="1"/>
  <c r="G191" i="4"/>
  <c r="G190" i="4"/>
  <c r="G187" i="4"/>
  <c r="G186" i="4"/>
  <c r="G184" i="4"/>
  <c r="G180" i="4"/>
  <c r="G179" i="4"/>
  <c r="H171" i="4" s="1"/>
  <c r="G167" i="4"/>
  <c r="G166" i="4"/>
  <c r="G153" i="4"/>
  <c r="G152" i="4"/>
  <c r="G151" i="4"/>
  <c r="G150" i="4"/>
  <c r="H147" i="4" s="1"/>
  <c r="G138" i="4"/>
  <c r="H123" i="4"/>
  <c r="H117" i="4"/>
  <c r="G114" i="4"/>
  <c r="G112" i="4"/>
  <c r="H102" i="4"/>
  <c r="G100" i="4"/>
  <c r="G99" i="4"/>
  <c r="G98" i="4"/>
  <c r="G97" i="4"/>
  <c r="G95" i="4"/>
  <c r="G93" i="4"/>
  <c r="G92" i="4"/>
  <c r="G85" i="4"/>
  <c r="G84" i="4"/>
  <c r="G83" i="4"/>
  <c r="G82" i="4"/>
  <c r="G81" i="4"/>
  <c r="G79" i="4"/>
  <c r="H72" i="4" s="1"/>
  <c r="G70" i="4"/>
  <c r="G67" i="4"/>
  <c r="G66" i="4"/>
  <c r="G65" i="4"/>
  <c r="G63" i="4"/>
  <c r="G62" i="4"/>
  <c r="H58" i="4"/>
  <c r="H50" i="4"/>
  <c r="H35" i="4"/>
  <c r="H10" i="4"/>
  <c r="H186" i="2"/>
  <c r="H119" i="2"/>
  <c r="H35" i="2"/>
  <c r="H10" i="2"/>
  <c r="H7" i="4" l="1"/>
  <c r="G303" i="2"/>
  <c r="G305" i="2"/>
  <c r="G223" i="2"/>
  <c r="G222" i="2"/>
  <c r="G221" i="2"/>
  <c r="G220" i="2"/>
  <c r="G169" i="2"/>
  <c r="G168" i="2"/>
  <c r="G167" i="2"/>
  <c r="G166" i="2"/>
  <c r="G151" i="2"/>
  <c r="G76" i="2"/>
  <c r="G58" i="2"/>
  <c r="G261" i="2"/>
  <c r="G255" i="2"/>
  <c r="G250" i="2"/>
  <c r="G251" i="2"/>
  <c r="G132" i="2"/>
  <c r="G131" i="2"/>
  <c r="G154" i="2"/>
  <c r="G150" i="2"/>
  <c r="G152" i="2"/>
  <c r="G153" i="2"/>
  <c r="G162" i="2" l="1"/>
  <c r="G161" i="2"/>
  <c r="G60" i="2"/>
  <c r="G61" i="2"/>
  <c r="G62" i="2"/>
  <c r="G63" i="2"/>
  <c r="G64" i="2"/>
  <c r="G65" i="2"/>
  <c r="G66" i="2"/>
  <c r="G67" i="2"/>
  <c r="G68" i="2"/>
  <c r="G69" i="2"/>
  <c r="G70" i="2"/>
  <c r="G71" i="2"/>
  <c r="G72" i="2"/>
  <c r="G73" i="2"/>
  <c r="G59" i="2"/>
  <c r="G91" i="2"/>
  <c r="G287" i="2"/>
  <c r="G268" i="2"/>
  <c r="G183" i="2"/>
  <c r="G164" i="2"/>
  <c r="G78" i="2" l="1"/>
  <c r="G77" i="2"/>
  <c r="G57" i="2"/>
  <c r="G55" i="2"/>
  <c r="G54" i="2"/>
  <c r="G53" i="2"/>
  <c r="G106" i="2"/>
  <c r="G105" i="2"/>
  <c r="G100" i="2"/>
  <c r="G99" i="2"/>
  <c r="G98" i="2"/>
  <c r="G96" i="2"/>
  <c r="G271" i="2"/>
  <c r="G207" i="2"/>
  <c r="H192" i="2" s="1"/>
  <c r="G181" i="2"/>
  <c r="H171" i="2" s="1"/>
  <c r="G148" i="2"/>
  <c r="H141" i="2" s="1"/>
  <c r="G139" i="2"/>
  <c r="G136" i="2"/>
  <c r="G314" i="2"/>
  <c r="G313" i="2"/>
  <c r="G311" i="2"/>
  <c r="G301" i="2"/>
  <c r="G300" i="2"/>
  <c r="G285" i="2"/>
  <c r="G278" i="2"/>
  <c r="G277" i="2"/>
  <c r="G269" i="2"/>
  <c r="G135" i="2"/>
  <c r="G134" i="2"/>
  <c r="G281" i="2"/>
  <c r="G275" i="2"/>
  <c r="G262" i="2"/>
  <c r="G258" i="2"/>
  <c r="G257" i="2"/>
  <c r="G237" i="2"/>
  <c r="G236" i="2"/>
  <c r="H217" i="2" l="1"/>
  <c r="H296" i="2"/>
  <c r="H264" i="2"/>
  <c r="H82" i="2"/>
  <c r="H242" i="2"/>
  <c r="H50" i="2"/>
  <c r="H127" i="2"/>
  <c r="H7" i="2" l="1"/>
</calcChain>
</file>

<file path=xl/sharedStrings.xml><?xml version="1.0" encoding="utf-8"?>
<sst xmlns="http://schemas.openxmlformats.org/spreadsheetml/2006/main" count="2281" uniqueCount="697">
  <si>
    <t xml:space="preserve">Seguimiento cumplimiento indicadores planes operativos </t>
  </si>
  <si>
    <t/>
  </si>
  <si>
    <t>Unidad</t>
  </si>
  <si>
    <t>Producto</t>
  </si>
  <si>
    <t>Indicador</t>
  </si>
  <si>
    <t>Programado</t>
  </si>
  <si>
    <t>Logrado</t>
  </si>
  <si>
    <t>Avance</t>
  </si>
  <si>
    <t>Comentario</t>
  </si>
  <si>
    <t xml:space="preserve">
</t>
  </si>
  <si>
    <t>Elaboración de las Proyecciones de Desembolso de fondos externos.</t>
  </si>
  <si>
    <t>2.00</t>
  </si>
  <si>
    <t>3.00</t>
  </si>
  <si>
    <t>1.00</t>
  </si>
  <si>
    <t>100.00</t>
  </si>
  <si>
    <t>Dirección de  Administración de la Deuda</t>
  </si>
  <si>
    <t>Cantidad de reportes de índice de deuda del SPNF enviados a la plataforma financiera Bloomberg.</t>
  </si>
  <si>
    <t>Calidad de la Información garantizada y Estadísticas de deuda ajustadas a los actuales estándares internacionales.</t>
  </si>
  <si>
    <t>Cantidad de reportes remitidos.</t>
  </si>
  <si>
    <t>Conciliación de los registros de balances adeudados con los acreedores.</t>
  </si>
  <si>
    <t>Informe de conciliación elaborado.</t>
  </si>
  <si>
    <t>Coordinación e intercambio de información con la TN para lograr una eficiente administración de los flujos de efectivo.</t>
  </si>
  <si>
    <t>Elaboración de los Informes con Situación, Evolución y Ejecución de la Deuda del SPNF.</t>
  </si>
  <si>
    <t>Informe con situación y ejecución de la deuda pública y activos financieros.</t>
  </si>
  <si>
    <t>Elaboración de los reportes estadísticos de evolución de la deuda pública del SPNF.</t>
  </si>
  <si>
    <t>Cantidad de reportes trimestrales publicado en página web.</t>
  </si>
  <si>
    <t>4.00</t>
  </si>
  <si>
    <t>18.00</t>
  </si>
  <si>
    <t>Cantidad de reportes elaborados.</t>
  </si>
  <si>
    <t>Dirección de Relaciones con Inversionistas</t>
  </si>
  <si>
    <t>Dirección General de Análisis y Política Fiscal</t>
  </si>
  <si>
    <t>Dirección de  Estadísticas Fiscales</t>
  </si>
  <si>
    <t>Actualización del Panel de visualización de Estadísticas Fiscales.</t>
  </si>
  <si>
    <t>COFOG: Clasificación Funcional de la Erogaciones según MEFP 2014.</t>
  </si>
  <si>
    <t>Seguimiento al Presupuesto General del Estado.</t>
  </si>
  <si>
    <t>Cantidad de presentaciones del seguimiento al PGE realizadas.</t>
  </si>
  <si>
    <t>Dirección de Reconocimiento de Deuda Administrativa</t>
  </si>
  <si>
    <t xml:space="preserve"> Dirección de  Reconocimiento de Deuda Administrativa</t>
  </si>
  <si>
    <t>Control y custodia de expedientes de deuda administrativa.</t>
  </si>
  <si>
    <t>Cantidad de inventarios expedientes de deuda administrativa realizados.</t>
  </si>
  <si>
    <t>Recepción y registro de expedientes de deuda administrativa.</t>
  </si>
  <si>
    <t>Porcentaje de expedientes de deuda administrativa recibidos y registrados.</t>
  </si>
  <si>
    <t>Solicitudes de expedientes de deuda administrativa.</t>
  </si>
  <si>
    <t>Porcentaje de expedientes solicitados por el MH.</t>
  </si>
  <si>
    <t>Porcentaje de expedientes de deuda administrativa pagados.</t>
  </si>
  <si>
    <t>Dirección de Coordinación del Despacho</t>
  </si>
  <si>
    <t>Departamento de Mesa de Entrada</t>
  </si>
  <si>
    <t>Elaboración memoria e informe ejecutivo.</t>
  </si>
  <si>
    <t>Gestionar la correspondencia institucional externa  del MH.</t>
  </si>
  <si>
    <t>Porcentaje de correspondencia externa procesada y tramitada oportunamente.</t>
  </si>
  <si>
    <t>Porcentaje de expedientes internos trabajados y archivados.</t>
  </si>
  <si>
    <t>Departamento de Protocolo y Eventos</t>
  </si>
  <si>
    <t>Planificación, coordinación y supervisión de los actos conmemorativos y protocolares, así como los eventos  y reuniones de la institución.</t>
  </si>
  <si>
    <t>Dirección de Planificación y Desarrollo</t>
  </si>
  <si>
    <t>Departamento de Formulación, Evaluación Monitoreo y Evaluación de PPP</t>
  </si>
  <si>
    <t>98.00</t>
  </si>
  <si>
    <t>80.00</t>
  </si>
  <si>
    <t>Departamento de Cooperación Internacional</t>
  </si>
  <si>
    <t>Departamento de Desarrollo Institucional</t>
  </si>
  <si>
    <t>Estandarización de procesos.</t>
  </si>
  <si>
    <t>Departamento de Calidad en la Gestión</t>
  </si>
  <si>
    <t xml:space="preserve">Porcentaje de colaboradores de nuevo ingreso sensibilizados. </t>
  </si>
  <si>
    <t>25.00</t>
  </si>
  <si>
    <t>Dirección Jurídica</t>
  </si>
  <si>
    <t>Departamento de Litigios</t>
  </si>
  <si>
    <t>Dar respuestas a intimidaciones o notificaciones mediante Actos de Alguacil.</t>
  </si>
  <si>
    <t>Porcentaje de respuestas a intimidaciones o notificaciones mediante Actos de Alguacil trabajadas.</t>
  </si>
  <si>
    <t>Elaboración de la resolución que conoce y  da respuesta al Recurso Jerárquico o de Reconsideración ante el Ministerio de Hacienda.</t>
  </si>
  <si>
    <t>Porcentaje de Recursos Jerárquicos y de Reconsideración trabajados.</t>
  </si>
  <si>
    <t>50.00</t>
  </si>
  <si>
    <t>Representaciones legales en audiencias, entre otras representaciones.</t>
  </si>
  <si>
    <t>Departamento de Verificación de Normas y Cumplimiento Legal</t>
  </si>
  <si>
    <t>Tramitación de solicitudes de expedición de exequatur del área económica y financiera.</t>
  </si>
  <si>
    <t>Porcentaje de solicitudes de expedición de exequatur del área económica y financiera tramitadas.</t>
  </si>
  <si>
    <t xml:space="preserve">Porcentaje de documentos legales elaborados.  </t>
  </si>
  <si>
    <t>Departamento de Elaboración de Documentos Legales</t>
  </si>
  <si>
    <t>Porcentaje de documentos legales trabajados.</t>
  </si>
  <si>
    <t>Tramitación de solicitudes de expedición y renovación de fianzas para operar como agentes de aduanas, agentes consignatarios de buques y empresa de transporte expreso internacional (Courier).</t>
  </si>
  <si>
    <t>Porcentaje de solicitudes de expedición y renovación de fianzas.</t>
  </si>
  <si>
    <t xml:space="preserve">Oficina de Acceso a la Información </t>
  </si>
  <si>
    <t>Actualización del Portal de Transparencia Institucional.</t>
  </si>
  <si>
    <t>Dirección de Comunicaciones</t>
  </si>
  <si>
    <t>Departamento de Prensa y Publicaciones</t>
  </si>
  <si>
    <t>Elaboración de discursos a solicitud de las autoridades del ministerio.</t>
  </si>
  <si>
    <t>Elaboración y gestión de publicación en los diferentes medios de comunicación: comunicados, avisos, anuncios pagados.</t>
  </si>
  <si>
    <t>Elaboración y publicación de notas de prensa del MH.</t>
  </si>
  <si>
    <t>10.00</t>
  </si>
  <si>
    <t>Departamento de Relaciones Públicas</t>
  </si>
  <si>
    <t>Actualización de los canales institucionales.</t>
  </si>
  <si>
    <t>13.00</t>
  </si>
  <si>
    <t>Elaboración y distribución de materiales POP para promover la identidad visual del MH.</t>
  </si>
  <si>
    <t>Dirección Administrativa</t>
  </si>
  <si>
    <t>Departamento de Compras y Contrataciones</t>
  </si>
  <si>
    <t>Tramitación de las compras de bienes y contratación de servicios con apropiación presupuestaria.</t>
  </si>
  <si>
    <t>Departamento de Servicios Generales</t>
  </si>
  <si>
    <t>Realización del mantenimiento correctivo de la flota vehicular del MH.</t>
  </si>
  <si>
    <t>Mantenimiento realizado vs programado.</t>
  </si>
  <si>
    <t>Servicios de limpieza en las distintas áreas de las Unidades Organizativas.</t>
  </si>
  <si>
    <t>Transportación para las Unidades Organizativas e Instituciones del MH.</t>
  </si>
  <si>
    <t>Departamento de Almacén y Suministro</t>
  </si>
  <si>
    <t>Cantidad de inventarios realizados.</t>
  </si>
  <si>
    <t>Recepción y entrega  de los artículos de uso continuo (almacén y suministros).</t>
  </si>
  <si>
    <t>Porcentaje de solicitudes despachadas.</t>
  </si>
  <si>
    <t>Departamento de Administración de Bienes</t>
  </si>
  <si>
    <t>Dirección de Tecnologías de la Información y Comunicación</t>
  </si>
  <si>
    <t>Departamento de Seguridad y Monitoreo TIC</t>
  </si>
  <si>
    <t>Cantidad de tickets o requerimientos atendidos.</t>
  </si>
  <si>
    <t>Cooperación con el Centro Nacional de Ciberseguridad (CNCS) para fortalecer la capacidad de respuestas a incidentes.</t>
  </si>
  <si>
    <t>Porcentaje de avance de cooperación con el CNCS.</t>
  </si>
  <si>
    <t>Departamento de Administración del Servicio TIC</t>
  </si>
  <si>
    <t>Asistencias a las áreas de apoyo.</t>
  </si>
  <si>
    <t>Departamento de Operaciones TIC</t>
  </si>
  <si>
    <t>Readecuación de la Infraestructura TIC operacional del centro de datos.</t>
  </si>
  <si>
    <t>Porcentaje de avance de readecuación de la infraestructura TIC operacional del centro de datos.</t>
  </si>
  <si>
    <t>Departamento de Administración de Proyectos TIC</t>
  </si>
  <si>
    <t>Administración de Proyectos TIC.</t>
  </si>
  <si>
    <t>Cantidad de proyectos ejecutados.</t>
  </si>
  <si>
    <t>Dirección de Recursos Humanos</t>
  </si>
  <si>
    <t>Porcentaje de capacitaciones ejecutadas  de acuerdo al perfil del puesto.</t>
  </si>
  <si>
    <t>Porcentaje de capacitaciones cruzadas ejecutadas.</t>
  </si>
  <si>
    <t>Porcentaje de capacitación que se le mide el impacto.</t>
  </si>
  <si>
    <t>Porcentaje de satisfacción con la capacitación recibida.</t>
  </si>
  <si>
    <t>Gestión y ejecución de las Pasantías para estudiantes universitarios y bachilleres de diversos de centros de estudios.</t>
  </si>
  <si>
    <t>Porcentaje de pasantías ejecutadas.</t>
  </si>
  <si>
    <t>Departamento de Organización del Trabajo y Compensación</t>
  </si>
  <si>
    <t>Administración de beneficios del personal.</t>
  </si>
  <si>
    <t>Porcentaje  de colaboradores beneficiados.</t>
  </si>
  <si>
    <t>Gestión de movimientos de personal (cambios de designaciones, reajustes salariales y creación de requisiciones, cargos).</t>
  </si>
  <si>
    <t>Porcentaje de colaboradores beneficiados.</t>
  </si>
  <si>
    <t>Matriz Plazas Vacantes y Ocupadas.</t>
  </si>
  <si>
    <t>Porcentaje de matriz actualizada.</t>
  </si>
  <si>
    <t>Departamento de Reclutamiento y Selección</t>
  </si>
  <si>
    <t>Reclutamiento y selección por competencias.</t>
  </si>
  <si>
    <t>Porcentaje de colaboradores contratados por competencias.</t>
  </si>
  <si>
    <t>Departamento de Relaciones Laborales y Sociales</t>
  </si>
  <si>
    <t>Porcentaje de iniciativas desarrolladas.</t>
  </si>
  <si>
    <t>Porcentaje de acciones disciplinarias ejecutadas.</t>
  </si>
  <si>
    <t>Porcentaje de expedientes de colaboradores tramitados.</t>
  </si>
  <si>
    <t>Porcentaje de acciones desarrolladas.</t>
  </si>
  <si>
    <t>Porcentaje de registros realizados.</t>
  </si>
  <si>
    <t>Reporte de los Accidentes Laborales de los Empleados Accidentados dentro y fuera de la Institución.</t>
  </si>
  <si>
    <t>Porcentaje de accidentes reportados.</t>
  </si>
  <si>
    <t>Dirección Financiera</t>
  </si>
  <si>
    <t>Elaboración de reportes para publicación en la página web del MH según requerimiento de la DIGEIG (además para subir a los sistema de KRISTHAL e ICI).</t>
  </si>
  <si>
    <t>Cantidad de reportes publicados.</t>
  </si>
  <si>
    <t>Elaboración del informe de memoria del dirección Financiera.</t>
  </si>
  <si>
    <t>Cantidad de memorias  realizadas.</t>
  </si>
  <si>
    <t>Departamento de Presupuesto</t>
  </si>
  <si>
    <t>Elaboración del reporte de ejecución presupuestaria para su publicación en el Portal Web del MH.</t>
  </si>
  <si>
    <t>Programación de la ejecución presupuestaria.</t>
  </si>
  <si>
    <t>Cantidad de programaciones realizadas.</t>
  </si>
  <si>
    <t>Realización de las modificaciones presupuestaria validadas.</t>
  </si>
  <si>
    <t>Modificaciones presupuestarias aprobadas (DGPLT/CP).</t>
  </si>
  <si>
    <t>Reprogramación de la ejecución presupuestaria.</t>
  </si>
  <si>
    <t>Departamento de Contabilidad</t>
  </si>
  <si>
    <t>Análisis de los expedientes de pago de las Unidades Organizativas e Instituciones del MH.</t>
  </si>
  <si>
    <t>Porcentaje de expedientes analizados.</t>
  </si>
  <si>
    <t xml:space="preserve"> Departamento de Tesorería</t>
  </si>
  <si>
    <t>Elaboración del Mayor General de Ingresos y Egresos. (Para ser publicado en portal del MH).</t>
  </si>
  <si>
    <t>Cantidad de informes mayor general de ingresos y egresos elaborados.</t>
  </si>
  <si>
    <t>Administración, monitoreo, control de la seguridad y servicios a las áreas de apoyo.</t>
  </si>
  <si>
    <t>Cantidad de Reportes de seguimiento presupuestario.</t>
  </si>
  <si>
    <t>Dirección de  Política y Estudios Fiscales</t>
  </si>
  <si>
    <t>Elaboración del Informe de proyecciones macroeconómicas de mediano plazo.</t>
  </si>
  <si>
    <t>15.00</t>
  </si>
  <si>
    <t>Atención protocolar a funcionarios que visiten la institución.</t>
  </si>
  <si>
    <t>Porcentaje de solicitudes de planificación, coordinación y supervisión de actos institucionales completadas.</t>
  </si>
  <si>
    <t xml:space="preserve"> Porcentaje de representaciones legales asistidas en audiencias y otras representaciones legales.</t>
  </si>
  <si>
    <t>Verificación y elaboración de normas y cumplimiento legal. (leyes, resoluciones, reglamentos, normas).</t>
  </si>
  <si>
    <t>Asesorías y elaboración de opiniones legales.</t>
  </si>
  <si>
    <t xml:space="preserve">Porcentaje asesorías y opiniones legales emitidas. </t>
  </si>
  <si>
    <t>Tramitación de solicitudes a la Consultoría Jurídica del Poder Ejecutivo.</t>
  </si>
  <si>
    <t>Porcentaje de solicitudes tramitadas.</t>
  </si>
  <si>
    <t>Departamento de Comunicación Digital</t>
  </si>
  <si>
    <t>Cantidad de coberturas realizadas.</t>
  </si>
  <si>
    <t>Implementación de acciones sobre Seguridad y Salud Ocupacional y Riesgos Laborales.</t>
  </si>
  <si>
    <t>Gestión de cumplimiento del Régimen Ético y Disciplinario Ley 41-08.</t>
  </si>
  <si>
    <t xml:space="preserve">                                                   Dirección General de Crédito Público</t>
  </si>
  <si>
    <t>Definición del presupuesto físico-financiero de los programas de AC-MH.</t>
  </si>
  <si>
    <t>Elaboración y revisión de los Informes Trimestrales  de Monitoreo  de PEI'S y POAS.</t>
  </si>
  <si>
    <t>IGP promedio.</t>
  </si>
  <si>
    <t>Cantidad de informes de monitoreos realizados.</t>
  </si>
  <si>
    <t>Porcentaje de normativas elaboradas y/o actualizadas.</t>
  </si>
  <si>
    <t>Porcentaje de procesos actualizados.</t>
  </si>
  <si>
    <t xml:space="preserve">Cantidad de actualizaciones del Portal Transparencia. </t>
  </si>
  <si>
    <t>Monitorear, registrar y evaluar buzones de quejas y sugerencia del ciudadano.</t>
  </si>
  <si>
    <t>Cantidad de informes de registro de quejas y sugerencias.</t>
  </si>
  <si>
    <t>Unidad Ejecutora: Igualdad de Género</t>
  </si>
  <si>
    <t>Reemplazo de equipos obsoletos o defectuosos de las áreas del Ministerio, según corresponda.</t>
  </si>
  <si>
    <t>Porcentaje de equipos reemplazados.</t>
  </si>
  <si>
    <t>Implementación del Programa de Inducción al Retiro para el personal a ser Jubilado.</t>
  </si>
  <si>
    <t>Dirección de Casinos y juegos de Azar</t>
  </si>
  <si>
    <t>Dirección de Casinos y Juegos de Azar</t>
  </si>
  <si>
    <t>Cantidad de solicitudes respondidas.</t>
  </si>
  <si>
    <t>Preparación de informes de solicitud de asistencia técnica o asesoramiento al Ministro de Hacienda o Viceministerio del Tesoro a requerimiento.</t>
  </si>
  <si>
    <t>Porcentaje de informes de solicitudes respondidas.</t>
  </si>
  <si>
    <t>Realización de jornadas de capacitación interna en temas relativos a las normativas que rigen la Dirección de Casinos y Juegos de Azar, para todo el persona.</t>
  </si>
  <si>
    <t>Departamento de Prevención de Lavado de Activos</t>
  </si>
  <si>
    <t>Cantidad de inspecciones realizadas.</t>
  </si>
  <si>
    <t>Seguimiento y monitoreo de la idoneidad de los Sujetos Obligados y/o Informes de Debida Diligencia.</t>
  </si>
  <si>
    <t>Cantidad de evaluaciones realizadas.</t>
  </si>
  <si>
    <t>Departamento de Inspección</t>
  </si>
  <si>
    <t>Elaboración de Informes Estadísticos Mensuales sobre Solicitudes de Casinos, Bancas de Loterías, Bancas de Apuestas Deportivas, Bingos, Concesionarias, Denuncias, Certificaciones, Operaciones y Recaudaciones.</t>
  </si>
  <si>
    <t>Cantidad de informes estadísticos realizados.</t>
  </si>
  <si>
    <t>Realización de la Inspección de los equipos y valores incautados en operativos.</t>
  </si>
  <si>
    <t>Porcentaje de informes realizados.</t>
  </si>
  <si>
    <t>Realización de las inspecciones de Bancas de Apuestas Deportivas,  Bingos, Salas de Juegos, Casinos, rifas y sorteos loterías.</t>
  </si>
  <si>
    <t>Porcentaje de inspecciones realizadas.</t>
  </si>
  <si>
    <t>Realización de las inspecciones de las solicitudes relacionadas a la importación, traslado, desguace y exportación de máquinas tragamonedas.</t>
  </si>
  <si>
    <t>Realización de los informes relacionados a solicitudes de Certificaciones y Denuncias relacionadas al sector de juegos de azar.</t>
  </si>
  <si>
    <t>Departamento de Operaciones</t>
  </si>
  <si>
    <t>Elaboración de los informes estadísticos de los Operativos ejecutados.</t>
  </si>
  <si>
    <t>Realización de los operativos de clausuras e incautación de equipos, en establecimientos de Juegos de Azar ilegales, y de incautación de Máquinas Tragamonedas en establecimientos no autorizados.</t>
  </si>
  <si>
    <t>Cantidad de informes estadísticos de los operativos realizados (provincias impactadas, equipos incautados, efectivo incautado y bancas clausuradas).</t>
  </si>
  <si>
    <t>Departamento de Evaluación y Estudios</t>
  </si>
  <si>
    <t>Actualización de la demanda de servicios comprometidos ante el Ministerio de Administración Pública.</t>
  </si>
  <si>
    <t>Porcentaje de servicios actualizados.</t>
  </si>
  <si>
    <t>Porcentaje de actualizaciones realizadas.</t>
  </si>
  <si>
    <t>Elaboración de las estadísticas por sector de las solicitudes generadas y acciones ejecutadas  en la Dirección de Casinos y Juegos de Azar.</t>
  </si>
  <si>
    <t>Porcentaje de las estadísticas elaboradas.</t>
  </si>
  <si>
    <t>Evaluación de las solicitudes de expedición de licencias para operar: Bancas de Lotería, Bancas de Apuestas Deportivas y Bingos.</t>
  </si>
  <si>
    <t>Porcentaje de solicitudes respondidas.</t>
  </si>
  <si>
    <t>Evaluación de las solicitudes de: traslados, desguaces y ceses de máquinas tragamonedas en Salas de Juegos de Azar (Casinos), Salas de Juegos de Máquinas Tragamonedas y Bancas de Apuestas Deportivas.</t>
  </si>
  <si>
    <t>Evaluación de las solicitudes para la Concesión de la instalación y operación de una lotería electrónica y la   suscripción de contrato para la celebración de rifas benéficas y no benéficas.</t>
  </si>
  <si>
    <t>Evaluación de las solicitudes para las autorizaciones sobre: cambios de nombre, propietario y traslados de Bancas de Lotería, Bancas de Apuestas Deportivas y Bingos.</t>
  </si>
  <si>
    <t>Dirección General de Políticas y Legislación Tributaria</t>
  </si>
  <si>
    <t xml:space="preserve"> Dirección General de Política y Legislación Tributaria </t>
  </si>
  <si>
    <t>Elaboración de respuesta a recursos administrativos contra oficios de la DGPLT.</t>
  </si>
  <si>
    <t>Dirección de  Análisis y Regulación Tributaria</t>
  </si>
  <si>
    <t>Elaboración de presentación mensual del comportamiento de los ingresos.</t>
  </si>
  <si>
    <t>Número de reuniones de seguimiento del Plan Nacional de Fomento de las Exportaciones (PNFE) 2020-2030 a participar.</t>
  </si>
  <si>
    <t>Reporte semanal sobre la evolución de los precios locales de los combustibles.</t>
  </si>
  <si>
    <t xml:space="preserve">  Dirección de Concesiones y Exenciones Fiscales </t>
  </si>
  <si>
    <t>Porcentaje de solicitudes de exoneraciones de impuestos de importación analizadas y respondidas.</t>
  </si>
  <si>
    <t>Análisis y respuesta mensuales a las solicitudes de exoneraciones de impuestos internos.</t>
  </si>
  <si>
    <t>Porcentaje de solicitudes exoneraciones de impuestos internos evaluadas y respondidas.</t>
  </si>
  <si>
    <t>Elaborar informes de estadísticas fiscales sobre hidrocarburos, efectos en el mercado de carburantes.</t>
  </si>
  <si>
    <t>Número de informes de estadísticas fiscales sobre hidrocarburos, efectos en el mercado de carburantes.</t>
  </si>
  <si>
    <t>Fiscalización de las solicitudes de exoneraciones.</t>
  </si>
  <si>
    <t>Porcentaje de fiscalizaciones de exoneraciones realizadas.</t>
  </si>
  <si>
    <t>Realización de las pre-aprobaciones y aprobaciones definitivas de las solicitudes de reembolsos de Impuestos Selectivos al Consumo (ISC) de Combustibles Fósiles y derivados de Petróleo  (Art. 19 de la Ley 253-12 y Decreto 275-16).</t>
  </si>
  <si>
    <t>Porcentaje de las pre-aprobaciones y aprobaciones definitivas de las solicitudes de reembolsos de Impuestos Selectivos al Consumo (ISC).</t>
  </si>
  <si>
    <t>Respuestas a solicitudes de exoneraciones de las instituciones del Estado y autorizaciones de placas.</t>
  </si>
  <si>
    <t>Porcentaje de solicitudes de exoneraciones de las instituciones del Estado y autorizaciones de placas evaluadas y respondidas.</t>
  </si>
  <si>
    <t>Departamento de Evaluación del Desempeño y Capacitación</t>
  </si>
  <si>
    <t>Cantidad de informes para transparencia publicados.</t>
  </si>
  <si>
    <t>Elaboración y/o actualización de normativas del MH: políticas, resoluciones, protocolos, guías (según requerimiento y prioridades).</t>
  </si>
  <si>
    <t>Concientizar al personal en igualdad de género.</t>
  </si>
  <si>
    <t>Implementación de la  herramienta ELSA.</t>
  </si>
  <si>
    <t xml:space="preserve">Cantidad de sensibilizaciones realizadas al año. </t>
  </si>
  <si>
    <t xml:space="preserve">Porcentaje de avance del Plan de trabajo. </t>
  </si>
  <si>
    <t>Gestión y ejecución de las actividades de capacitación.</t>
  </si>
  <si>
    <t>Porcentaje de colaboradores reconocidos.</t>
  </si>
  <si>
    <t>Implementación del Plan de Inserción Laboral y Certificación Conadis.</t>
  </si>
  <si>
    <t>Modificación y/o creación de normativas relacionadas con juegos de azar.</t>
  </si>
  <si>
    <t>Porcentaje de normativas creadas y/o modificadas.</t>
  </si>
  <si>
    <t>Adquisición plataforma de servicios de capacitación en materia de prevención de LA/FT/FPADM.</t>
  </si>
  <si>
    <t>Solicitud de adquisición de plataforma.</t>
  </si>
  <si>
    <t>Evaluación de idoneidad de beneficiario final, controlante o persona con alta jerarquía, producto de solicitudes de licencia o cambio de titularidad de estas.</t>
  </si>
  <si>
    <t>Porcentaje de evaluaciones realizadas.</t>
  </si>
  <si>
    <t>Requerimiento de información operativa a Sujetos Obligados.</t>
  </si>
  <si>
    <t>Cantidad de Sujetos Obligados Notificados.</t>
  </si>
  <si>
    <t>Cantidad de informes elaborados.</t>
  </si>
  <si>
    <t>Estimación de las variables macroeconómicas y financieras para servir como insumo de la Proyección del Servicio de la Deuda del Sector Público No Financiero.</t>
  </si>
  <si>
    <t>Cantidad de estimaciones de tasas realizadas.</t>
  </si>
  <si>
    <t>Cantidad de Informes enviados al Congreso Nacional.</t>
  </si>
  <si>
    <t>Realización de la clasificación actualizada de los participantes en el Programa de Creadores de Mercado.</t>
  </si>
  <si>
    <t>Realización de Subastas Públicas para la Colocación de Títulos Valores de Deuda Pública.</t>
  </si>
  <si>
    <t>Cantidad de publicaciones del ranking de Creadores de Mercado (mensual y anual).</t>
  </si>
  <si>
    <t>Cantidad de Informes elaborados.</t>
  </si>
  <si>
    <t>101.00</t>
  </si>
  <si>
    <t>16.00</t>
  </si>
  <si>
    <t>5.00</t>
  </si>
  <si>
    <t>95.00</t>
  </si>
  <si>
    <t>96.00</t>
  </si>
  <si>
    <t>Imagen</t>
  </si>
  <si>
    <t>Custodia de los artículos de uso continuo.</t>
  </si>
  <si>
    <t>Enero-marzo  2025</t>
  </si>
  <si>
    <t xml:space="preserve">                                                         Ministerio de Hacienda 2025</t>
  </si>
  <si>
    <t>Elaboración de los reportes de indicadores de portafolio.</t>
  </si>
  <si>
    <t>Gestión de cumplimiento de condiciones previas.</t>
  </si>
  <si>
    <t>Cantidad de financiamientos con condiciones previas cumplidas.</t>
  </si>
  <si>
    <t>Informe Trimestral sobre Situación y Evolución de la Deuda Pública.</t>
  </si>
  <si>
    <t xml:space="preserve">Cantidad de reportes enviados.	</t>
  </si>
  <si>
    <t xml:space="preserve"> • Reportes Indicadores de Riesgo de Portafolio.
</t>
  </si>
  <si>
    <t xml:space="preserve"> • Estas estimaciones se utilizan para la proyección del servicio de la deuda del sector público.
</t>
  </si>
  <si>
    <t xml:space="preserve"> • Informe de situación y evolución de la deuda pública del SPNF.
</t>
  </si>
  <si>
    <t>Conciliación de fuentes financieras externas SIGADE vs SIGEF</t>
  </si>
  <si>
    <t>Formulación del Presupuesto de la deuda pública y activos financieros.</t>
  </si>
  <si>
    <t>Cantidad de reportes enviado a organismos internacionales bajo programa de armonización de datos.</t>
  </si>
  <si>
    <t>Cantidad de reportes de programación servicio de deuda  y desembolsos remitidos.</t>
  </si>
  <si>
    <t>Cantidad de Informes con Situación y Evolución de Deuda Pública, para anexar al ERIR, remitidos oportunamente.</t>
  </si>
  <si>
    <t>Presupuesto anual formulado y registrado en SIGEF.</t>
  </si>
  <si>
    <t>6.00</t>
  </si>
  <si>
    <t>Estructuración, emisión de bonos y ejecución de operaciones de manejo de pasivos.</t>
  </si>
  <si>
    <t xml:space="preserve">Cantidad de operaciones de manejo de pasivos, en casos que aplique. </t>
  </si>
  <si>
    <t>Cantidad de emisiones realizadas.</t>
  </si>
  <si>
    <t>Elaboración del reporte del Estado de Fuentes y Usos de Efectivo  para el Gobierno Central Presupuestario, según el MEFP 2014, elaborado.</t>
  </si>
  <si>
    <t>Elaboración del Reporte del Estado de Operaciones publicado en la web del Ministerio de Hacienda.</t>
  </si>
  <si>
    <t>Realización del monitoreo a la ejecución del flujo de caja del Gobierno en moneda local.</t>
  </si>
  <si>
    <t>Elaboración del Informe de coyuntura fiscal.</t>
  </si>
  <si>
    <t>Número de carga oportuna de los Estados Financieros.</t>
  </si>
  <si>
    <t>Cantidad de reportes de COFOG de Gobierno Central Presupuestario publicados.</t>
  </si>
  <si>
    <t>Cantidad de Informes de coyuntura fiscal  para el subsector Gobierno Central Presupuestario publicados .</t>
  </si>
  <si>
    <t>Cantidad de Estados de Fuentes y Usos de Efectivo para el Gobierno Central Presupuestario, según el MEFP 2014 elaborado.</t>
  </si>
  <si>
    <t>Cantidad de Estados de Operaciones de Gobierno Central Presupuestario publicados.</t>
  </si>
  <si>
    <t>Cantidad de reportes de flujo de caja del gobierno realizados.</t>
  </si>
  <si>
    <t xml:space="preserve"> •Reportes COFOG Publicados.
</t>
  </si>
  <si>
    <t xml:space="preserve"> •Informe de Coyuntura Fiscal Publicado.
</t>
  </si>
  <si>
    <t xml:space="preserve"> •El Estado de Fuentes y Usos de Efectivo para el Gobierno Central Presupuestario es un reporte en desarrollo y se actualizará progresivamente. En esta ocasión, se realizó el ejercicio de 2023.
</t>
  </si>
  <si>
    <t xml:space="preserve"> •Monitoreo a la ejecución del flujo de caja del Gobierno. Reporte interno (No publicado).
</t>
  </si>
  <si>
    <t xml:space="preserve"> •Presentación actualizada de seguimiento al PGE. 
</t>
  </si>
  <si>
    <t xml:space="preserve"> •Reporte de Seguimiento del PGE.
</t>
  </si>
  <si>
    <t xml:space="preserve"> •Estado de Operaciones Mensual publicado en la Web del Ministerio de Hacienda.
 •Estado de Operaciones Mensual publicado en la Web del Ministerio de Hacienda, correspondiente a noviembre y diciembre 2024, y enero 2025.  
</t>
  </si>
  <si>
    <t>Cantidad de reportes internos realizados sobre coyunturas y perspectivas (proyecciones) macro-fiscales.</t>
  </si>
  <si>
    <t>Porcentaje de avance en la implementación de la reglamentación y reformas de aspectos macro fiscales actuales.</t>
  </si>
  <si>
    <t xml:space="preserve"> •El borrador está listo, en el mes de marzo se envió para consulta a la Dirección General de Presupuesto (DIGEPRES).
</t>
  </si>
  <si>
    <t xml:space="preserve"> •Presentación de Coyuntura y perspectivas macro-fiscales.
 •Proyecciones macro-fiscales.
</t>
  </si>
  <si>
    <t>Elaboración y consolidación de la Memoria del Ministerio de Hacienda y sus dependencias.</t>
  </si>
  <si>
    <t>Participación en reuniones de comisiones o grupos de trabajo que tratan asuntos comerciales (CNNC, CIAG, etc.)</t>
  </si>
  <si>
    <t>Porcentaje de recursos administrativos contra oficios de la DGPLT respondidos.</t>
  </si>
  <si>
    <t>Número de resumen de memorias del Ministerio y sus dependencias elaboradas.</t>
  </si>
  <si>
    <t>Porcentaje de participación en reuniones.</t>
  </si>
  <si>
    <t>Cálculo del Indicador ID-3 de la evaluación PEFA.</t>
  </si>
  <si>
    <t>Elaboración de análisis costo beneficio (ACB).</t>
  </si>
  <si>
    <t>Elaboración de cuadro con ingresos semanales por clasificación económica para DIGEPRES.</t>
  </si>
  <si>
    <t>Elaboración de cuadros y/o reportes mensuales de las estadísticas de comercio exterior del país.</t>
  </si>
  <si>
    <t>Elaboración de estadísticas de ingresos fiscales mensuales para publicación en la página Web del MH  en formato Manual de Clasificador Presupuestario 2014.</t>
  </si>
  <si>
    <t>Elaboración de estadísticas de ingresos fiscales mensuales para publicación en la página Web del MH  en formato MEFP 2014 del FMI.</t>
  </si>
  <si>
    <t>Elaboración de la cuota trimestral de ingresos para remisión a DIGEPRES para el establecimiento de los topes de gastos.</t>
  </si>
  <si>
    <t>Elaboración de reportes de iniciativas legislativas depositadas en el Congreso Nacional con impacto tributario.</t>
  </si>
  <si>
    <t>Elaboración del informe diario de ingresos.</t>
  </si>
  <si>
    <t>Elaboración del informe semestral sobre el impacto tributario de las importaciones por la aplicación de la Ley 12-21 de Desarrollo Fronterizo.</t>
  </si>
  <si>
    <t>Elaboración del informe semestral sobre el impacto tributario de las importaciones por la aplicación de la Ley 392-07 (Proindustria).</t>
  </si>
  <si>
    <t>Elaboración del informe semestral sobre el impacto tributario de las importaciones por la aplicación de la Ley 8-90 sobre las ZFE.</t>
  </si>
  <si>
    <t>Estimación de los ingresos diarios por institución y por principales partidas.</t>
  </si>
  <si>
    <t>Negociación del Acuerdo de Autoridad Competente para el Intercambio del Informe País por País con Estados Unidos.</t>
  </si>
  <si>
    <t>Cantidad de documentos con el cálculo del Número de informes  sobre el Indicador ID-3 de PEFA sobre Ingresos elaborados.</t>
  </si>
  <si>
    <t>Porcentaje de análisis de costo beneficio elaborados.</t>
  </si>
  <si>
    <t>Cantidades de cuadros ingresos semanales por clasificación económica para DIGEPRES.</t>
  </si>
  <si>
    <t>Cantidad de cuadros o reportes de comercio exterior elaborados.</t>
  </si>
  <si>
    <t>Número de cuadros enviados para publicación en la página web del MH.</t>
  </si>
  <si>
    <t>Cantidad de cuadros elaborados para remisión a la DIGEPRES.</t>
  </si>
  <si>
    <t>Número de presentaciones del comportamiento de los ingresos realizadas.</t>
  </si>
  <si>
    <t>Cantidad de cuadros y/o reportes elaborados.</t>
  </si>
  <si>
    <t>Cantidad de informes diarios de ingresos elaborados.</t>
  </si>
  <si>
    <t>Número de informes semestrales sobre el impacto tributario de las importaciones (Ley 12-21) elaborados.</t>
  </si>
  <si>
    <t>Número de informes semestrales elaborados.</t>
  </si>
  <si>
    <t>Número de informes semestrales sobre el impacto tributario de las importaciones por la aplicación de la Ley 8-90 sobre las ZFE</t>
  </si>
  <si>
    <t>Cantidades de documentos cuadros con estimaciones de ingresos diarios de ingresos elaborados.</t>
  </si>
  <si>
    <t>Cantidad de acuerdos revisados.</t>
  </si>
  <si>
    <t>87.60</t>
  </si>
  <si>
    <t>60.00</t>
  </si>
  <si>
    <t>Ejecución de la debida diligencia ampliada (interna y externa).</t>
  </si>
  <si>
    <t>Seguimiento a la gestión y trámite de las denuncias (antisoborno y cumplimiento).</t>
  </si>
  <si>
    <t>Sensibilización al personal en las normas de Antisoborno y Cumplimiento  (ISO-37301 / ISO-37001).</t>
  </si>
  <si>
    <t xml:space="preserve"> Dirección de  Planificación y Desarrollo</t>
  </si>
  <si>
    <t>Porcentaje de debida diligencia ampliada realizadas.</t>
  </si>
  <si>
    <t>Porcentaje de denuncias tramitadas conforme a la política.</t>
  </si>
  <si>
    <t>Porcentaje de colaboradores sensibilizados.</t>
  </si>
  <si>
    <t xml:space="preserve"> •No se recibieron denuncias para este período.
</t>
  </si>
  <si>
    <t xml:space="preserve"> •Se hizo la socialización al personal del CAPGEFI.
</t>
  </si>
  <si>
    <t>Actualización del PEI-MH y sus dependencias acorde a los lineamientos del MEPyD 2025-2028.</t>
  </si>
  <si>
    <t>Coordinación y realización de la reunión de revisión por la dirección.</t>
  </si>
  <si>
    <t>Número de PEI actualizados.</t>
  </si>
  <si>
    <t>Cantidad reuniones realizadas oportunamente.</t>
  </si>
  <si>
    <t>Cantidad de informes de desempeño realizados.</t>
  </si>
  <si>
    <t>Monitoreo y seguimiento de los planes, programas y proyectos del MH y sus dependencias.</t>
  </si>
  <si>
    <t>Porcentaje de dependencias con cumplimiento de los plazos de registros de ejecución.</t>
  </si>
  <si>
    <t>78.93</t>
  </si>
  <si>
    <t xml:space="preserve"> •Remitimos al MEPyD las matrices actualizadas del PEI 2025-2028.
</t>
  </si>
  <si>
    <t xml:space="preserve"> •En el mes de febrero realizamos la reunión de revisión por la dirección para el cierre del año 2024.
</t>
  </si>
  <si>
    <t xml:space="preserve"> •Fueron elaborados los informes de desempeño presupuestario 2024, de las direcciones generales de Política y Legislación Tributaria, correspondiente a los programas 18 y 15 respectivamente.
</t>
  </si>
  <si>
    <t xml:space="preserve"> •Para la evaluación del trimestre oct-dic 2024, el ministerio obtuvo un 96 % del IGP promedio, de los índices obtenidos por los programas 18 y 15, los cuales obtuvieron 94 y 98 porciento respectivamente.
</t>
  </si>
  <si>
    <t>Seguimiento a los procesos de implementación de los proyectos: automatización de servicios, atención al usuario, TRANSDOC y firma digital.</t>
  </si>
  <si>
    <t>Cantidad de informes de avance del proyecto de automatización de servicios.</t>
  </si>
  <si>
    <t>Cantidad de informes de avance del proyecto de atención al usuario.</t>
  </si>
  <si>
    <t>Cantidad de informes de avance del proyecto de implementación de TRANSDOC.</t>
  </si>
  <si>
    <t>Cantidad de informes de avance del proyecto de implementación de firma digital.</t>
  </si>
  <si>
    <t xml:space="preserve"> •Informe de avance de proyecto de automatización de servicios enero-marzo 2025.
</t>
  </si>
  <si>
    <t xml:space="preserve"> •Informe de avance del proyecto de implementación del centro de atención al usuario, enero-marzo 2025.
</t>
  </si>
  <si>
    <t xml:space="preserve"> •Informe de avance del proyecto de implementación del TRANSDOC, enero-marzo 2025.
</t>
  </si>
  <si>
    <t xml:space="preserve"> •Informe de avance del proyecto de implementación firma digital TRANSDOC-MH, enero-marzo 2025.
</t>
  </si>
  <si>
    <t xml:space="preserve"> •Manual de Procedimiento de Ejecución de Actividades de Mantenimiento DPD.
</t>
  </si>
  <si>
    <t xml:space="preserve"> •Procedimiento Operativos a las Bancas (DCJA).
</t>
  </si>
  <si>
    <t xml:space="preserve">Porcentaje de avance plan de trabajo del autodiagnóstico de género. </t>
  </si>
  <si>
    <t>Elaboración del autodiagnóstico de género.</t>
  </si>
  <si>
    <t xml:space="preserve"> •Dar respuestas a intimaciones o notificaciones mediante Actos de Alguacil. Requerido: 14. Ejecutado: 14.
</t>
  </si>
  <si>
    <t xml:space="preserve"> •Elaboración de la resolución que conoce y  da respuesta al Recurso Jerárquico o de Reconsideración ante el Ministerio de Hacienda. Requerido: 7. Ejecutado: 7.
</t>
  </si>
  <si>
    <t xml:space="preserve"> •Representaciones legales en audiencias. Requerido:  47. Ejecutado:  47.
</t>
  </si>
  <si>
    <t xml:space="preserve"> •Verificación y elaboración de normas y cumplimiento legal. Requerido: 27. Ejecutado: 27.
</t>
  </si>
  <si>
    <t xml:space="preserve"> •Asesorías y elaboración de opiniones legales. Requerido: 27. Ejecutado: 27.
</t>
  </si>
  <si>
    <t xml:space="preserve"> •Elaboración o revisión de documentos legales. Requerido: 128. Ejecutado: 129.
</t>
  </si>
  <si>
    <t xml:space="preserve"> •Tramitación de solicitudes a la Consultoría Jurídica del Poder Ejecutivo. Requerido: 18. Ejecutado: 18.
</t>
  </si>
  <si>
    <t xml:space="preserve"> •Tramitación de solicitudes de expedición y renovación de fianzas para operar como agentes consignatarios de buques. Requerido: 8. Ejecutado: 8.
</t>
  </si>
  <si>
    <t>Ejecución de la estrategia de vinculación institucional y de la máxima autoridad con la opinión pública.</t>
  </si>
  <si>
    <t>Elaboración del análisis de la opinión pública sobre el quehacer institucional mediante el monitoreo de informaciones y comentarios.</t>
  </si>
  <si>
    <t>Realización de la cobertura de eventos (internos y externos) solicitadas por las unidades organizativas del MH.</t>
  </si>
  <si>
    <t>Realización del informe para al equipo directivo del MH sobre las noticias relacionadas al quehacer institucional mediante síntesis diaria e informes periodísticos.</t>
  </si>
  <si>
    <t>Cantidad de actividades y acercamientos a periodistas.</t>
  </si>
  <si>
    <t xml:space="preserve">Porcentaje de solicitudes de discursos respondidos. </t>
  </si>
  <si>
    <t>Cantidad de reuniones realizadas para análisis y toma de decisiones.</t>
  </si>
  <si>
    <t>Cantidad de informes de monitoreo de informaciones y comentarios elaborados.</t>
  </si>
  <si>
    <t>Porcentaje de solicitudes atendidas y publicada.</t>
  </si>
  <si>
    <t>Porcentaje de solicitudes atendidas y publicadas.</t>
  </si>
  <si>
    <t xml:space="preserve"> Porcentaje de solicitudes de cobertura de eventos atendidas.</t>
  </si>
  <si>
    <t>Cantidad de síntesis difundidas.</t>
  </si>
  <si>
    <t xml:space="preserve"> •Durante el primer trimestre del 2025, la Dirección de Comunicaciones envió un total de 60 síntesis de prensa, correspondientes a los días laborables que hubo en cada mes, 20 fueron realizadas en enero, 19 en febrero y 21 en marzo. 
</t>
  </si>
  <si>
    <t>Desarrollo de maestrías de ceremonia.</t>
  </si>
  <si>
    <t>Elaboración de materiales audiovisuales para orientar e informar a los colaboradores.</t>
  </si>
  <si>
    <t>Elaboración de materiales gráficos para orientar e informar a los colaboradores.</t>
  </si>
  <si>
    <t>Cantidad de actualizaciones trimestrales de los canales institucionales.</t>
  </si>
  <si>
    <t>Porcentaje de producciones y adaptaciones.</t>
  </si>
  <si>
    <t>Porcentaje de solicitudes recibidas.</t>
  </si>
  <si>
    <t>Porcentaje de solicitudes realizadas.</t>
  </si>
  <si>
    <t xml:space="preserve">Guía de contenido digital mensual sobre el rol y el impacto del MH.  </t>
  </si>
  <si>
    <t>Producciones de coberturas de evento.</t>
  </si>
  <si>
    <t>Cantidad de impresiones e interacciones del contenido.</t>
  </si>
  <si>
    <t>Cantidad de guías producidas.</t>
  </si>
  <si>
    <t>Cantidad de correos informativos enviados.</t>
  </si>
  <si>
    <t>Reportes de escucha activa de las  plataformas digitales.</t>
  </si>
  <si>
    <t>Dar asistencia y tramitar a requerimiento del ciudadano las solicitudes de información amparadas en la Ley Núm. 200-04.</t>
  </si>
  <si>
    <t xml:space="preserve"> •Asistencia y tramitación realizada atendiendo a la normativa que rige la OAI.
</t>
  </si>
  <si>
    <t>Dirección de Coordinación de Despacho</t>
  </si>
  <si>
    <t>Elaboración de informes y memoria ejecutiva, con toda la información descriptiva de los resultados del departamento.</t>
  </si>
  <si>
    <t>Gestión de la atención de llamadas telefónicas acorde a los lineamientos protocolares o al procedimiento de atención al usuario establecido.</t>
  </si>
  <si>
    <t>Cantidad informes elaborados.</t>
  </si>
  <si>
    <t xml:space="preserve">Porcentaje de llamadas atendidas con respuestas en menos de 25 segundos. </t>
  </si>
  <si>
    <t xml:space="preserve">Porcentaje de llamadas no atendidas menor o igual al 10% de abandono.  </t>
  </si>
  <si>
    <t xml:space="preserve"> •Llamadas atendidas  con un porcentaje de abandono menor al 10%.
</t>
  </si>
  <si>
    <t>Cantidad de informes trimestrales, elaborados.</t>
  </si>
  <si>
    <t xml:space="preserve"> •Se lograron cumplir satisfactoriamente las metas propuestas por el departamento de Protocolo y Eventos del primer trimestre del año. 
</t>
  </si>
  <si>
    <t xml:space="preserve"> •En el siguiente documento se presenta las evidencias de los indicadores logrados del departamento de Protocolo y Eventos en los meses enero, febrero y marzo.
</t>
  </si>
  <si>
    <t>Sostenibilidad de las Plataformas de Seguridad TIC.</t>
  </si>
  <si>
    <t>Porcentaje de tickets o requerimientos atendidos.</t>
  </si>
  <si>
    <t>Porcentaje de avance de ejecución del Centro de Operaciones de Seguridad (SOC).</t>
  </si>
  <si>
    <t>Cantidad de plataformas de Seguridad TIC con soporte y mantenimiento renovados.</t>
  </si>
  <si>
    <t>57.00</t>
  </si>
  <si>
    <t xml:space="preserve"> •Completado Exitosamente los tickets en respuesta a solicitudes de usuarios enero-marzo.
</t>
  </si>
  <si>
    <t xml:space="preserve"> •Se ha avanzado un 57% del proyecto.
</t>
  </si>
  <si>
    <t>Implementación de Solución de Mesa Ayuda TIC.</t>
  </si>
  <si>
    <t>Atención a los requerimientos de asistencia tecnológica de las unidades de la AC-MH.</t>
  </si>
  <si>
    <t>Porcentaje de avance de implementación de solución de mesa de ayuda TIC.</t>
  </si>
  <si>
    <t>33.00</t>
  </si>
  <si>
    <t xml:space="preserve"> •Completado Exitosamente, Tickets de requerimientos atendidos enero-marzo 2025.
</t>
  </si>
  <si>
    <t xml:space="preserve"> •Completado Exitosamente, Tickets de asistencias atendidos enero-marzo 2025.
</t>
  </si>
  <si>
    <t xml:space="preserve"> •Completado Exitosamente, cambios de equipos obsoletos a nuevos enero-marzo 2025.
</t>
  </si>
  <si>
    <t>Departamento de Desarrollo e Implementación de Sistemas</t>
  </si>
  <si>
    <t>Rediseño de Sistemas del Ministerio de Uso Administrativo.</t>
  </si>
  <si>
    <t>Porcentaje de sistemas rediseñados utilizados para uso administrativo.</t>
  </si>
  <si>
    <t>Actualización de la Estrategia de Continuidad y Recuperación TIC.</t>
  </si>
  <si>
    <t>Sostenibilidad de las Plataformas de Infraestructura TIC Operacional.</t>
  </si>
  <si>
    <t>Porcentaje de actualización de la Estrategia de Continuidad y Recuperación TIC.</t>
  </si>
  <si>
    <t>Cantidad de Plataformas de Infraestructura TIC Operacional con soporte y mantenimiento renovados.</t>
  </si>
  <si>
    <t>Gestión de Cumplimiento TIC.</t>
  </si>
  <si>
    <t>Cantidad de gestiones de cumplimientos TIC.</t>
  </si>
  <si>
    <t xml:space="preserve"> •Completado Exitosamente, reporte de avances semanales de los proyectos enero-marzo.
</t>
  </si>
  <si>
    <t>Gestión y seguimiento a la ejecución de la Evaluación del Desempeño y el Modelo de Gestión por Competencias del MH.</t>
  </si>
  <si>
    <t>Porcentaje de colaboradores actualizados en base de datos.</t>
  </si>
  <si>
    <t>Porcentaje del total de los colaboradores con acuerdos elaborados y evaluación del desempeño.</t>
  </si>
  <si>
    <t>Porcentaje total de los colaboradores con plan de desarrollo individual.</t>
  </si>
  <si>
    <t>Porcentaje total de los resultados obtenidos de la Evaluación del Desempeño del MH.</t>
  </si>
  <si>
    <t>40.00</t>
  </si>
  <si>
    <t>93.00</t>
  </si>
  <si>
    <t>70.00</t>
  </si>
  <si>
    <t xml:space="preserve"> •Muestra Evaluaciones del impacto a las Capacitaciones ejecutadas. 
</t>
  </si>
  <si>
    <t xml:space="preserve"> •Se cumplió con la actualización del 100% de los colaboradores de nuevo ingreso en la base de datos, de enero a la fecha, esto se refleja en la primera hoja anexa de la misma. 
</t>
  </si>
  <si>
    <t xml:space="preserve"> •Plantilla de reporte de Evaluación del Desempeño y Acuerdo del desempeño.  
</t>
  </si>
  <si>
    <t xml:space="preserve"> •Porcentaje total de colaboradores con plan de desarrollo individual.
</t>
  </si>
  <si>
    <t xml:space="preserve"> •Se evaluó el personal en el período correspondiente para lograr el total de la metas obtenidas.
</t>
  </si>
  <si>
    <t xml:space="preserve"> •Muestra de Capacitaciones ejecutadas Trimestre enero- marzo. 
</t>
  </si>
  <si>
    <t xml:space="preserve"> •Muestra de Capacitaciones Cruzadas ejecutadas Trimestres Enero - Marzo. 
</t>
  </si>
  <si>
    <t xml:space="preserve"> •Reporte primer trimestre.
</t>
  </si>
  <si>
    <t xml:space="preserve"> •Gestión de movimientos de personal primer trimestre.
</t>
  </si>
  <si>
    <t xml:space="preserve"> •Matriz de plazas vacantes y ocupadas primer trimestre.
</t>
  </si>
  <si>
    <t>Evaluación del riesgo de soborno a través de la aplicación de la Debida Diligencia en el proceso de Contratación de personal.</t>
  </si>
  <si>
    <t xml:space="preserve">Porcentaje de Debida Diligencia completada. </t>
  </si>
  <si>
    <t xml:space="preserve"> •Se aplicó de manera satisfactoria la Debida Diligencia al personal contratado.
</t>
  </si>
  <si>
    <t xml:space="preserve"> •Se realizó de manera satisfactoria el reclutamiento por competencia.
</t>
  </si>
  <si>
    <t>Desarrollo e implementación de iniciativas del Programa de Reconocimiento y Reforzamiento Positivo  ¨SoMHos Valiosos¨.</t>
  </si>
  <si>
    <t>Gestión de la Pensión y Jubilación del Personal</t>
  </si>
  <si>
    <t>Programa de promoción de Arte y Cultura.</t>
  </si>
  <si>
    <t xml:space="preserve">Realización de actividades de integración y bienestar con los colaboradores. </t>
  </si>
  <si>
    <t>Registro de Licencias medicas en el sistema EIKON y sistema de la Tesorería de la Seguridad Social (TSS).</t>
  </si>
  <si>
    <t>Porcentaje de satisfacción sobre adaptabilidad colaboradores con discapacidad.</t>
  </si>
  <si>
    <t xml:space="preserve">Cantidad de actividades realizadas. </t>
  </si>
  <si>
    <t>Cantidad de actividades desarrolladas.</t>
  </si>
  <si>
    <t>35.00</t>
  </si>
  <si>
    <t>85.00</t>
  </si>
  <si>
    <t>84.09</t>
  </si>
  <si>
    <t xml:space="preserve"> •Se realizó 1 Charla Proyecto de Vida Después del Retiro y 1 actividad de entrega de reconocimiento al personal pensionado.
</t>
  </si>
  <si>
    <t xml:space="preserve"> •Actividad de San Valentín 2025, entrega de 1,250 frascos con chocolates. 
</t>
  </si>
  <si>
    <t xml:space="preserve"> •Registro de accidentes reportados enero-marzo 2025 en un 100%. 
</t>
  </si>
  <si>
    <t>Análisis y respuesta mensuales a las solicitudes de exoneraciones de impuestos de importación, solicitudes de exoneraciones.</t>
  </si>
  <si>
    <t>104.00</t>
  </si>
  <si>
    <t>89.00</t>
  </si>
  <si>
    <t>14.00</t>
  </si>
  <si>
    <t>110.00</t>
  </si>
  <si>
    <t xml:space="preserve"> •Total de expedientes recibidos en el primer trimestre del año.
</t>
  </si>
  <si>
    <t xml:space="preserve"> •Relación de expedientes solicitados para pago correspondientes al primer trimestre del año. 
</t>
  </si>
  <si>
    <t xml:space="preserve"> •Estos son los pagos de expedientes correspondientes al primer trimestre del año. 
</t>
  </si>
  <si>
    <t xml:space="preserve"> •Inventarios realizados en el primer trimestre del año. 
</t>
  </si>
  <si>
    <t xml:space="preserve"> •Actividad de sensibilización 08 de marzo 2025. 
</t>
  </si>
  <si>
    <t xml:space="preserve"> •Para completar esta actividad queda pendiente la aplicación de la encuesta y el informe final. 
</t>
  </si>
  <si>
    <t xml:space="preserve"> •Evidencia de aplicación de la encuesta. 
</t>
  </si>
  <si>
    <t>Ejecución de plan de acción para el cumplimiento de las políticas de ahorro y eficiencia energética (Decreto 158-23).</t>
  </si>
  <si>
    <t>Ejecución de plan de acción para el uso eficiente del agua.</t>
  </si>
  <si>
    <t>Elaboración del informe de memoria e informe ejecutivo. (trimestrales y semestrales).</t>
  </si>
  <si>
    <t>Elaboración del plan de acción para la reducción de la huella de carbono.</t>
  </si>
  <si>
    <t>Gestión de los materiales y artículos para fines de reciclar.</t>
  </si>
  <si>
    <t>Porcentaje implementación del plan de ahorro y eficiencia energética.</t>
  </si>
  <si>
    <t>Cantidad de informes de memoria elaboradas.</t>
  </si>
  <si>
    <t>Cantidad de informes entregados oportunamente.</t>
  </si>
  <si>
    <t>Indicé ejecución de plan de reciclaje.</t>
  </si>
  <si>
    <t xml:space="preserve"> •Cálculo de la huella de carbono en el Ministerio de Hacienda. 
</t>
  </si>
  <si>
    <t xml:space="preserve"> •Recolección de Residuos Sólidos de enero a marzo 2025.
</t>
  </si>
  <si>
    <t>Índice de SISCOMPRAS</t>
  </si>
  <si>
    <t>88.77</t>
  </si>
  <si>
    <t xml:space="preserve"> •SISCOMPRAS, T1 2025.
</t>
  </si>
  <si>
    <t xml:space="preserve"> •Compras a MIPYMES Y MIPYMES MUJER  T1.
</t>
  </si>
  <si>
    <t>Realización del mantenimiento de la infraestructura física 2.</t>
  </si>
  <si>
    <t>Reporte de accidentes de la flotilla vehicular del MH.</t>
  </si>
  <si>
    <t>Reporte de consumo de combustible en la flotilla vehicular.</t>
  </si>
  <si>
    <t>Reporte de accidente.</t>
  </si>
  <si>
    <t>Reporte de consumo de combustible.</t>
  </si>
  <si>
    <t>Porcentaje de limpiezas ejecutadas.</t>
  </si>
  <si>
    <t xml:space="preserve">Porcentaje de servicios de transporte realizados. </t>
  </si>
  <si>
    <t xml:space="preserve"> •Informe de Evidencia de Mantenimiento Preventivo y Correctivo de la Flotilla Vehicular. 
</t>
  </si>
  <si>
    <t xml:space="preserve"> •Informe de Mantenimiento realizado vs programado.
</t>
  </si>
  <si>
    <t xml:space="preserve"> •Evidencia de Reportes de  Accidente Enero-Marzo 2025.
</t>
  </si>
  <si>
    <t xml:space="preserve"> •Informe de Evidencia del consumo del combustible de la Flotilla Vehicular del MH.
</t>
  </si>
  <si>
    <t xml:space="preserve"> •Servicios de limpieza en las distintas áreas de las Unidades Organizativas. Limpieza realizada vs programada enero-marzo 2025.
</t>
  </si>
  <si>
    <t xml:space="preserve"> •Informe de e Solicitud de Servicios Enero-Marzo 2025.
</t>
  </si>
  <si>
    <t xml:space="preserve"> •Informe del reporte trimestral de entradas y salidas de todos los bienes, del Ministerio de Hacienda.
</t>
  </si>
  <si>
    <t>Apertura de máquinas tragamonedas ilegales.</t>
  </si>
  <si>
    <t>Porcentaje de apertura de tragamonedas ilegales realizadas.</t>
  </si>
  <si>
    <t xml:space="preserve"> •Evidencias de Aperturas de Máquinas Tragamonedas Ilegales.</t>
  </si>
  <si>
    <t xml:space="preserve"> •Los reportes requeridos fueron publicados oportunamente según los tiempos establecidos.
</t>
  </si>
  <si>
    <t>Distribución administrativa del presupuesto.</t>
  </si>
  <si>
    <t>Elaboración del anteproyecto de Presupuesto  Institucional del año 2025.</t>
  </si>
  <si>
    <t>Distribución administrativa realizada a tiempo.</t>
  </si>
  <si>
    <t>Cantidad de reportes para publicar en el Portal Web para seguimiento de la DIGEIG</t>
  </si>
  <si>
    <t>Elaboración de Cierre Fiscal de la  Actividad Central del MH.</t>
  </si>
  <si>
    <t>Elaboración de  informe de corte y cierre fiscal de la Actividad Central del MH. (Para ser publicado sistema de KRISTHAL).</t>
  </si>
  <si>
    <t>Elaboración Reporte de Ingresos por Captación Directa.</t>
  </si>
  <si>
    <t>Emisión de Cheques.</t>
  </si>
  <si>
    <t>Recepción y registro de los valores decomisados en operativos de incautación de máquinas tragamonedas que operan ilegalmente.</t>
  </si>
  <si>
    <t>Recepción y registro de pagos de los contribuyentes.</t>
  </si>
  <si>
    <t>Cantidad de Reportes de ingresos por captación directa elaborados.</t>
  </si>
  <si>
    <t>Porcentaje de cheques emitidos.</t>
  </si>
  <si>
    <t>Porcentaje de pagos recibidos y registrados.</t>
  </si>
  <si>
    <t>Cantidad de Informes de corte y cierre fiscal AC-MH elaborados.</t>
  </si>
  <si>
    <t xml:space="preserve">Elaboración de certificaciones relacionadas con la operación y estatus de los operadores del sector a requerimiento. </t>
  </si>
  <si>
    <t>Porcentaje de personal de la DCJA certificado en materia  a las normativas que rigen la Dirección de Casinos y Juegos de Aza.</t>
  </si>
  <si>
    <t xml:space="preserve"> •Remisión de la relación de certificaciones elaboradas en el período enero-marzo 2025.
</t>
  </si>
  <si>
    <t xml:space="preserve"> •Remisión de correo a la Dirección Jurídica, en seguimiento para la consulta pública de Resolución que promueve el juego responsable y crea el sistema nacional de autoexclusión.
</t>
  </si>
  <si>
    <t xml:space="preserve"> •Remisión de la elaboración de los informes a solicitud de asesoramiento al Ministro de Hacienda desde la DCJA, en el trimestre enero -marzo 2025.
</t>
  </si>
  <si>
    <t xml:space="preserve"> •Remisión de Listado de capacitación en materias de normativas.
</t>
  </si>
  <si>
    <t>Elaboración de diagnósticos de cumplimiento aplicado a Sujetos Obligados Bancas de Lotería y de Apuestas Deportivas.</t>
  </si>
  <si>
    <t>Elaboración de guías, circulares u otros documentos en materia de prevención de LA/FT/FPADM.</t>
  </si>
  <si>
    <t>Difusión de listas restrictivas en materia de prevención de LA/FT/FPADM a los Sujetos Obligados del Sector.</t>
  </si>
  <si>
    <t>Cantidad de  guías, circulares u otros documentos en materia de prevención de LA/FT/FPADM publicados.</t>
  </si>
  <si>
    <t>Elaboración del Plan anual de inspección.</t>
  </si>
  <si>
    <t>Cantidad de planes elaborados.</t>
  </si>
  <si>
    <t>Actualización y mantenimiento al portal casinos.gob.do.</t>
  </si>
  <si>
    <t>Administración, gestión y actualización de la herramienta para el registro y control de ventas y/o operaciones de juegos de azar. (LoteríasRD).</t>
  </si>
  <si>
    <t xml:space="preserve">Evaluación las solicitudes para los permisos de: importación y  exportación de máquinas tragamonedas y/o partes, piezas, repuestos y equipos accesorios para ser instaladas en Salas de Juegos de Azar (Casinos) y Salas de Juegos de Máquinas Tragamonedas. </t>
  </si>
  <si>
    <t>Incorporación, mantenimiento y actualización Portal de Colaboradores (SharePoint - DCJA).</t>
  </si>
  <si>
    <t xml:space="preserve">Porcentaje de solicitudes respondidas. </t>
  </si>
  <si>
    <t xml:space="preserve"> •Presentación de las solicitudes evaluadas y respondidas en el trimestre enero-marzo 2025.
</t>
  </si>
  <si>
    <t xml:space="preserve"> •Fueron encuestados 11 colaboradores con diversidad funcional con respuesta satisfactorias de valoración del entorno sobre adaptabilidad al cargo del 84.09.
</t>
  </si>
  <si>
    <t xml:space="preserve"> •Se ejecutaron 4 actividades, las 3 reuniones mensuales ordinarias del Club de Lectura y 1 presentación de Ballet Folklórico. 
</t>
  </si>
  <si>
    <t xml:space="preserve"> •Reportes de registro de las licencias enero- marzo 2025 en un 100%.
</t>
  </si>
  <si>
    <t xml:space="preserve"> •Memoria del primer trimestre. Informe ejecutivo.</t>
  </si>
  <si>
    <t>Dirección de  Información, Análisis Financiero y Control de Riesgo.</t>
  </si>
  <si>
    <t xml:space="preserve"> •Dashboard actualizado al corte trimestral.
</t>
  </si>
  <si>
    <t xml:space="preserve"> •Se logró contestar las llamadas en el tiempo requerido por las metas propuestas. 
</t>
  </si>
  <si>
    <t>Porcentaje de las solicitudes de atención protocolar respondidas.</t>
  </si>
  <si>
    <t>Elaboración o revisión de documentos legales. (Acuerdos, Convenios y Contratos).</t>
  </si>
  <si>
    <t xml:space="preserve"> • Correspondiente a los meses (Enero, Febrero, Marzo 2025).
</t>
  </si>
  <si>
    <t xml:space="preserve"> • Cierre Fiscal año 2024.
</t>
  </si>
  <si>
    <t xml:space="preserve"> • El informe fue entregado a DIGECOG en la fecha establecida.
</t>
  </si>
  <si>
    <t xml:space="preserve"> • Análisis de expedientes se trabajan a diario y la meta fue cumplida.
</t>
  </si>
  <si>
    <t xml:space="preserve"> • Modificaciones presupuestarias DGPLT y CP primer trimestre 2025. 
</t>
  </si>
  <si>
    <t xml:space="preserve"> • Programación de la cuota de gastos primer trimestre 2025. 
</t>
  </si>
  <si>
    <t xml:space="preserve"> • Distribución administrativa del presupuesto aprobado 2025.
</t>
  </si>
  <si>
    <t xml:space="preserve"> • Memoria Presentando 2024.
</t>
  </si>
  <si>
    <t xml:space="preserve"> • Remisión de Informes estadísticos correspondientes al primer trimestre 2025.
</t>
  </si>
  <si>
    <t xml:space="preserve"> • Remisión del Plan Anual de Inspecciones.
</t>
  </si>
  <si>
    <t xml:space="preserve"> • Remisión de relación  de las inspecciones ejecutadas para incautación de equipos en el primer trimestre 2025.
</t>
  </si>
  <si>
    <t xml:space="preserve"> • Remisiones de las Inspecciones realizadas en los establecimientos de juegos de Azar, en el Trimestre Enero-Marzo 2025.
</t>
  </si>
  <si>
    <t xml:space="preserve"> • Relación sobres las inspecciones realizadas en el primer trimestre 2025.
</t>
  </si>
  <si>
    <t xml:space="preserve"> • Remisión de informes sobre solicitudes de certificaciones y Denuncias, en el primer trimestre 2025.
</t>
  </si>
  <si>
    <t xml:space="preserve"> • Remisión de informes estadísticos de los operativos realizados, en el trimestre enero-marzo 2025.
</t>
  </si>
  <si>
    <t xml:space="preserve"> • Remisión de los operativos realizados a establecimientos clausurados.
</t>
  </si>
  <si>
    <t xml:space="preserve"> • Remisión de matriz de la demanda de servicios correspondiente al trimestre enero marzo 2025.
</t>
  </si>
  <si>
    <t xml:space="preserve"> • Presentación de las solicitudes evaluadas y respondidas durante el primer trimestre de 2025 (enero-marzo). Las solicitudes subrayadas en verde claro corresponden al enunciado.
</t>
  </si>
  <si>
    <t xml:space="preserve"> • Presentación de las solicitudes evaluadas y respondidas durante el primer trimestre de 2025 (enero-marzo). Las solicitudes subrayadas en azul corresponden al enunciado.
</t>
  </si>
  <si>
    <t xml:space="preserve"> • Presentación de las solicitudes evaluadas y respondidas en el trimestre enero-marzo 2025.
</t>
  </si>
  <si>
    <t xml:space="preserve"> • Remisión de las actualizaciones en el primer trimestre enero-marzo 2025, en relación a la Incorporación, mantenimiento y actualización Portal de Colaboradores (SharePoint – DCJA).
</t>
  </si>
  <si>
    <t xml:space="preserve"> • Durante el período, la DGPLT recibió y respondió un total de 16 recursos de reconsideración de personas que buscaban una segunda revisión de sus solicitudes de exoneraciones. De éstas, unas 5 fueron acogidas (31.3%), implicando un sacrificio para el Estado de RD$34.3 millones, mientras 11 fueron rechazadas (68.7%), reflejando un ahorro para el Estado de RD$42.1 millones.
</t>
  </si>
  <si>
    <t xml:space="preserve"> • Este indicador se refiere a la Memoria Anual 2024 del Ministerio y sus dependencias, la cual se elaboró y cargó al SAMI, siendo aprobada por el Presidencia ya que cumplía con los estándares y lineamientos que establecen para los fines.
</t>
  </si>
  <si>
    <t xml:space="preserve"> • En el marco de la Comisión Nacional de Negociaciones Comerciales (CNNC) se han participado en 6 reuniones durante el trimestre, 5 de estas como parte del Grupo Negociador de Inversiones y 1 bajo el Petit Comité de Acceso a Mercados. Durante dichas reuniones se ha discutido el interés y los textos de posibles negociaciones de Acuerdos de Promoción y Protección Recíproca de Inversiones (APPRI) con Canadá, Vietnam y China; así como un posible Acuerdo de Alcance Parcial con MERCOSUR.
</t>
  </si>
  <si>
    <t xml:space="preserve"> • Semanalmente se remite a la DIGEPRES los cuadros con datos de ingresos por principales partidas, que les sirve de insumo para la elaboración de la matriz de ejecución presupuestaria que publican en su portal web. La publicación de esta información garantiza mayor transparencia en la ejecución del PGE ya que permite que el ciudadano tenga acceso a información actual y de manera oportuna.
</t>
  </si>
  <si>
    <t xml:space="preserve"> • Como parte de la estrategia de transparencia del Ministerio, mensualmente se publican en el portal web los datos de ingresos bajo el Manual de Clasificador Presupuestario del Sector Público, por institución y clasificación económica. Dicha información permite que el ciudadano pueda dar seguimiento al comportamiento de los ingresos.
</t>
  </si>
  <si>
    <t xml:space="preserve"> • Mensualmente el área realiza una presentación y reunión mensual para analizar y discutir el comportamiento de los ingresos del mes anterior. En dichas reuniones participa un equipo interinstitucional compuesto por BCRD, TN, DGII, DGA, DIGEPRES, DIGECOG, entre otros. Este escenario se utiliza además para discutir cualquier tema relacionado con los ingresos y comentar sobre las principales variables que afectan el desempeño de éstos.
</t>
  </si>
  <si>
    <t xml:space="preserve"> • Semanalmente el área de legislación consulta los portales de la Cámara de Diputados y Senadores para verificar qué iniciativas legislativas han sido depositadas en estas instancias, y cuáles tienen algún impacto tributario, realizando un resumen de éstas. Este análisis se comparte con las autoridades del área en espera de nos indiquen cuáles iniciativas ameritan mayor estudio e incluso un acercamiento con el Congreso. Todo esto con miras a mitigar cualquier merma de recursos del Estado. Durante el 1er trimestre del año, en la Cámara de Diputados se depositaron 75 iniciativas, con 26 con impacto tributario (34.7%), de igual forma en la Cámara de Senadores se depositaron 205, con 21 con impacto tributario (10.2%).
</t>
  </si>
  <si>
    <t xml:space="preserve"> • Diariamente se elabora un informe con el comportamiento de los ingresos a nivel diario, mensual y acumulado que es compartido con autoridades del MH pero también con otras instituciones gubernamentales como TN, DIGECOG, DGII, DGA, TN, Presidencia, etc. este informe permite dar seguimiento diario de las metas de recaudación y detectar cualquier desviación del Presupuesto, en materia de ingresos.
</t>
  </si>
  <si>
    <t xml:space="preserve"> • Este informe presenta el sacrificio fiscal estimado por las importaciones exentas de las empresas acogidas a la ley de desarrollo fronterizo. Se realiza de manera periódica, reflejando la información del semestre anterior. En ese sentido, para el periodo julio-diciembre 2024 se estima un impacto tributario de RD$1,544.1 millones por gravamen e ITBIS; de estas, el 74.0% corresponde a materias primas, el 15.8% a bienes de capital y el 10.2% restante a bienes de consumo.
</t>
  </si>
  <si>
    <t xml:space="preserve"> • Este informe presenta el sacrificio fiscal estimado por el tratamiento preferencial a las empresas acogidas a la ley de PROINDUSTRIA. Se realiza de manera periódica, reflejando la información del semestre anterior. En ese sentido, para el periodo julio-diciembre 2024 se estima un gasto tributario de RD$7,081.5 millones por concepto del ITBIS dejado de percibir al aplicarse una tasa reducida sobre las importaciones; y unos RD$109.1 millones por exenciones aprobadas por deducciones del ISR, activos e ITBIS por compras locales.
</t>
  </si>
  <si>
    <t xml:space="preserve"> • Este informe presenta el sacrificio fiscal estimado por las importaciones exentas de las empresas acogidas a la ley de zonas francas. Se realiza de manera periódica, reflejando la información del semestre anterior. En ese sentido, para el periodo julio-diciembre 2024 se estima un impacto tributario de RD$424.7 millones, de los cuales un 90.7% corresponde a los impuestos de importación (gravamen e ITBIS); y un 9.3% a los impuestos sobre la primera placa de los vehículos.
</t>
  </si>
  <si>
    <t xml:space="preserve"> • Se participó en la reunión trimestral del Consejo de Seguimiento al PNFE 2030, detallando los avances alcanzados a la fecha.
</t>
  </si>
  <si>
    <t xml:space="preserve"> • El PEFA es un instrumento de evaluación de la gestión de las finanzas públicas, donde el indicador ID-3 evalúa si los ingresos se recaudan según lo previsto en el presupuesto. En vista de que es una variable que estima el área y a la cual se le da seguimiento, calculamos el indicador periódicamente para verificar qué tan acertadas han sido las estimaciones. Este indicador se calcula en base a los datos del semestre anterior. Al respecto, en el periodo 2022-2024 obtuvimos una calificación de B+, reflejando un nivel medio de desempeño consistente con las buenas prácticas.
</t>
  </si>
  <si>
    <t xml:space="preserve"> • En el primer trimestre, de 7,341 solicitudes de exoneraciones de impuestos internos 6,552 fueron tramitadas.
</t>
  </si>
  <si>
    <t xml:space="preserve"> • En el 1er trimestre se solicitaron 320 del servicio de reembolsos de ISC y se tramitaron 351, debido al remanente que quedo en el mes anterior (diciembre 2024).
</t>
  </si>
  <si>
    <t xml:space="preserve"> • En el primer trimestre, de 32 solicitudes del servicio de Impuestos de importación para las Inst. del Estado se tramitaron del 48, debido al remanente que quedo en el mes anterior, mientras que de las 17 solicitudes del servicio de Autorizaciones de placas, fueron tramitadas 14 placas.
</t>
  </si>
  <si>
    <t xml:space="preserve"> • Ejecución presupuestaria meses de enero, febrero y marzo 2025.
 • Ejecución presupuestaria meses de enero, febrero y marzo 2025, MH, DGPLT, CP.
</t>
  </si>
  <si>
    <t xml:space="preserve"> • Reprogramaciones de cuota compromiso primer trimestre 2025, MH, DGPLT, CP.</t>
  </si>
  <si>
    <t xml:space="preserve"> • Anteproyecto de presupuesto subido al portal Web de la DIGEIG, MH, DGPLT, CP.</t>
  </si>
  <si>
    <t>Reprogramaciones de cuotas realizadas dentro del plazo establecido por el marco normativo del presupuesto de la Actividad Central (DGPLT/CP).</t>
  </si>
  <si>
    <t xml:space="preserve"> • Durante el primer trimestre no realizaron subastas en el mercado de valores dominicano.
</t>
  </si>
  <si>
    <t xml:space="preserve"> • Se ejecutó la meta propuesta.
</t>
  </si>
  <si>
    <t xml:space="preserve"> • Nota de prensa resultados emisión de bonos febrero 2025.
</t>
  </si>
  <si>
    <t xml:space="preserve"> • Nota de prensa operación de manejo de pasivo 2025.
</t>
  </si>
  <si>
    <t xml:space="preserve"> • Formulación realizada, por lo cual se logró la meta. 
</t>
  </si>
  <si>
    <t xml:space="preserve"> • Este informe fue realizado, por lo cual se logró la meta. 
</t>
  </si>
  <si>
    <t xml:space="preserve"> • Reportes de programación de servicio de deuda y desembolsos remitidos.
</t>
  </si>
  <si>
    <t xml:space="preserve"> • Se realizó la conciliación de los balances adeudados con los acreedores.
</t>
  </si>
  <si>
    <t xml:space="preserve"> •Durante el período enero-marzo 2025, se recibieron unas 6,057 correspondencias, las cuales fueron tramitadas de manera oportuna.</t>
  </si>
  <si>
    <t xml:space="preserve"> •Durante el período enero-marzo 2025, se identificaron y trabajaron en nuestros archivos unos 15,985 expedientes.</t>
  </si>
  <si>
    <t xml:space="preserve"> •Matriz de seguimiento a los avances del POA 2025 publicada en el portal de transparencia del MH.</t>
  </si>
  <si>
    <t xml:space="preserve"> •Se realizó el seguimiento al cumplimiento de los avances de los planes operativos de las unidades de la AC del MH, consolidando su ejecución en la matriz de seguimiento.</t>
  </si>
  <si>
    <t xml:space="preserve"> •Al corte de diciembre 2024, el avance promedio de las dependencias del MH, fue de un 78.93 %.</t>
  </si>
  <si>
    <t xml:space="preserve"> •Tramitación de solicitudes de expedición de exequatur del área económica y financiera. Requerido: 746. Ejecutado: 746.</t>
  </si>
  <si>
    <t xml:space="preserve"> •Evaluación remitida por la DIGEIG enero y febrero 2025.</t>
  </si>
  <si>
    <t xml:space="preserve"> •Entre enero y marzo, primer trimestre del 2025, se realizaron diversas actividades que contribuyen al acercamiento del MH con los periodistas del ámbito de las finanzas.</t>
  </si>
  <si>
    <t xml:space="preserve"> •Durante el trimestre enero-marzo 2025 a solicitud de las autoridades del Ministerio de Hacienda se elaboraron dos discursos, a los fines de dar a conocer los logros e iniciativas de la institución.</t>
  </si>
  <si>
    <t xml:space="preserve"> •Durante el trimestre enero-marzo 2025, se monitorearon  las noticias y/o artículos de opinión publicados en los medios de comunicación y que estuvieron relacionados con el quehacer del Ministerio de Hacienda.</t>
  </si>
  <si>
    <t xml:space="preserve"> •Durante el primer trimestre del 2025, se realizaron diversas interacciones para el análisis y toma de decisiones para la comunicación de avances e iniciativas institucionales. </t>
  </si>
  <si>
    <t xml:space="preserve"> •En el primer trimestre del 2025 (enero-marzo) se recibieron tres requerimientos de publicaciones en espacios pagados, dichas solicitudes fueron gestionadas en su totalidad.</t>
  </si>
  <si>
    <t xml:space="preserve"> •En el primer trimestre del 2025 se elaboraron 3 notas de prensa, las cuales fueron difundidas por los medios de comunicación masiva. Asimismo, se realizaron 23 notas para comunicación interna.</t>
  </si>
  <si>
    <t xml:space="preserve"> •Durante el primer trimestre del 2025 (enero-marzo), se realizó un total de 42 coberturas de actividades internas y externas, organizadas por distintas áreas del MH.</t>
  </si>
  <si>
    <t xml:space="preserve"> •Listado y relación sobre las actualizaciones de los canales institucionales de enero, febrero y marzo.</t>
  </si>
  <si>
    <t xml:space="preserve"> •Listado y relación de Maestrías de Ceremonias realizadas durante el trimestre enero, febrero y marzo 2025.</t>
  </si>
  <si>
    <t xml:space="preserve"> •Listado y relación de formularios de materiales audiovisuales de enero, febrero y marzo 2025.</t>
  </si>
  <si>
    <t xml:space="preserve"> •Listado y relación de formularios de materiales gráficos de enero, febrero  y marzo 2025.</t>
  </si>
  <si>
    <t xml:space="preserve"> •Listado y relación de productos promocionales de enero, febrero y marzo 2025.</t>
  </si>
  <si>
    <t xml:space="preserve"> •Métricas de impresiones e interacciones de enero a marzo 2025.</t>
  </si>
  <si>
    <t xml:space="preserve"> •Durante el primer trimestre del año (enero a marzo) se llevaron a cabo un total de tres guías de contenido, una guía de contenido por mes.</t>
  </si>
  <si>
    <t xml:space="preserve"> •Durante el primer trimestre del año se enviaron 8 correos informativos.</t>
  </si>
  <si>
    <t xml:space="preserve"> •Durante el primer trimestre se llevaron a acabo 13 social listenings (escucha activa) de la plataformas digitales.</t>
  </si>
  <si>
    <t xml:space="preserve"> •Durante el primer trimestre se llevaron a cabo 7 coberturas de eventos. </t>
  </si>
  <si>
    <t xml:space="preserve"> •Implementar medidas y estrategias para reducir el consumo, uso responsable y eficiente de energía, así como también promover políticas de sostenibilidad ambiental (la reducción de las emisiones de huella de carbono y la huella Hídrica).</t>
  </si>
  <si>
    <t xml:space="preserve"> •Informe de gestión y uso eficiente de los recursos hídricos.</t>
  </si>
  <si>
    <t xml:space="preserve"> •Muestra Satisfacción de la Capacitación recibida Trimestre Enero - Marzo 2025.</t>
  </si>
  <si>
    <t xml:space="preserve"> •Informe Gestión de Pasantías Trimestre Enero-Marzo 2025.</t>
  </si>
  <si>
    <t xml:space="preserve"> •Se ejecutaron 7 actividades: 3 reuniones del Comité Mixto SST, 1 Jornada de Vacunación Contra la Influenza, 1 Jornada de Vacunación Contra el Virus del Papiloma Humano dirigido a hijos de colaboradores, 1 Taller de Sensibilización en Seguridad Ocupacional y 1 Taller de Preparación Brigada de Emergencia.</t>
  </si>
  <si>
    <t xml:space="preserve"> •Gestión de Pensiones y Jubilaciones del período enero-marzo 2025 realizada en un 100%.</t>
  </si>
  <si>
    <t xml:space="preserve"> •Informe Trimestral Gestión de Régimen Ético y Disciplinario enero-marzo 2025.</t>
  </si>
  <si>
    <t xml:space="preserve"> •Actividades primer trimestre 2025 del programa soMhos valiosos.</t>
  </si>
  <si>
    <t xml:space="preserve"> •Se realizaron 3 actividades contempladas: 3 publicaciones de Felicidades por tus Logros, Reconocimiento al personal pensionado y Premiación Servidor Estrella.</t>
  </si>
  <si>
    <t xml:space="preserve"> • Remisión de imagen donde muestra las últimas actualizaciones realizadas al portal de casinos dentro del trimestre enero-marzo 2025.</t>
  </si>
  <si>
    <t xml:space="preserve"> • En febrero se solicitó y tramitó 1 inspección, mientras que 7 fueron solicitadas y tramitadas en el mes de marzo.</t>
  </si>
  <si>
    <t>Tramitación de las orden de pago de deuda administrativa.</t>
  </si>
  <si>
    <t xml:space="preserve"> •Durante el trimestre enero-marzo 2025 se registraron en el Departamento de Mesa de Entrada y Atención al Público unas 22,504 actividades.</t>
  </si>
  <si>
    <t>Identificación y clasificación de la información de los archivos físicos del MH.</t>
  </si>
  <si>
    <t xml:space="preserve"> •De 15 solicitudes de debida diligencias ampliadas solicitadas, 15 fueron ejecutadas satisfactoriamente.
</t>
  </si>
  <si>
    <t>Índice ejecución plan de acción para el uso eficiente del agua.</t>
  </si>
  <si>
    <t>Índice de cumplimiento compras Mipymes y MIPyME Mujer (SISCOMPRAS).</t>
  </si>
  <si>
    <t>Índice de mantenimiento a la flota vehicular.</t>
  </si>
  <si>
    <t xml:space="preserve"> •Relación de inventario del uso continuo del período enero-marzo 2025.</t>
  </si>
  <si>
    <t>Continuación del Centro de Operaciones de Seguridad (SOC) para monitoreo y análisis y mitigación de eventos de seguridad (2da Fase).</t>
  </si>
  <si>
    <t>Porcentaje de actos de aperturas de máquinas tragamonedas ilegales asistidos.</t>
  </si>
  <si>
    <t>Cantidad de operativos realizados.</t>
  </si>
  <si>
    <t xml:space="preserve"> • Remisión de la actualizaciones realizadas en el trimestre enero-marzo 2025, en relación a la Administración, gestión y actualización de la herramienta para el registro y control de ventas y/o operaciones de juegos de azar. (Loterías).</t>
  </si>
  <si>
    <t xml:space="preserve"> • Remisión de Estadísticas Trimestrales enero-marzo 2025.
</t>
  </si>
  <si>
    <t xml:space="preserve"> •Durante el trimestre se recibieron 89 solicitudes para elaboración del análisis costo beneficio (ACB) de proyectos que buscan acogerse a una ley de incentivo, siendo este un requisito que tienen los consejos y un mandato del Ministerio, de acuerdo con el Artículo 45 de la Ley núm. 253-12. Al respecto, en el periodo, se analizaron 78 proyectos, es decir el 87.6% del total recibido. El restante 12.4% no se evaluó en vista de que los proyectos recibidos, a través de los Consejos o instituciones que administran las leyes, estaban incompletos, por lo que no se pudieron realizar.
</t>
  </si>
  <si>
    <t xml:space="preserve"> • Mensualmente el área realiza un resumen de las principales estadísticas del comercio del país, siendo estas las principales variables que afectan los ingresos recaudados por la DGA; éstas se reportan con un mes de atraso. En ese sentido, para el período enero-febrero 2025 se observa que el valor FOB de las importaciones gravables ha disminuido en 0.9% respecto al año anterior, en cambio el costo del flete ha aumentado en un 12.5%, llevando a un alza del valor CIF, sobre el que se calculan los impuestos de 4.5%.
</t>
  </si>
  <si>
    <t xml:space="preserve">Número de cuadros elaborados con estadísticas en formato MEFP 2014 del FMI. </t>
  </si>
  <si>
    <t xml:space="preserve"> • Mensualmente se elaboran los cuadros de ingresos por principales partidas bajo el Manual de Estadísticas de Finanzas Públicas 2014 del FMI, que luego se remite a la DGAPF ya que les sirve de insumo para la elaboración del Estados de Operaciones que se publica en el portal del MH. Es preciso notar que la información que se comparte tiene un mes de atraso ya que es la fecha en la cual están disponible los ingresos en SIGEF, fuente oficial de éstos.
</t>
  </si>
  <si>
    <t xml:space="preserve"> • La cuota de ingresos se elabora antes de iniciar el trimestre, detallando la distribución de los ingresos por institución y principales partidas para los tres meses subsiguientes. Este cuadro es remitido a la DIGEPRES siendo un insumo para elaborar la cuota de ingresos y gastos del Estado, la cual es discutida en la reunión interinstitucional para los fines.
</t>
  </si>
  <si>
    <t xml:space="preserve"> • Se elabora una estimación de los ingresos diarios que estarían recaudando y percibiendo tanto la DGII como la TN. Esta información se comparte mensualmente con dichas instituciones ya que sirve de insumo para los reportes internos que deben realizar; y se utilizan en los informes diarios de comportamiento de los ingresos que elabora el área.
</t>
  </si>
  <si>
    <t xml:space="preserve"> • En el trimestre, se logró la firma del Acuerdo entre Autoridades Competentes para el Informe País por País con los Estados Unidos permitiendo crear un nuevo marco que apoye la transparencia en las relaciones comerciales y operaciones de empresas multinacionales, y facilitando el acceso a mayor información para los análisis de precios de transferencia.
</t>
  </si>
  <si>
    <t xml:space="preserve"> • El área realiza un seguimiento semanal del comportamiento de los precios de los combustibles a nivel local, de acuerdo con las publicaciones del MICM. Se evalúa específicamente si ha habido alguna variación en éstos, cuánto ha sido el subsidio a los combustibles y se estima el sacrificio fiscal por el no ajuste de precios.  Al respecto, en la semana del 29 de marzo al 4 de abril del 2025, la mayoría de los combustibles aumentaron de precios, mientras que los considerados esenciales se mantienen sin variación. El subsidio a los combustibles acumuló a la primera semana de abril del 2025 un monto que asciende a RD$5,382.70 millones. Por lo que, el monto acumulado de recursos dejados de percibir por el ISC ad-valorem asciende a RD$862.2 millones.
</t>
  </si>
  <si>
    <t xml:space="preserve"> • En este 1er trimestre, fueron solicitadas por VUCE, 2,517 y se tramitaron 2,615, mientras que en físico se recibieron y tramitaron 7, para un total de 2,524 recibidas y 2,622 tramitadas.
</t>
  </si>
  <si>
    <t xml:space="preserve"> • En el archivo cargado como MV se encuentra el resumen/compilado del trimestre. Se realizan informes semanales, mensuales y trimestrales que suman los 16 informes que están como meta.</t>
  </si>
  <si>
    <t xml:space="preserve"> • La cuota de ingresos se elabora antes de iniciar el trimestre, detallando la distribución de los ingresos por institución y principales partidas para los tres meses subsiguientes. Este cuadro es remitido a la DIGEPRES siendo un insumo para elaborar la cuota de ingresos y gastos del Estado, la cual es discutida en la reunión interinstitucional para los fines.</t>
  </si>
  <si>
    <t xml:space="preserve"> • Mensualmente se elaboran los cuadros de ingresos por principales partidas bajo el Manual de Estadísticas de Finanzas Públicas 2014 del FMI, que luego se remite a la DGAPF ya que les sirve de insumo para la elaboración del Estados de Operaciones que se publica en el portal del MH. Es preciso notar que la información que se comparte tiene un mes de atraso ya que es la fecha en la cual están disponible los ingresos en SIGEF, fuente oficial de éstos.</t>
  </si>
  <si>
    <t xml:space="preserve"> • En el trimestre, se logró la firma del Acuerdo entre Autoridades Competentes para el Informe País por País con los Estados Unidos permitiendo crear un nuevo marco que apoye la transparencia en las relaciones comerciales y operaciones de empresas multinacionales, y facilitando el acceso a mayor información para los análisis de precios de transferencia.</t>
  </si>
  <si>
    <t xml:space="preserve"> • Durante el período, la DGPLT recibió y respondió un total de 16 recursos de reconsideración de personas que buscaban una segunda revisión de sus solicitudes de exoneraciones. De éstas, unas 5 fueron acogidas (31.3%), implicando un sacrificio para el Estado de RD$34.3 millones, mientras 11 fueron rechazadas (68.7%), reflejando un ahorro para el Estado de RD$42.1 millones.</t>
  </si>
  <si>
    <t xml:space="preserve"> •Durante el trimestre se recibieron 89 solicitudes para elaboración del análisis costo beneficio (ACB) de proyectos que buscan acogerse a una ley de incentivo, siendo este un requisito que tienen los consejos y un mandato del Ministerio, de acuerdo con el Artículo 45 de la Ley núm. 253-12. Al respecto, en el periodo, se analizaron 78 proyectos, es decir el 87.6% del total recibido. El restante 12.4% no se evaluó en vista de que los proyectos recibidos, a través de los Consejos o instituciones que administran las leyes, estaban incompletos, por lo que no se pudieron realizar.</t>
  </si>
  <si>
    <t xml:space="preserve"> • Semanalmente se remite a la DIGEPRES los cuadros con datos de ingresos por principales partidas, que les sirve de insumo para la elaboración de la matriz de ejecución presupuestaria que publican en su portal web. La publicación de esta información garantiza mayor transparencia en la ejecución del PGE ya que permite que el ciudadano tenga acceso a información actual y de manera oportuna.</t>
  </si>
  <si>
    <t xml:space="preserve"> • Este indicador se refiere a la Memoria Anual 2024 del Ministerio y sus dependencias, la cual se elaboró y cargó al SAMI, siendo aprobada por el Presidencia ya que cumplía con los estándares y lineamientos que establecen para los fines.</t>
  </si>
  <si>
    <t xml:space="preserve"> • Diariamente se elabora un informe con el comportamiento de los ingresos a nivel diario, mensual y acumulado que es compartido con autoridades del MH pero también con otras instituciones gubernamentales como TN, DIGECOG, DGII, DGA, TN, Presidencia, etc. este informe permite dar seguimiento diario de las metas de recaudación y detectar cualquier desviación del Presupuesto, en materia de ingresos.</t>
  </si>
  <si>
    <t xml:space="preserve"> • Remisión del Plan Anual de Inspecciones.</t>
  </si>
  <si>
    <t xml:space="preserve"> • Remisión de relación  de las inspecciones ejecutadas para incautación de equipos en el primer trimestre 2025.</t>
  </si>
  <si>
    <t xml:space="preserve"> •Para la evaluación del trimestre oct-dic 2024, el ministerio obtuvo un 96 % del IGP promedio, de los índices obtenidos por los programas 18 y 15, los cuales obtuvieron 94 y 98 porciento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</si>
</sst>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x14ac:knownFonts="1">
    <font>
      <sz val="11"/>
      <color rgb="FF000000"/>
      <name val="Aptos Narrow"/>
      <family val="2"/>
      <scheme val="minor"/>
    </font>
    <font>
      <sz val="11"/>
      <color rgb="FF000000"/>
      <name val="Aptos Narrow"/>
      <family val="2"/>
      <scheme val="minor"/>
    </font>
    <font>
      <sz val="11"/>
      <color rgb="FF002060"/>
      <name val="Tahoma"/>
      <family val="2"/>
    </font>
    <font>
      <b/>
      <sz val="16"/>
      <color rgb="FF002060"/>
      <name val="Tahoma"/>
      <family val="2"/>
    </font>
    <font>
      <b/>
      <sz val="14"/>
      <color rgb="FF002060"/>
      <name val="Tahoma"/>
      <family val="2"/>
    </font>
    <font>
      <b/>
      <sz val="11"/>
      <color rgb="FF002060"/>
      <name val="Tahoma"/>
      <family val="2"/>
    </font>
    <font>
      <b/>
      <sz val="12"/>
      <color theme="0"/>
      <name val="Tahoma"/>
      <family val="2"/>
    </font>
    <font>
      <sz val="12"/>
      <color theme="0"/>
      <name val="Tahoma"/>
      <family val="2"/>
    </font>
    <font>
      <b/>
      <sz val="11"/>
      <color theme="0"/>
      <name val="Tahoma"/>
      <family val="2"/>
    </font>
    <font>
      <b/>
      <sz val="10"/>
      <color theme="0"/>
      <name val="Tahoma"/>
      <family val="2"/>
    </font>
    <font>
      <sz val="10"/>
      <color theme="0"/>
      <name val="Tahoma"/>
      <family val="2"/>
    </font>
    <font>
      <sz val="11"/>
      <color theme="0"/>
      <name val="Tahoma"/>
      <family val="2"/>
    </font>
    <font>
      <sz val="10"/>
      <color rgb="FF000000"/>
      <name val="Arial"/>
      <family val="2"/>
    </font>
    <font>
      <sz val="10"/>
      <color rgb="FF000000"/>
      <name val="Arial"/>
      <family val="2"/>
    </font>
    <font>
      <sz val="11"/>
      <name val="Calibri"/>
      <family val="2"/>
    </font>
    <font>
      <sz val="8"/>
      <name val="Aptos Narrow"/>
      <family val="2"/>
      <scheme val="minor"/>
    </font>
    <font>
      <sz val="11"/>
      <color rgb="FF002060"/>
      <name val="Arial"/>
      <family val="2"/>
    </font>
    <font>
      <i/>
      <sz val="10"/>
      <color rgb="FF000000"/>
      <name val="Arial"/>
      <family val="2"/>
    </font>
  </fonts>
  <fills count="4">
    <fill>
      <patternFill patternType="none"/>
    </fill>
    <fill>
      <patternFill patternType="gray125"/>
    </fill>
    <fill>
      <patternFill patternType="solid">
        <fgColor rgb="FF002060"/>
        <bgColor rgb="FF002060"/>
      </patternFill>
    </fill>
    <fill>
      <patternFill patternType="solid">
        <fgColor theme="7" tint="0.79998168889431442"/>
        <bgColor indexed="64"/>
      </patternFill>
    </fill>
  </fills>
  <borders count="21">
    <border>
      <left/>
      <right/>
      <top/>
      <bottom/>
      <diagonal/>
    </border>
    <border>
      <left/>
      <right/>
      <top/>
      <bottom style="medium">
        <color rgb="FFC00000"/>
      </bottom>
      <diagonal/>
    </border>
    <border>
      <left/>
      <right/>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
      <left/>
      <right/>
      <top style="thin">
        <color rgb="FF00206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2060"/>
      </left>
      <right/>
      <top style="thin">
        <color rgb="FF002060"/>
      </top>
      <bottom/>
      <diagonal/>
    </border>
    <border>
      <left style="thin">
        <color rgb="FF002060"/>
      </left>
      <right style="thin">
        <color rgb="FF000000"/>
      </right>
      <top style="thin">
        <color rgb="FF002060"/>
      </top>
      <bottom style="thin">
        <color rgb="FF002060"/>
      </bottom>
      <diagonal/>
    </border>
    <border>
      <left style="thin">
        <color rgb="FF002060"/>
      </left>
      <right style="thin">
        <color rgb="FF002060"/>
      </right>
      <top/>
      <bottom style="thin">
        <color rgb="FF000000"/>
      </bottom>
      <diagonal/>
    </border>
    <border>
      <left/>
      <right style="thin">
        <color rgb="FF002060"/>
      </right>
      <top/>
      <bottom/>
      <diagonal/>
    </border>
    <border>
      <left/>
      <right/>
      <top style="thin">
        <color rgb="FF000000"/>
      </top>
      <bottom style="thin">
        <color rgb="FF000000"/>
      </bottom>
      <diagonal/>
    </border>
    <border>
      <left style="thin">
        <color rgb="FF002060"/>
      </left>
      <right style="thin">
        <color rgb="FF002060"/>
      </right>
      <top/>
      <bottom style="thin">
        <color indexed="64"/>
      </bottom>
      <diagonal/>
    </border>
    <border>
      <left style="thin">
        <color rgb="FF002060"/>
      </left>
      <right/>
      <top/>
      <bottom style="thin">
        <color rgb="FF002060"/>
      </bottom>
      <diagonal/>
    </border>
    <border>
      <left/>
      <right style="thin">
        <color rgb="FF002060"/>
      </right>
      <top/>
      <bottom style="thin">
        <color rgb="FF002060"/>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justify" vertical="center"/>
    </xf>
    <xf numFmtId="0" fontId="6" fillId="2" borderId="3" xfId="0" applyFont="1" applyFill="1" applyBorder="1" applyAlignment="1">
      <alignment vertical="center" wrapText="1" readingOrder="1"/>
    </xf>
    <xf numFmtId="0" fontId="6" fillId="2" borderId="4" xfId="0" applyFont="1" applyFill="1" applyBorder="1" applyAlignment="1">
      <alignment vertical="center" wrapText="1" readingOrder="1"/>
    </xf>
    <xf numFmtId="0" fontId="7" fillId="2" borderId="3" xfId="0" applyFont="1" applyFill="1" applyBorder="1" applyAlignment="1">
      <alignment horizontal="justify" vertical="center" wrapText="1" readingOrder="1"/>
    </xf>
    <xf numFmtId="0" fontId="2" fillId="0" borderId="0" xfId="0" applyFont="1" applyAlignment="1">
      <alignment horizontal="center"/>
    </xf>
    <xf numFmtId="0" fontId="8" fillId="2" borderId="3" xfId="0" applyFont="1" applyFill="1" applyBorder="1" applyAlignment="1">
      <alignment vertical="center" wrapText="1" readingOrder="1"/>
    </xf>
    <xf numFmtId="0" fontId="9" fillId="2" borderId="3" xfId="0" applyFont="1" applyFill="1" applyBorder="1" applyAlignment="1">
      <alignment vertical="center" wrapText="1" readingOrder="1"/>
    </xf>
    <xf numFmtId="0" fontId="9" fillId="2" borderId="4" xfId="0" applyFont="1" applyFill="1" applyBorder="1" applyAlignment="1">
      <alignment vertical="center" wrapText="1" readingOrder="1"/>
    </xf>
    <xf numFmtId="0" fontId="10" fillId="2" borderId="3" xfId="0" applyFont="1" applyFill="1" applyBorder="1" applyAlignment="1">
      <alignment horizontal="justify" vertical="center" wrapText="1" readingOrder="1"/>
    </xf>
    <xf numFmtId="0" fontId="11" fillId="2" borderId="3" xfId="0" applyFont="1" applyFill="1" applyBorder="1" applyAlignment="1">
      <alignment vertical="top" wrapText="1"/>
    </xf>
    <xf numFmtId="0" fontId="9" fillId="2" borderId="3" xfId="0" applyFont="1" applyFill="1" applyBorder="1" applyAlignment="1">
      <alignment horizontal="justify" vertical="center" wrapText="1" readingOrder="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readingOrder="1"/>
    </xf>
    <xf numFmtId="164" fontId="5" fillId="3" borderId="2" xfId="1" applyNumberFormat="1" applyFont="1" applyFill="1" applyBorder="1" applyAlignment="1">
      <alignment horizontal="center" vertical="center"/>
    </xf>
    <xf numFmtId="0" fontId="9" fillId="2" borderId="4" xfId="0" applyFont="1" applyFill="1" applyBorder="1" applyAlignment="1">
      <alignment horizontal="center" vertical="center" wrapText="1" readingOrder="1"/>
    </xf>
    <xf numFmtId="0" fontId="5" fillId="0" borderId="0" xfId="0" applyFont="1" applyAlignment="1">
      <alignment vertical="center" wrapText="1" readingOrder="1"/>
    </xf>
    <xf numFmtId="0" fontId="2" fillId="0" borderId="0" xfId="0" applyFont="1" applyAlignment="1">
      <alignment vertical="top" wrapText="1" readingOrder="1"/>
    </xf>
    <xf numFmtId="10" fontId="2" fillId="0" borderId="0" xfId="0" applyNumberFormat="1" applyFont="1" applyAlignment="1">
      <alignment horizontal="center" vertical="top" wrapText="1" readingOrder="1"/>
    </xf>
    <xf numFmtId="0" fontId="13" fillId="0" borderId="0" xfId="0" applyFont="1" applyAlignment="1">
      <alignment horizontal="center" vertical="top" wrapText="1" readingOrder="1"/>
    </xf>
    <xf numFmtId="9" fontId="5" fillId="3" borderId="0" xfId="1" applyFont="1" applyFill="1" applyAlignment="1">
      <alignment horizontal="center" vertical="center"/>
    </xf>
    <xf numFmtId="0" fontId="5" fillId="0" borderId="0" xfId="0" applyFont="1" applyAlignment="1">
      <alignment horizontal="center" vertical="center" wrapText="1" readingOrder="1"/>
    </xf>
    <xf numFmtId="0" fontId="8" fillId="2" borderId="5" xfId="0" applyFont="1" applyFill="1" applyBorder="1" applyAlignment="1">
      <alignment horizontal="center" vertical="center" wrapText="1"/>
    </xf>
    <xf numFmtId="9" fontId="5" fillId="3" borderId="2" xfId="1" applyFont="1" applyFill="1" applyBorder="1" applyAlignment="1">
      <alignment horizontal="center" vertical="center"/>
    </xf>
    <xf numFmtId="0" fontId="2" fillId="0" borderId="0" xfId="0" applyFont="1" applyAlignment="1">
      <alignment horizontal="left"/>
    </xf>
    <xf numFmtId="0" fontId="2" fillId="0" borderId="0" xfId="0" applyFont="1" applyAlignment="1">
      <alignment vertical="top" wrapText="1"/>
    </xf>
    <xf numFmtId="0" fontId="2" fillId="0" borderId="0" xfId="0" applyFont="1" applyAlignment="1">
      <alignment horizontal="center" vertical="top" wrapText="1" readingOrder="1"/>
    </xf>
    <xf numFmtId="0" fontId="2" fillId="0" borderId="0" xfId="0" applyFont="1" applyAlignment="1">
      <alignment horizontal="left" vertical="center" wrapText="1" readingOrder="1"/>
    </xf>
    <xf numFmtId="0" fontId="2" fillId="0" borderId="0" xfId="0" applyFont="1" applyAlignment="1">
      <alignment vertical="center" wrapText="1" readingOrder="1"/>
    </xf>
    <xf numFmtId="0" fontId="2" fillId="0" borderId="0" xfId="0" applyFont="1" applyAlignment="1">
      <alignment horizontal="center" vertical="center" wrapText="1" readingOrder="1"/>
    </xf>
    <xf numFmtId="9" fontId="2" fillId="0" borderId="0" xfId="0" applyNumberFormat="1" applyFont="1" applyAlignment="1">
      <alignment horizontal="center" vertical="center" wrapText="1" readingOrder="1"/>
    </xf>
    <xf numFmtId="0" fontId="4" fillId="0" borderId="0" xfId="0" applyFont="1" applyAlignment="1">
      <alignment horizontal="center" vertical="center"/>
    </xf>
    <xf numFmtId="9" fontId="5" fillId="0" borderId="0" xfId="1" applyFont="1" applyFill="1" applyBorder="1" applyAlignment="1">
      <alignment horizontal="center" vertical="center"/>
    </xf>
    <xf numFmtId="2" fontId="2" fillId="0" borderId="0" xfId="0" applyNumberFormat="1" applyFont="1"/>
    <xf numFmtId="0" fontId="5" fillId="0" borderId="0" xfId="0" applyFont="1"/>
    <xf numFmtId="0" fontId="9" fillId="2" borderId="5" xfId="0" applyFont="1" applyFill="1" applyBorder="1" applyAlignment="1">
      <alignment horizontal="center" vertical="center" wrapText="1" readingOrder="1"/>
    </xf>
    <xf numFmtId="0" fontId="9" fillId="2" borderId="13" xfId="0" applyFont="1" applyFill="1" applyBorder="1" applyAlignment="1">
      <alignment horizontal="center" vertical="center" wrapText="1" readingOrder="1"/>
    </xf>
    <xf numFmtId="10" fontId="5" fillId="3" borderId="0" xfId="1" applyNumberFormat="1" applyFont="1" applyFill="1" applyAlignment="1">
      <alignment horizontal="center" vertical="center"/>
    </xf>
    <xf numFmtId="164" fontId="5" fillId="3" borderId="0" xfId="1" applyNumberFormat="1" applyFont="1" applyFill="1" applyBorder="1" applyAlignment="1">
      <alignment horizontal="center" vertical="center"/>
    </xf>
    <xf numFmtId="0" fontId="2" fillId="0" borderId="16" xfId="0" applyFont="1" applyBorder="1"/>
    <xf numFmtId="9" fontId="2" fillId="0" borderId="3" xfId="1" applyFont="1" applyFill="1" applyBorder="1" applyAlignment="1">
      <alignment horizontal="center" vertical="center" wrapText="1" readingOrder="1"/>
    </xf>
    <xf numFmtId="9" fontId="2" fillId="0" borderId="0" xfId="0" applyNumberFormat="1" applyFont="1"/>
    <xf numFmtId="0" fontId="5" fillId="0" borderId="7" xfId="0" applyFont="1" applyBorder="1" applyAlignment="1">
      <alignment horizontal="center" vertical="center" wrapText="1" readingOrder="1"/>
    </xf>
    <xf numFmtId="0" fontId="5" fillId="0" borderId="7" xfId="0" applyFont="1" applyBorder="1" applyAlignment="1">
      <alignment vertical="center" wrapText="1" readingOrder="1"/>
    </xf>
    <xf numFmtId="0" fontId="2" fillId="0" borderId="7" xfId="0" applyFont="1" applyBorder="1" applyAlignment="1">
      <alignment horizontal="left" vertical="center" wrapText="1" readingOrder="1"/>
    </xf>
    <xf numFmtId="0" fontId="2" fillId="0" borderId="7" xfId="0" applyFont="1" applyBorder="1" applyAlignment="1">
      <alignment horizontal="center" vertical="center" wrapText="1" readingOrder="1"/>
    </xf>
    <xf numFmtId="9" fontId="2" fillId="0" borderId="7" xfId="0" applyNumberFormat="1" applyFont="1" applyBorder="1" applyAlignment="1">
      <alignment horizontal="center" vertical="center" wrapText="1" readingOrder="1"/>
    </xf>
    <xf numFmtId="0" fontId="2" fillId="0" borderId="7" xfId="0" applyFont="1" applyBorder="1" applyAlignment="1">
      <alignment horizontal="justify" vertical="center" wrapText="1" readingOrder="1"/>
    </xf>
    <xf numFmtId="0" fontId="9" fillId="2" borderId="5" xfId="0" applyFont="1" applyFill="1" applyBorder="1" applyAlignment="1">
      <alignment horizontal="center" vertical="center" wrapText="1"/>
    </xf>
    <xf numFmtId="9" fontId="2" fillId="0" borderId="7" xfId="1" applyFont="1" applyFill="1" applyBorder="1" applyAlignment="1">
      <alignment horizontal="center" vertical="center" wrapText="1" readingOrder="1"/>
    </xf>
    <xf numFmtId="0" fontId="2" fillId="0" borderId="7" xfId="0" applyFont="1" applyBorder="1" applyAlignment="1">
      <alignment horizontal="left" wrapText="1" readingOrder="1"/>
    </xf>
    <xf numFmtId="0" fontId="2" fillId="0" borderId="7" xfId="0" applyFont="1" applyBorder="1" applyAlignment="1">
      <alignment vertical="center" wrapText="1" readingOrder="1"/>
    </xf>
    <xf numFmtId="0" fontId="16" fillId="0" borderId="2" xfId="0" applyFont="1" applyBorder="1" applyAlignment="1">
      <alignment horizontal="left" vertical="center" wrapText="1" readingOrder="1"/>
    </xf>
    <xf numFmtId="164" fontId="5" fillId="3" borderId="0" xfId="1" applyNumberFormat="1" applyFont="1" applyFill="1" applyAlignment="1">
      <alignment horizontal="center" vertical="center"/>
    </xf>
    <xf numFmtId="0" fontId="17" fillId="0" borderId="17" xfId="0" applyFont="1" applyBorder="1" applyAlignment="1">
      <alignment vertical="top" wrapText="1" readingOrder="1"/>
    </xf>
    <xf numFmtId="0" fontId="2" fillId="0" borderId="3" xfId="0" applyFont="1" applyBorder="1" applyAlignment="1">
      <alignment vertical="center" wrapText="1" readingOrder="1"/>
    </xf>
    <xf numFmtId="0" fontId="2" fillId="0" borderId="3" xfId="0" applyFont="1" applyBorder="1" applyAlignment="1">
      <alignment horizontal="center" vertical="center" wrapText="1" readingOrder="1"/>
    </xf>
    <xf numFmtId="9" fontId="2" fillId="0" borderId="3" xfId="0" applyNumberFormat="1" applyFont="1" applyBorder="1" applyAlignment="1">
      <alignment horizontal="center" vertical="center" wrapText="1" readingOrder="1"/>
    </xf>
    <xf numFmtId="0" fontId="2" fillId="0" borderId="3" xfId="0" applyFont="1" applyBorder="1" applyAlignment="1">
      <alignment horizontal="left" vertical="center" wrapText="1" readingOrder="1"/>
    </xf>
    <xf numFmtId="2" fontId="2" fillId="0" borderId="3" xfId="0" applyNumberFormat="1" applyFont="1" applyBorder="1" applyAlignment="1">
      <alignment horizontal="center" vertical="center" wrapText="1" readingOrder="1"/>
    </xf>
    <xf numFmtId="0" fontId="2" fillId="0" borderId="14" xfId="0" applyFont="1" applyBorder="1" applyAlignment="1">
      <alignment horizontal="left" vertical="center" wrapText="1" readingOrder="1"/>
    </xf>
    <xf numFmtId="0" fontId="12" fillId="0" borderId="11" xfId="0" applyFont="1" applyBorder="1" applyAlignment="1">
      <alignment horizontal="center" vertical="top" wrapText="1" readingOrder="1"/>
    </xf>
    <xf numFmtId="1" fontId="2" fillId="0" borderId="3" xfId="0" applyNumberFormat="1" applyFont="1" applyBorder="1" applyAlignment="1">
      <alignment horizontal="center" vertical="center" wrapText="1" readingOrder="1"/>
    </xf>
    <xf numFmtId="0" fontId="2" fillId="0" borderId="3" xfId="0" applyFont="1" applyBorder="1" applyAlignment="1">
      <alignment horizontal="justify" vertical="center" wrapText="1" readingOrder="1"/>
    </xf>
    <xf numFmtId="0" fontId="5" fillId="0" borderId="3" xfId="0" applyFont="1" applyBorder="1" applyAlignment="1">
      <alignment horizontal="center" vertical="center" wrapText="1" readingOrder="1"/>
    </xf>
    <xf numFmtId="0" fontId="2" fillId="0" borderId="14" xfId="0" applyFont="1" applyBorder="1" applyAlignment="1">
      <alignment vertical="center" wrapText="1"/>
    </xf>
    <xf numFmtId="0" fontId="2" fillId="0" borderId="3" xfId="0" applyFont="1" applyBorder="1" applyAlignment="1">
      <alignment vertical="center" wrapText="1"/>
    </xf>
    <xf numFmtId="9" fontId="2" fillId="0" borderId="4" xfId="1" applyFont="1" applyFill="1" applyBorder="1" applyAlignment="1">
      <alignment horizontal="center" vertical="center" wrapText="1" readingOrder="1"/>
    </xf>
    <xf numFmtId="0" fontId="5" fillId="0" borderId="5" xfId="0" applyFont="1" applyBorder="1" applyAlignment="1">
      <alignment horizontal="center" vertical="center" wrapText="1" readingOrder="1"/>
    </xf>
    <xf numFmtId="0" fontId="2" fillId="0" borderId="5" xfId="0" applyFont="1" applyBorder="1" applyAlignment="1">
      <alignment vertical="center" wrapText="1" readingOrder="1"/>
    </xf>
    <xf numFmtId="0" fontId="16" fillId="0" borderId="3" xfId="0" applyFont="1" applyBorder="1" applyAlignment="1">
      <alignment horizontal="center" vertical="center" wrapText="1" readingOrder="1"/>
    </xf>
    <xf numFmtId="2" fontId="16" fillId="0" borderId="3" xfId="0" applyNumberFormat="1" applyFont="1" applyBorder="1" applyAlignment="1">
      <alignment horizontal="center" vertical="center" wrapText="1" readingOrder="1"/>
    </xf>
    <xf numFmtId="165" fontId="2" fillId="0" borderId="3" xfId="0" applyNumberFormat="1" applyFont="1" applyBorder="1" applyAlignment="1">
      <alignment horizontal="center" vertical="center" wrapText="1" readingOrder="1"/>
    </xf>
    <xf numFmtId="0" fontId="16" fillId="0" borderId="11" xfId="0" applyFont="1" applyBorder="1" applyAlignment="1">
      <alignment horizontal="left" vertical="center" wrapText="1" readingOrder="1"/>
    </xf>
    <xf numFmtId="10" fontId="2" fillId="0" borderId="3" xfId="1" applyNumberFormat="1" applyFont="1" applyFill="1" applyBorder="1" applyAlignment="1">
      <alignment horizontal="center" vertical="center" wrapText="1" readingOrder="1"/>
    </xf>
    <xf numFmtId="10" fontId="2" fillId="0" borderId="3" xfId="0" applyNumberFormat="1" applyFont="1" applyBorder="1" applyAlignment="1">
      <alignment horizontal="center" vertical="center" wrapText="1" readingOrder="1"/>
    </xf>
    <xf numFmtId="0" fontId="5" fillId="0" borderId="10" xfId="0" applyFont="1" applyBorder="1" applyAlignment="1">
      <alignment horizontal="center" vertical="center" wrapText="1" readingOrder="1"/>
    </xf>
    <xf numFmtId="0" fontId="5" fillId="0" borderId="2" xfId="0" applyFont="1" applyBorder="1" applyAlignment="1">
      <alignment horizontal="center" vertical="center" wrapText="1" readingOrder="1"/>
    </xf>
    <xf numFmtId="0" fontId="5" fillId="0" borderId="3" xfId="0" applyFont="1" applyBorder="1" applyAlignment="1">
      <alignment horizontal="left" vertical="center" wrapText="1" readingOrder="1"/>
    </xf>
    <xf numFmtId="0" fontId="5" fillId="0" borderId="3"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5"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0" fontId="2" fillId="0" borderId="5" xfId="0" applyFont="1" applyBorder="1" applyAlignment="1">
      <alignment horizontal="left" vertical="center" wrapText="1" readingOrder="1"/>
    </xf>
    <xf numFmtId="0" fontId="2" fillId="0" borderId="9" xfId="0" applyFont="1" applyBorder="1" applyAlignment="1">
      <alignment horizontal="left" vertical="center" wrapText="1" readingOrder="1"/>
    </xf>
    <xf numFmtId="0" fontId="5" fillId="0" borderId="9" xfId="0" applyFont="1" applyBorder="1" applyAlignment="1">
      <alignment horizontal="center" vertical="center" wrapText="1" readingOrder="1"/>
    </xf>
    <xf numFmtId="0" fontId="4" fillId="3" borderId="2" xfId="0" applyFont="1" applyFill="1" applyBorder="1" applyAlignment="1">
      <alignment horizontal="center" vertical="center"/>
    </xf>
    <xf numFmtId="0" fontId="12" fillId="0" borderId="12" xfId="0" applyFont="1" applyBorder="1" applyAlignment="1">
      <alignment vertical="top" wrapText="1" readingOrder="1"/>
    </xf>
    <xf numFmtId="0" fontId="14" fillId="0" borderId="17" xfId="0" applyFont="1" applyBorder="1" applyAlignment="1">
      <alignment vertical="top" wrapText="1"/>
    </xf>
    <xf numFmtId="0" fontId="5" fillId="0" borderId="7" xfId="0" applyFont="1" applyBorder="1" applyAlignment="1">
      <alignment horizontal="center" vertical="center" wrapText="1" readingOrder="1"/>
    </xf>
    <xf numFmtId="0" fontId="5" fillId="0" borderId="2" xfId="0" applyFont="1" applyBorder="1" applyAlignment="1">
      <alignment horizontal="center" vertical="center" wrapText="1" readingOrder="1"/>
    </xf>
    <xf numFmtId="0" fontId="5" fillId="0" borderId="10" xfId="0" applyFont="1" applyBorder="1" applyAlignment="1">
      <alignment horizontal="center" vertical="center" wrapText="1" readingOrder="1"/>
    </xf>
    <xf numFmtId="0" fontId="9" fillId="2" borderId="4" xfId="0" applyFont="1" applyFill="1" applyBorder="1" applyAlignment="1">
      <alignment horizontal="center" vertical="center" wrapText="1" readingOrder="1"/>
    </xf>
    <xf numFmtId="0" fontId="9" fillId="2" borderId="7" xfId="0" applyFont="1" applyFill="1" applyBorder="1" applyAlignment="1">
      <alignment horizontal="center" vertical="center" wrapText="1" readingOrder="1"/>
    </xf>
    <xf numFmtId="0" fontId="9" fillId="2" borderId="8" xfId="0" applyFont="1" applyFill="1" applyBorder="1" applyAlignment="1">
      <alignment horizontal="center" vertical="center" wrapText="1" readingOrder="1"/>
    </xf>
    <xf numFmtId="0" fontId="5" fillId="0" borderId="18" xfId="0" applyFont="1" applyBorder="1" applyAlignment="1">
      <alignment horizontal="center" vertical="center" wrapText="1" readingOrder="1"/>
    </xf>
    <xf numFmtId="0" fontId="3" fillId="0" borderId="1" xfId="0" applyFont="1" applyBorder="1" applyAlignment="1">
      <alignment horizontal="center" vertical="center"/>
    </xf>
    <xf numFmtId="0" fontId="4" fillId="0" borderId="0" xfId="0" applyFont="1" applyAlignment="1">
      <alignment horizontal="center" vertical="top"/>
    </xf>
    <xf numFmtId="0" fontId="4" fillId="3" borderId="0" xfId="0" applyFont="1" applyFill="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2" fillId="0" borderId="5" xfId="0" applyFont="1" applyBorder="1" applyAlignment="1">
      <alignment horizontal="justify" vertical="center" wrapText="1" readingOrder="1"/>
    </xf>
    <xf numFmtId="0" fontId="2" fillId="0" borderId="15" xfId="0" applyFont="1" applyBorder="1" applyAlignment="1">
      <alignment horizontal="justify" vertical="center" wrapText="1" readingOrder="1"/>
    </xf>
    <xf numFmtId="0" fontId="2" fillId="0" borderId="9" xfId="0" applyFont="1" applyBorder="1" applyAlignment="1">
      <alignment horizontal="justify" vertical="center" wrapText="1" readingOrder="1"/>
    </xf>
    <xf numFmtId="0" fontId="2" fillId="0" borderId="3" xfId="0" applyFont="1" applyBorder="1" applyAlignment="1">
      <alignment horizontal="justify" vertical="center" wrapText="1" readingOrder="1"/>
    </xf>
    <xf numFmtId="0" fontId="2" fillId="0" borderId="6" xfId="0" applyFont="1" applyBorder="1" applyAlignment="1">
      <alignment horizontal="justify" vertical="center" wrapText="1" readingOrder="1"/>
    </xf>
    <xf numFmtId="0" fontId="16" fillId="0" borderId="3" xfId="0" applyFont="1" applyBorder="1" applyAlignment="1">
      <alignment horizontal="justify" vertical="center" wrapText="1" readingOrder="1"/>
    </xf>
    <xf numFmtId="0" fontId="2" fillId="0" borderId="5" xfId="0" applyFont="1" applyBorder="1" applyAlignment="1">
      <alignment horizontal="justify" vertical="center" wrapText="1" readingOrder="1"/>
    </xf>
    <xf numFmtId="0" fontId="5" fillId="0" borderId="4" xfId="0" applyFont="1" applyBorder="1" applyAlignment="1">
      <alignment horizontal="center" vertical="center" wrapText="1" readingOrder="1"/>
    </xf>
    <xf numFmtId="2" fontId="2" fillId="0" borderId="7" xfId="0" applyNumberFormat="1" applyFont="1" applyBorder="1" applyAlignment="1">
      <alignment horizontal="center" vertical="center" wrapText="1" readingOrder="1"/>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2" fillId="0" borderId="8" xfId="0" applyFont="1" applyBorder="1" applyAlignment="1">
      <alignment horizontal="left" vertical="center" wrapText="1" readingOrder="1"/>
    </xf>
    <xf numFmtId="0" fontId="5" fillId="0" borderId="19" xfId="0" applyFont="1" applyBorder="1" applyAlignment="1">
      <alignment horizontal="center" vertical="center" wrapText="1" readingOrder="1"/>
    </xf>
    <xf numFmtId="0" fontId="2" fillId="0" borderId="2" xfId="0" applyFont="1" applyBorder="1" applyAlignment="1">
      <alignment horizontal="justify" vertical="center" wrapText="1" readingOrder="1"/>
    </xf>
    <xf numFmtId="2" fontId="2" fillId="0" borderId="2" xfId="0" applyNumberFormat="1" applyFont="1" applyBorder="1" applyAlignment="1">
      <alignment horizontal="center" vertical="center" wrapText="1" readingOrder="1"/>
    </xf>
    <xf numFmtId="9" fontId="2" fillId="0" borderId="2" xfId="1" applyFont="1" applyFill="1" applyBorder="1" applyAlignment="1">
      <alignment horizontal="center" vertical="center" wrapText="1" readingOrder="1"/>
    </xf>
    <xf numFmtId="0" fontId="2" fillId="0" borderId="10" xfId="0" applyFont="1" applyBorder="1" applyAlignment="1">
      <alignment horizontal="left" vertical="center" wrapText="1" readingOrder="1"/>
    </xf>
    <xf numFmtId="0" fontId="2" fillId="0" borderId="2" xfId="0" applyFont="1" applyBorder="1" applyAlignment="1">
      <alignment horizontal="center" vertical="center" wrapText="1" readingOrder="1"/>
    </xf>
    <xf numFmtId="9" fontId="2" fillId="0" borderId="2" xfId="0" applyNumberFormat="1" applyFont="1" applyBorder="1" applyAlignment="1">
      <alignment horizontal="center" vertical="center" wrapText="1" readingOrder="1"/>
    </xf>
    <xf numFmtId="0" fontId="2" fillId="0" borderId="2" xfId="0" applyFont="1" applyBorder="1" applyAlignment="1">
      <alignment vertical="center" wrapText="1"/>
    </xf>
    <xf numFmtId="0" fontId="2" fillId="0" borderId="7" xfId="0" applyFont="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1171575</xdr:colOff>
      <xdr:row>1</xdr:row>
      <xdr:rowOff>142875</xdr:rowOff>
    </xdr:from>
    <xdr:to>
      <xdr:col>5</xdr:col>
      <xdr:colOff>346525</xdr:colOff>
      <xdr:row>2</xdr:row>
      <xdr:rowOff>495300</xdr:rowOff>
    </xdr:to>
    <xdr:pic>
      <xdr:nvPicPr>
        <xdr:cNvPr id="3" name="Imagen 2" descr="Logotipo&#10;&#10;Descripción generada automáticamente">
          <a:extLst>
            <a:ext uri="{FF2B5EF4-FFF2-40B4-BE49-F238E27FC236}">
              <a16:creationId xmlns:a16="http://schemas.microsoft.com/office/drawing/2014/main" id="{6F755C20-C1E0-7566-D9CC-C8B367C5A2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180975"/>
          <a:ext cx="2356300" cy="11906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1171575</xdr:colOff>
      <xdr:row>1</xdr:row>
      <xdr:rowOff>142875</xdr:rowOff>
    </xdr:from>
    <xdr:to>
      <xdr:col>5</xdr:col>
      <xdr:colOff>346525</xdr:colOff>
      <xdr:row>2</xdr:row>
      <xdr:rowOff>495300</xdr:rowOff>
    </xdr:to>
    <xdr:pic>
      <xdr:nvPicPr>
        <xdr:cNvPr id="2" name="Imagen 1" descr="Logotipo&#10;&#10;Descripción generada automáticamente">
          <a:extLst>
            <a:ext uri="{FF2B5EF4-FFF2-40B4-BE49-F238E27FC236}">
              <a16:creationId xmlns:a16="http://schemas.microsoft.com/office/drawing/2014/main" id="{E30B7CB9-A340-4A75-AE5C-45AD1AE6F5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180975"/>
          <a:ext cx="2356300" cy="1190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CEDBF-71F6-4822-ABB6-5553650B8467}">
  <dimension ref="A1:I321"/>
  <sheetViews>
    <sheetView showGridLines="0" tabSelected="1" view="pageBreakPreview" topLeftCell="A67" zoomScaleNormal="100" zoomScaleSheetLayoutView="100" workbookViewId="0">
      <selection activeCell="D244" sqref="D244"/>
    </sheetView>
  </sheetViews>
  <sheetFormatPr baseColWidth="10" defaultColWidth="11.42578125" defaultRowHeight="14.25" x14ac:dyDescent="0.2"/>
  <cols>
    <col min="1" max="1" width="3.85546875" style="1" customWidth="1"/>
    <col min="2" max="2" width="20.42578125" style="1" customWidth="1"/>
    <col min="3" max="3" width="38.28515625" style="1" customWidth="1"/>
    <col min="4" max="4" width="32.42578125" style="1" customWidth="1"/>
    <col min="5" max="5" width="15.28515625" style="2" customWidth="1"/>
    <col min="6" max="6" width="15.42578125" style="2" customWidth="1"/>
    <col min="7" max="7" width="13.7109375" style="2" customWidth="1"/>
    <col min="8" max="8" width="43.28515625" style="3" customWidth="1"/>
    <col min="9" max="16384" width="11.42578125" style="1"/>
  </cols>
  <sheetData>
    <row r="1" spans="1:8" ht="3" customHeight="1" x14ac:dyDescent="0.2"/>
    <row r="2" spans="1:8" ht="66" customHeight="1" x14ac:dyDescent="0.2"/>
    <row r="3" spans="1:8" ht="46.5" customHeight="1" x14ac:dyDescent="0.2"/>
    <row r="4" spans="1:8" ht="30.75" customHeight="1" thickBot="1" x14ac:dyDescent="0.25">
      <c r="B4" s="98" t="s">
        <v>0</v>
      </c>
      <c r="C4" s="98"/>
      <c r="D4" s="98"/>
      <c r="E4" s="98"/>
      <c r="F4" s="98"/>
      <c r="G4" s="98"/>
      <c r="H4" s="98"/>
    </row>
    <row r="5" spans="1:8" ht="21" customHeight="1" x14ac:dyDescent="0.2">
      <c r="B5" s="99" t="s">
        <v>277</v>
      </c>
      <c r="C5" s="99"/>
      <c r="D5" s="99"/>
      <c r="E5" s="99"/>
      <c r="F5" s="99"/>
      <c r="G5" s="99"/>
      <c r="H5" s="99"/>
    </row>
    <row r="6" spans="1:8" ht="12" customHeight="1" x14ac:dyDescent="0.2"/>
    <row r="7" spans="1:8" ht="29.25" customHeight="1" x14ac:dyDescent="0.2">
      <c r="B7" s="100" t="s">
        <v>278</v>
      </c>
      <c r="C7" s="100"/>
      <c r="D7" s="100"/>
      <c r="E7" s="100"/>
      <c r="F7" s="100"/>
      <c r="G7" s="100"/>
      <c r="H7" s="40">
        <f>+AVERAGE(H10,H35,H119,H127,H141,H171,H186,H192,H217,H242,H264,H296,H82,H50)</f>
        <v>0.94458223887567094</v>
      </c>
    </row>
    <row r="8" spans="1:8" ht="4.5" customHeight="1" x14ac:dyDescent="0.2">
      <c r="B8" s="33"/>
      <c r="C8" s="33"/>
      <c r="D8" s="33"/>
      <c r="E8" s="33"/>
      <c r="F8" s="33"/>
      <c r="G8" s="33"/>
      <c r="H8" s="34"/>
    </row>
    <row r="9" spans="1:8" ht="18.75" customHeight="1" x14ac:dyDescent="0.2">
      <c r="B9" s="33"/>
      <c r="C9" s="33"/>
      <c r="D9" s="33"/>
      <c r="E9" s="33"/>
      <c r="F9" s="33"/>
      <c r="G9" s="33"/>
      <c r="H9" s="34"/>
    </row>
    <row r="10" spans="1:8" ht="29.25" customHeight="1" x14ac:dyDescent="0.2">
      <c r="B10" s="88" t="s">
        <v>177</v>
      </c>
      <c r="C10" s="88"/>
      <c r="D10" s="88"/>
      <c r="E10" s="88"/>
      <c r="F10" s="88"/>
      <c r="G10" s="88"/>
      <c r="H10" s="39">
        <f>+AVERAGE(G13:G17,G19:G27,G29:G32)</f>
        <v>1</v>
      </c>
    </row>
    <row r="11" spans="1:8" ht="15" customHeight="1" x14ac:dyDescent="0.2">
      <c r="B11" s="4"/>
      <c r="C11" s="4"/>
      <c r="D11" s="4"/>
      <c r="E11" s="4"/>
      <c r="F11" s="4"/>
      <c r="G11" s="5"/>
      <c r="H11" s="6" t="s">
        <v>1</v>
      </c>
    </row>
    <row r="12" spans="1:8" s="7" customFormat="1" ht="44.25" customHeight="1" x14ac:dyDescent="0.2">
      <c r="B12" s="50" t="s">
        <v>2</v>
      </c>
      <c r="C12" s="37" t="s">
        <v>3</v>
      </c>
      <c r="D12" s="37" t="s">
        <v>4</v>
      </c>
      <c r="E12" s="37" t="s">
        <v>5</v>
      </c>
      <c r="F12" s="37" t="s">
        <v>6</v>
      </c>
      <c r="G12" s="38" t="s">
        <v>7</v>
      </c>
      <c r="H12" s="37" t="s">
        <v>8</v>
      </c>
    </row>
    <row r="13" spans="1:8" ht="51.75" customHeight="1" x14ac:dyDescent="0.2">
      <c r="A13" s="41"/>
      <c r="B13" s="81" t="s">
        <v>574</v>
      </c>
      <c r="C13" s="65" t="s">
        <v>10</v>
      </c>
      <c r="D13" s="65" t="s">
        <v>262</v>
      </c>
      <c r="E13" s="58" t="s">
        <v>13</v>
      </c>
      <c r="F13" s="58" t="s">
        <v>13</v>
      </c>
      <c r="G13" s="59">
        <v>1</v>
      </c>
      <c r="H13" s="65" t="s">
        <v>9</v>
      </c>
    </row>
    <row r="14" spans="1:8" ht="59.25" customHeight="1" x14ac:dyDescent="0.2">
      <c r="A14" s="41"/>
      <c r="B14" s="81"/>
      <c r="C14" s="65" t="s">
        <v>279</v>
      </c>
      <c r="D14" s="65" t="s">
        <v>283</v>
      </c>
      <c r="E14" s="58" t="s">
        <v>12</v>
      </c>
      <c r="F14" s="58" t="s">
        <v>12</v>
      </c>
      <c r="G14" s="59">
        <v>1</v>
      </c>
      <c r="H14" s="65" t="s">
        <v>284</v>
      </c>
    </row>
    <row r="15" spans="1:8" ht="91.5" customHeight="1" x14ac:dyDescent="0.2">
      <c r="A15" s="41"/>
      <c r="B15" s="81"/>
      <c r="C15" s="65" t="s">
        <v>263</v>
      </c>
      <c r="D15" s="65" t="s">
        <v>264</v>
      </c>
      <c r="E15" s="58" t="s">
        <v>11</v>
      </c>
      <c r="F15" s="58" t="s">
        <v>11</v>
      </c>
      <c r="G15" s="59">
        <v>1</v>
      </c>
      <c r="H15" s="65" t="s">
        <v>285</v>
      </c>
    </row>
    <row r="16" spans="1:8" ht="59.25" customHeight="1" x14ac:dyDescent="0.2">
      <c r="A16" s="41"/>
      <c r="B16" s="81"/>
      <c r="C16" s="65" t="s">
        <v>280</v>
      </c>
      <c r="D16" s="65" t="s">
        <v>281</v>
      </c>
      <c r="E16" s="58" t="s">
        <v>13</v>
      </c>
      <c r="F16" s="58" t="s">
        <v>13</v>
      </c>
      <c r="G16" s="59">
        <v>1</v>
      </c>
      <c r="H16" s="65" t="s">
        <v>9</v>
      </c>
    </row>
    <row r="17" spans="1:8" ht="65.25" customHeight="1" x14ac:dyDescent="0.2">
      <c r="A17" s="41"/>
      <c r="B17" s="81"/>
      <c r="C17" s="65" t="s">
        <v>282</v>
      </c>
      <c r="D17" s="65" t="s">
        <v>265</v>
      </c>
      <c r="E17" s="58" t="s">
        <v>13</v>
      </c>
      <c r="F17" s="58" t="s">
        <v>13</v>
      </c>
      <c r="G17" s="59">
        <v>1</v>
      </c>
      <c r="H17" s="65" t="s">
        <v>286</v>
      </c>
    </row>
    <row r="18" spans="1:8" ht="3.75" customHeight="1" x14ac:dyDescent="0.2">
      <c r="A18" s="41"/>
      <c r="B18" s="81"/>
      <c r="C18" s="81"/>
      <c r="D18" s="81"/>
      <c r="E18" s="81"/>
      <c r="F18" s="81"/>
      <c r="G18" s="81"/>
      <c r="H18" s="81"/>
    </row>
    <row r="19" spans="1:8" ht="63.75" customHeight="1" x14ac:dyDescent="0.2">
      <c r="A19" s="41"/>
      <c r="B19" s="81" t="s">
        <v>15</v>
      </c>
      <c r="C19" s="65" t="s">
        <v>17</v>
      </c>
      <c r="D19" s="65" t="s">
        <v>289</v>
      </c>
      <c r="E19" s="58" t="s">
        <v>13</v>
      </c>
      <c r="F19" s="58" t="s">
        <v>13</v>
      </c>
      <c r="G19" s="59">
        <v>1</v>
      </c>
      <c r="H19" s="57" t="s">
        <v>621</v>
      </c>
    </row>
    <row r="20" spans="1:8" ht="45.75" customHeight="1" x14ac:dyDescent="0.2">
      <c r="A20" s="41"/>
      <c r="B20" s="81"/>
      <c r="C20" s="65" t="s">
        <v>287</v>
      </c>
      <c r="D20" s="65" t="s">
        <v>18</v>
      </c>
      <c r="E20" s="58" t="s">
        <v>12</v>
      </c>
      <c r="F20" s="58" t="s">
        <v>12</v>
      </c>
      <c r="G20" s="59">
        <v>1</v>
      </c>
      <c r="H20" s="57" t="s">
        <v>621</v>
      </c>
    </row>
    <row r="21" spans="1:8" ht="43.5" customHeight="1" x14ac:dyDescent="0.2">
      <c r="A21" s="41"/>
      <c r="B21" s="81"/>
      <c r="C21" s="65" t="s">
        <v>19</v>
      </c>
      <c r="D21" s="65" t="s">
        <v>20</v>
      </c>
      <c r="E21" s="58" t="s">
        <v>13</v>
      </c>
      <c r="F21" s="58" t="s">
        <v>13</v>
      </c>
      <c r="G21" s="59">
        <v>1</v>
      </c>
      <c r="H21" s="57" t="s">
        <v>627</v>
      </c>
    </row>
    <row r="22" spans="1:8" ht="70.5" customHeight="1" x14ac:dyDescent="0.2">
      <c r="A22" s="41"/>
      <c r="B22" s="81"/>
      <c r="C22" s="65" t="s">
        <v>21</v>
      </c>
      <c r="D22" s="65" t="s">
        <v>290</v>
      </c>
      <c r="E22" s="58" t="s">
        <v>293</v>
      </c>
      <c r="F22" s="58" t="s">
        <v>293</v>
      </c>
      <c r="G22" s="59">
        <v>1</v>
      </c>
      <c r="H22" s="57" t="s">
        <v>626</v>
      </c>
    </row>
    <row r="23" spans="1:8" ht="59.25" customHeight="1" x14ac:dyDescent="0.2">
      <c r="A23" s="41"/>
      <c r="B23" s="81"/>
      <c r="C23" s="104" t="s">
        <v>22</v>
      </c>
      <c r="D23" s="65" t="s">
        <v>23</v>
      </c>
      <c r="E23" s="58" t="s">
        <v>13</v>
      </c>
      <c r="F23" s="58" t="s">
        <v>13</v>
      </c>
      <c r="G23" s="59">
        <v>1</v>
      </c>
      <c r="H23" s="57" t="s">
        <v>625</v>
      </c>
    </row>
    <row r="24" spans="1:8" ht="63.75" customHeight="1" x14ac:dyDescent="0.2">
      <c r="A24" s="41"/>
      <c r="B24" s="81"/>
      <c r="C24" s="106"/>
      <c r="D24" s="65" t="s">
        <v>291</v>
      </c>
      <c r="E24" s="58" t="s">
        <v>13</v>
      </c>
      <c r="F24" s="58" t="s">
        <v>13</v>
      </c>
      <c r="G24" s="59">
        <v>1</v>
      </c>
      <c r="H24" s="57" t="s">
        <v>621</v>
      </c>
    </row>
    <row r="25" spans="1:8" ht="49.5" customHeight="1" x14ac:dyDescent="0.2">
      <c r="A25" s="41"/>
      <c r="B25" s="81"/>
      <c r="C25" s="104" t="s">
        <v>24</v>
      </c>
      <c r="D25" s="65" t="s">
        <v>25</v>
      </c>
      <c r="E25" s="58" t="s">
        <v>272</v>
      </c>
      <c r="F25" s="58" t="s">
        <v>272</v>
      </c>
      <c r="G25" s="59">
        <v>1</v>
      </c>
      <c r="H25" s="57" t="s">
        <v>621</v>
      </c>
    </row>
    <row r="26" spans="1:8" ht="57" customHeight="1" x14ac:dyDescent="0.2">
      <c r="A26" s="41"/>
      <c r="B26" s="81"/>
      <c r="C26" s="106"/>
      <c r="D26" s="65" t="s">
        <v>16</v>
      </c>
      <c r="E26" s="58" t="s">
        <v>12</v>
      </c>
      <c r="F26" s="58" t="s">
        <v>12</v>
      </c>
      <c r="G26" s="59">
        <v>1</v>
      </c>
      <c r="H26" s="57" t="s">
        <v>621</v>
      </c>
    </row>
    <row r="27" spans="1:8" ht="55.5" customHeight="1" x14ac:dyDescent="0.2">
      <c r="A27" s="41"/>
      <c r="B27" s="81"/>
      <c r="C27" s="65" t="s">
        <v>288</v>
      </c>
      <c r="D27" s="65" t="s">
        <v>292</v>
      </c>
      <c r="E27" s="58" t="s">
        <v>13</v>
      </c>
      <c r="F27" s="58" t="s">
        <v>13</v>
      </c>
      <c r="G27" s="59">
        <v>1</v>
      </c>
      <c r="H27" s="57" t="s">
        <v>624</v>
      </c>
    </row>
    <row r="28" spans="1:8" ht="3.75" customHeight="1" x14ac:dyDescent="0.2">
      <c r="B28" s="82"/>
      <c r="C28" s="82"/>
      <c r="D28" s="82"/>
      <c r="E28" s="82"/>
      <c r="F28" s="82"/>
      <c r="G28" s="82"/>
      <c r="H28" s="82"/>
    </row>
    <row r="29" spans="1:8" ht="52.5" customHeight="1" x14ac:dyDescent="0.2">
      <c r="B29" s="81" t="s">
        <v>29</v>
      </c>
      <c r="C29" s="104" t="s">
        <v>294</v>
      </c>
      <c r="D29" s="65" t="s">
        <v>295</v>
      </c>
      <c r="E29" s="58" t="s">
        <v>13</v>
      </c>
      <c r="F29" s="58" t="s">
        <v>13</v>
      </c>
      <c r="G29" s="59">
        <v>1</v>
      </c>
      <c r="H29" s="65" t="s">
        <v>623</v>
      </c>
    </row>
    <row r="30" spans="1:8" ht="40.5" customHeight="1" x14ac:dyDescent="0.2">
      <c r="B30" s="81"/>
      <c r="C30" s="105"/>
      <c r="D30" s="65" t="s">
        <v>296</v>
      </c>
      <c r="E30" s="58" t="s">
        <v>13</v>
      </c>
      <c r="F30" s="58" t="s">
        <v>13</v>
      </c>
      <c r="G30" s="59">
        <v>1</v>
      </c>
      <c r="H30" s="65" t="s">
        <v>622</v>
      </c>
    </row>
    <row r="31" spans="1:8" ht="52.5" customHeight="1" x14ac:dyDescent="0.2">
      <c r="B31" s="81"/>
      <c r="C31" s="65" t="s">
        <v>266</v>
      </c>
      <c r="D31" s="65" t="s">
        <v>268</v>
      </c>
      <c r="E31" s="58" t="s">
        <v>12</v>
      </c>
      <c r="F31" s="58" t="s">
        <v>12</v>
      </c>
      <c r="G31" s="59">
        <v>1</v>
      </c>
      <c r="H31" s="65" t="s">
        <v>621</v>
      </c>
    </row>
    <row r="32" spans="1:8" ht="67.5" customHeight="1" x14ac:dyDescent="0.2">
      <c r="B32" s="81"/>
      <c r="C32" s="65" t="s">
        <v>267</v>
      </c>
      <c r="D32" s="65" t="s">
        <v>296</v>
      </c>
      <c r="E32" s="58" t="s">
        <v>12</v>
      </c>
      <c r="F32" s="58" t="s">
        <v>12</v>
      </c>
      <c r="G32" s="59">
        <v>1</v>
      </c>
      <c r="H32" s="65" t="s">
        <v>620</v>
      </c>
    </row>
    <row r="33" spans="2:8" ht="4.5" customHeight="1" x14ac:dyDescent="0.2">
      <c r="B33" s="18"/>
      <c r="C33" s="19"/>
      <c r="D33" s="19"/>
      <c r="E33" s="19"/>
      <c r="F33" s="19"/>
      <c r="G33" s="20"/>
      <c r="H33" s="21"/>
    </row>
    <row r="34" spans="2:8" ht="12" customHeight="1" x14ac:dyDescent="0.2">
      <c r="B34" s="18"/>
      <c r="C34" s="19"/>
      <c r="D34" s="19"/>
      <c r="E34" s="19"/>
      <c r="F34" s="19"/>
      <c r="G34" s="20"/>
      <c r="H34" s="21"/>
    </row>
    <row r="35" spans="2:8" ht="30" customHeight="1" x14ac:dyDescent="0.2">
      <c r="B35" s="88" t="s">
        <v>30</v>
      </c>
      <c r="C35" s="88"/>
      <c r="D35" s="88"/>
      <c r="E35" s="88"/>
      <c r="F35" s="88"/>
      <c r="G35" s="88"/>
      <c r="H35" s="22">
        <f>+AVERAGE(G38:G45,G47:G48)</f>
        <v>1</v>
      </c>
    </row>
    <row r="36" spans="2:8" ht="15" customHeight="1" x14ac:dyDescent="0.2">
      <c r="B36" s="8"/>
      <c r="C36" s="9"/>
      <c r="D36" s="9"/>
      <c r="E36" s="9"/>
      <c r="F36" s="9"/>
      <c r="G36" s="10"/>
      <c r="H36" s="11" t="s">
        <v>1</v>
      </c>
    </row>
    <row r="37" spans="2:8" s="7" customFormat="1" ht="36" customHeight="1" x14ac:dyDescent="0.2">
      <c r="B37" s="24" t="s">
        <v>2</v>
      </c>
      <c r="C37" s="37" t="s">
        <v>3</v>
      </c>
      <c r="D37" s="37" t="s">
        <v>4</v>
      </c>
      <c r="E37" s="37" t="s">
        <v>5</v>
      </c>
      <c r="F37" s="37" t="s">
        <v>6</v>
      </c>
      <c r="G37" s="38" t="s">
        <v>7</v>
      </c>
      <c r="H37" s="37" t="s">
        <v>8</v>
      </c>
    </row>
    <row r="38" spans="2:8" ht="39" customHeight="1" x14ac:dyDescent="0.2">
      <c r="B38" s="81" t="s">
        <v>31</v>
      </c>
      <c r="C38" s="65" t="s">
        <v>32</v>
      </c>
      <c r="D38" s="65" t="s">
        <v>301</v>
      </c>
      <c r="E38" s="61" t="s">
        <v>13</v>
      </c>
      <c r="F38" s="61" t="s">
        <v>13</v>
      </c>
      <c r="G38" s="59">
        <v>1</v>
      </c>
      <c r="H38" s="60" t="s">
        <v>575</v>
      </c>
    </row>
    <row r="39" spans="2:8" ht="47.25" customHeight="1" x14ac:dyDescent="0.2">
      <c r="B39" s="81"/>
      <c r="C39" s="65" t="s">
        <v>33</v>
      </c>
      <c r="D39" s="65" t="s">
        <v>302</v>
      </c>
      <c r="E39" s="61" t="s">
        <v>13</v>
      </c>
      <c r="F39" s="61" t="s">
        <v>13</v>
      </c>
      <c r="G39" s="59">
        <v>1</v>
      </c>
      <c r="H39" s="60" t="s">
        <v>307</v>
      </c>
    </row>
    <row r="40" spans="2:8" ht="66" customHeight="1" x14ac:dyDescent="0.2">
      <c r="B40" s="81"/>
      <c r="C40" s="65" t="s">
        <v>300</v>
      </c>
      <c r="D40" s="65" t="s">
        <v>303</v>
      </c>
      <c r="E40" s="61" t="s">
        <v>13</v>
      </c>
      <c r="F40" s="61" t="s">
        <v>13</v>
      </c>
      <c r="G40" s="59">
        <v>1</v>
      </c>
      <c r="H40" s="60" t="s">
        <v>308</v>
      </c>
    </row>
    <row r="41" spans="2:8" ht="98.25" customHeight="1" x14ac:dyDescent="0.2">
      <c r="B41" s="81"/>
      <c r="C41" s="65" t="s">
        <v>297</v>
      </c>
      <c r="D41" s="65" t="s">
        <v>304</v>
      </c>
      <c r="E41" s="61" t="s">
        <v>13</v>
      </c>
      <c r="F41" s="61" t="s">
        <v>13</v>
      </c>
      <c r="G41" s="59">
        <v>1</v>
      </c>
      <c r="H41" s="60" t="s">
        <v>309</v>
      </c>
    </row>
    <row r="42" spans="2:8" ht="115.5" customHeight="1" x14ac:dyDescent="0.2">
      <c r="B42" s="81"/>
      <c r="C42" s="65" t="s">
        <v>298</v>
      </c>
      <c r="D42" s="65" t="s">
        <v>305</v>
      </c>
      <c r="E42" s="61" t="s">
        <v>12</v>
      </c>
      <c r="F42" s="61" t="s">
        <v>12</v>
      </c>
      <c r="G42" s="59">
        <v>1</v>
      </c>
      <c r="H42" s="60" t="s">
        <v>313</v>
      </c>
    </row>
    <row r="43" spans="2:8" ht="53.25" customHeight="1" x14ac:dyDescent="0.2">
      <c r="B43" s="81"/>
      <c r="C43" s="65" t="s">
        <v>299</v>
      </c>
      <c r="D43" s="65" t="s">
        <v>306</v>
      </c>
      <c r="E43" s="61" t="s">
        <v>13</v>
      </c>
      <c r="F43" s="61" t="s">
        <v>13</v>
      </c>
      <c r="G43" s="59">
        <v>1</v>
      </c>
      <c r="H43" s="60" t="s">
        <v>310</v>
      </c>
    </row>
    <row r="44" spans="2:8" ht="52.5" customHeight="1" x14ac:dyDescent="0.2">
      <c r="B44" s="81"/>
      <c r="C44" s="104" t="s">
        <v>34</v>
      </c>
      <c r="D44" s="65" t="s">
        <v>35</v>
      </c>
      <c r="E44" s="61" t="s">
        <v>13</v>
      </c>
      <c r="F44" s="61" t="s">
        <v>13</v>
      </c>
      <c r="G44" s="59">
        <v>1</v>
      </c>
      <c r="H44" s="60" t="s">
        <v>311</v>
      </c>
    </row>
    <row r="45" spans="2:8" ht="52.5" customHeight="1" x14ac:dyDescent="0.2">
      <c r="B45" s="81"/>
      <c r="C45" s="106"/>
      <c r="D45" s="65" t="s">
        <v>161</v>
      </c>
      <c r="E45" s="61" t="s">
        <v>13</v>
      </c>
      <c r="F45" s="61" t="s">
        <v>13</v>
      </c>
      <c r="G45" s="59">
        <v>1</v>
      </c>
      <c r="H45" s="60" t="s">
        <v>312</v>
      </c>
    </row>
    <row r="46" spans="2:8" ht="4.5" customHeight="1" x14ac:dyDescent="0.2">
      <c r="B46" s="23"/>
      <c r="C46" s="27"/>
      <c r="D46" s="19"/>
      <c r="E46" s="28"/>
      <c r="F46" s="28"/>
      <c r="G46" s="20"/>
      <c r="H46" s="28"/>
    </row>
    <row r="47" spans="2:8" ht="74.25" customHeight="1" x14ac:dyDescent="0.2">
      <c r="B47" s="81" t="s">
        <v>162</v>
      </c>
      <c r="C47" s="107" t="s">
        <v>163</v>
      </c>
      <c r="D47" s="65" t="s">
        <v>314</v>
      </c>
      <c r="E47" s="58" t="s">
        <v>13</v>
      </c>
      <c r="F47" s="58" t="s">
        <v>11</v>
      </c>
      <c r="G47" s="59">
        <v>1</v>
      </c>
      <c r="H47" s="60" t="s">
        <v>317</v>
      </c>
    </row>
    <row r="48" spans="2:8" ht="62.25" customHeight="1" x14ac:dyDescent="0.2">
      <c r="B48" s="81"/>
      <c r="C48" s="107"/>
      <c r="D48" s="65" t="s">
        <v>315</v>
      </c>
      <c r="E48" s="58" t="s">
        <v>69</v>
      </c>
      <c r="F48" s="58" t="s">
        <v>69</v>
      </c>
      <c r="G48" s="59">
        <v>1</v>
      </c>
      <c r="H48" s="60" t="s">
        <v>316</v>
      </c>
    </row>
    <row r="49" spans="2:8" ht="8.25" customHeight="1" x14ac:dyDescent="0.2">
      <c r="B49" s="92"/>
      <c r="C49" s="92"/>
      <c r="D49" s="92"/>
      <c r="E49" s="92"/>
      <c r="F49" s="92"/>
      <c r="G49" s="92"/>
      <c r="H49" s="92"/>
    </row>
    <row r="50" spans="2:8" ht="24" customHeight="1" x14ac:dyDescent="0.2">
      <c r="B50" s="88" t="s">
        <v>225</v>
      </c>
      <c r="C50" s="88"/>
      <c r="D50" s="88"/>
      <c r="E50" s="88"/>
      <c r="F50" s="88"/>
      <c r="G50" s="88"/>
      <c r="H50" s="16">
        <f>+AVERAGE(G53:G55,G57:G73,G75:G80)</f>
        <v>0.99654520917678802</v>
      </c>
    </row>
    <row r="51" spans="2:8" x14ac:dyDescent="0.2">
      <c r="B51" s="8"/>
      <c r="C51" s="9"/>
      <c r="D51" s="9"/>
      <c r="E51" s="9"/>
      <c r="F51" s="9"/>
      <c r="G51" s="10"/>
      <c r="H51" s="11" t="s">
        <v>1</v>
      </c>
    </row>
    <row r="52" spans="2:8" ht="21.75" customHeight="1" x14ac:dyDescent="0.2">
      <c r="B52" s="24" t="s">
        <v>2</v>
      </c>
      <c r="C52" s="37" t="s">
        <v>3</v>
      </c>
      <c r="D52" s="37" t="s">
        <v>4</v>
      </c>
      <c r="E52" s="37" t="s">
        <v>5</v>
      </c>
      <c r="F52" s="37" t="s">
        <v>6</v>
      </c>
      <c r="G52" s="38" t="s">
        <v>7</v>
      </c>
      <c r="H52" s="37" t="s">
        <v>8</v>
      </c>
    </row>
    <row r="53" spans="2:8" ht="147" customHeight="1" x14ac:dyDescent="0.2">
      <c r="B53" s="81" t="s">
        <v>226</v>
      </c>
      <c r="C53" s="65" t="s">
        <v>227</v>
      </c>
      <c r="D53" s="65" t="s">
        <v>320</v>
      </c>
      <c r="E53" s="61" t="s">
        <v>14</v>
      </c>
      <c r="F53" s="61" t="s">
        <v>14</v>
      </c>
      <c r="G53" s="42">
        <f t="shared" ref="G53:G55" si="0">+F53/E53</f>
        <v>1</v>
      </c>
      <c r="H53" s="60" t="s">
        <v>689</v>
      </c>
    </row>
    <row r="54" spans="2:8" ht="95.25" customHeight="1" x14ac:dyDescent="0.2">
      <c r="B54" s="81"/>
      <c r="C54" s="65" t="s">
        <v>318</v>
      </c>
      <c r="D54" s="65" t="s">
        <v>321</v>
      </c>
      <c r="E54" s="61" t="s">
        <v>13</v>
      </c>
      <c r="F54" s="61" t="s">
        <v>13</v>
      </c>
      <c r="G54" s="42">
        <f t="shared" si="0"/>
        <v>1</v>
      </c>
      <c r="H54" s="60" t="s">
        <v>692</v>
      </c>
    </row>
    <row r="55" spans="2:8" ht="210.75" customHeight="1" x14ac:dyDescent="0.2">
      <c r="B55" s="81"/>
      <c r="C55" s="65" t="s">
        <v>319</v>
      </c>
      <c r="D55" s="65" t="s">
        <v>322</v>
      </c>
      <c r="E55" s="61" t="s">
        <v>14</v>
      </c>
      <c r="F55" s="61" t="s">
        <v>14</v>
      </c>
      <c r="G55" s="42">
        <f t="shared" si="0"/>
        <v>1</v>
      </c>
      <c r="H55" s="60" t="s">
        <v>602</v>
      </c>
    </row>
    <row r="56" spans="2:8" ht="4.5" customHeight="1" x14ac:dyDescent="0.2">
      <c r="B56" s="82"/>
      <c r="C56" s="82"/>
      <c r="D56" s="82"/>
      <c r="E56" s="82"/>
      <c r="F56" s="82"/>
      <c r="G56" s="82"/>
      <c r="H56" s="82"/>
    </row>
    <row r="57" spans="2:8" ht="219.75" customHeight="1" x14ac:dyDescent="0.2">
      <c r="B57" s="81" t="s">
        <v>228</v>
      </c>
      <c r="C57" s="65" t="s">
        <v>323</v>
      </c>
      <c r="D57" s="65" t="s">
        <v>337</v>
      </c>
      <c r="E57" s="61" t="s">
        <v>13</v>
      </c>
      <c r="F57" s="61" t="s">
        <v>13</v>
      </c>
      <c r="G57" s="42">
        <f t="shared" ref="G57" si="1">+F57/E57</f>
        <v>1</v>
      </c>
      <c r="H57" s="60" t="s">
        <v>612</v>
      </c>
    </row>
    <row r="58" spans="2:8" ht="225.75" customHeight="1" x14ac:dyDescent="0.2">
      <c r="B58" s="81"/>
      <c r="C58" s="65" t="s">
        <v>324</v>
      </c>
      <c r="D58" s="65" t="s">
        <v>338</v>
      </c>
      <c r="E58" s="61">
        <v>90</v>
      </c>
      <c r="F58" s="61" t="s">
        <v>351</v>
      </c>
      <c r="G58" s="42">
        <f>+F58/E58</f>
        <v>0.97333333333333327</v>
      </c>
      <c r="H58" s="60" t="s">
        <v>690</v>
      </c>
    </row>
    <row r="59" spans="2:8" ht="150.75" customHeight="1" x14ac:dyDescent="0.2">
      <c r="B59" s="81"/>
      <c r="C59" s="65" t="s">
        <v>325</v>
      </c>
      <c r="D59" s="65" t="s">
        <v>339</v>
      </c>
      <c r="E59" s="61" t="s">
        <v>89</v>
      </c>
      <c r="F59" s="61" t="s">
        <v>89</v>
      </c>
      <c r="G59" s="42">
        <f t="shared" ref="G59:G73" si="2">+F59/E59</f>
        <v>1</v>
      </c>
      <c r="H59" s="60" t="s">
        <v>691</v>
      </c>
    </row>
    <row r="60" spans="2:8" ht="193.5" customHeight="1" x14ac:dyDescent="0.2">
      <c r="B60" s="81"/>
      <c r="C60" s="65" t="s">
        <v>326</v>
      </c>
      <c r="D60" s="65" t="s">
        <v>340</v>
      </c>
      <c r="E60" s="61" t="s">
        <v>12</v>
      </c>
      <c r="F60" s="61" t="s">
        <v>12</v>
      </c>
      <c r="G60" s="42">
        <f t="shared" si="2"/>
        <v>1</v>
      </c>
      <c r="H60" s="60" t="s">
        <v>677</v>
      </c>
    </row>
    <row r="61" spans="2:8" ht="150" customHeight="1" x14ac:dyDescent="0.2">
      <c r="B61" s="81"/>
      <c r="C61" s="65" t="s">
        <v>327</v>
      </c>
      <c r="D61" s="65" t="s">
        <v>678</v>
      </c>
      <c r="E61" s="61" t="s">
        <v>12</v>
      </c>
      <c r="F61" s="61" t="s">
        <v>12</v>
      </c>
      <c r="G61" s="42">
        <f t="shared" si="2"/>
        <v>1</v>
      </c>
      <c r="H61" s="60" t="s">
        <v>604</v>
      </c>
    </row>
    <row r="62" spans="2:8" ht="165.75" customHeight="1" x14ac:dyDescent="0.2">
      <c r="B62" s="81"/>
      <c r="C62" s="65" t="s">
        <v>328</v>
      </c>
      <c r="D62" s="65" t="s">
        <v>341</v>
      </c>
      <c r="E62" s="61" t="s">
        <v>12</v>
      </c>
      <c r="F62" s="61" t="s">
        <v>12</v>
      </c>
      <c r="G62" s="42">
        <f t="shared" si="2"/>
        <v>1</v>
      </c>
      <c r="H62" s="60" t="s">
        <v>687</v>
      </c>
    </row>
    <row r="63" spans="2:8" ht="130.5" customHeight="1" x14ac:dyDescent="0.2">
      <c r="B63" s="81"/>
      <c r="C63" s="65" t="s">
        <v>329</v>
      </c>
      <c r="D63" s="65" t="s">
        <v>342</v>
      </c>
      <c r="E63" s="61" t="s">
        <v>13</v>
      </c>
      <c r="F63" s="61" t="s">
        <v>13</v>
      </c>
      <c r="G63" s="42">
        <f t="shared" si="2"/>
        <v>1</v>
      </c>
      <c r="H63" s="60" t="s">
        <v>686</v>
      </c>
    </row>
    <row r="64" spans="2:8" ht="170.25" customHeight="1" x14ac:dyDescent="0.2">
      <c r="B64" s="81"/>
      <c r="C64" s="65" t="s">
        <v>229</v>
      </c>
      <c r="D64" s="65" t="s">
        <v>343</v>
      </c>
      <c r="E64" s="61" t="s">
        <v>12</v>
      </c>
      <c r="F64" s="61" t="s">
        <v>12</v>
      </c>
      <c r="G64" s="42">
        <f t="shared" si="2"/>
        <v>1</v>
      </c>
      <c r="H64" s="60" t="s">
        <v>605</v>
      </c>
    </row>
    <row r="65" spans="2:8" ht="270.75" customHeight="1" x14ac:dyDescent="0.2">
      <c r="B65" s="81"/>
      <c r="C65" s="65" t="s">
        <v>330</v>
      </c>
      <c r="D65" s="65" t="s">
        <v>344</v>
      </c>
      <c r="E65" s="61" t="s">
        <v>12</v>
      </c>
      <c r="F65" s="61" t="s">
        <v>12</v>
      </c>
      <c r="G65" s="42">
        <f t="shared" si="2"/>
        <v>1</v>
      </c>
      <c r="H65" s="60" t="s">
        <v>606</v>
      </c>
    </row>
    <row r="66" spans="2:8" ht="164.25" customHeight="1" x14ac:dyDescent="0.2">
      <c r="B66" s="81"/>
      <c r="C66" s="65" t="s">
        <v>331</v>
      </c>
      <c r="D66" s="65" t="s">
        <v>345</v>
      </c>
      <c r="E66" s="61" t="s">
        <v>352</v>
      </c>
      <c r="F66" s="61" t="s">
        <v>352</v>
      </c>
      <c r="G66" s="42">
        <f t="shared" si="2"/>
        <v>1</v>
      </c>
      <c r="H66" s="60" t="s">
        <v>693</v>
      </c>
    </row>
    <row r="67" spans="2:8" ht="190.5" customHeight="1" x14ac:dyDescent="0.2">
      <c r="B67" s="81"/>
      <c r="C67" s="65" t="s">
        <v>332</v>
      </c>
      <c r="D67" s="65" t="s">
        <v>346</v>
      </c>
      <c r="E67" s="61" t="s">
        <v>13</v>
      </c>
      <c r="F67" s="61" t="s">
        <v>13</v>
      </c>
      <c r="G67" s="42">
        <f t="shared" si="2"/>
        <v>1</v>
      </c>
      <c r="H67" s="60" t="s">
        <v>608</v>
      </c>
    </row>
    <row r="68" spans="2:8" ht="194.25" customHeight="1" x14ac:dyDescent="0.2">
      <c r="B68" s="81"/>
      <c r="C68" s="65" t="s">
        <v>333</v>
      </c>
      <c r="D68" s="65" t="s">
        <v>347</v>
      </c>
      <c r="E68" s="61" t="s">
        <v>13</v>
      </c>
      <c r="F68" s="61" t="s">
        <v>13</v>
      </c>
      <c r="G68" s="42">
        <f t="shared" si="2"/>
        <v>1</v>
      </c>
      <c r="H68" s="60" t="s">
        <v>609</v>
      </c>
    </row>
    <row r="69" spans="2:8" ht="176.25" customHeight="1" x14ac:dyDescent="0.2">
      <c r="B69" s="81"/>
      <c r="C69" s="65" t="s">
        <v>334</v>
      </c>
      <c r="D69" s="65" t="s">
        <v>348</v>
      </c>
      <c r="E69" s="61" t="s">
        <v>13</v>
      </c>
      <c r="F69" s="61" t="s">
        <v>13</v>
      </c>
      <c r="G69" s="42">
        <f t="shared" si="2"/>
        <v>1</v>
      </c>
      <c r="H69" s="60" t="s">
        <v>610</v>
      </c>
    </row>
    <row r="70" spans="2:8" ht="140.25" customHeight="1" x14ac:dyDescent="0.2">
      <c r="B70" s="81"/>
      <c r="C70" s="65" t="s">
        <v>335</v>
      </c>
      <c r="D70" s="65" t="s">
        <v>349</v>
      </c>
      <c r="E70" s="61" t="s">
        <v>12</v>
      </c>
      <c r="F70" s="61" t="s">
        <v>12</v>
      </c>
      <c r="G70" s="42">
        <f t="shared" si="2"/>
        <v>1</v>
      </c>
      <c r="H70" s="60" t="s">
        <v>681</v>
      </c>
    </row>
    <row r="71" spans="2:8" ht="131.25" customHeight="1" x14ac:dyDescent="0.2">
      <c r="B71" s="81"/>
      <c r="C71" s="65" t="s">
        <v>336</v>
      </c>
      <c r="D71" s="65" t="s">
        <v>350</v>
      </c>
      <c r="E71" s="61" t="s">
        <v>13</v>
      </c>
      <c r="F71" s="61" t="s">
        <v>13</v>
      </c>
      <c r="G71" s="42">
        <f t="shared" si="2"/>
        <v>1</v>
      </c>
      <c r="H71" s="60" t="s">
        <v>688</v>
      </c>
    </row>
    <row r="72" spans="2:8" ht="78.75" customHeight="1" x14ac:dyDescent="0.2">
      <c r="B72" s="81"/>
      <c r="C72" s="65" t="s">
        <v>230</v>
      </c>
      <c r="D72" s="65" t="s">
        <v>230</v>
      </c>
      <c r="E72" s="61" t="s">
        <v>13</v>
      </c>
      <c r="F72" s="61" t="s">
        <v>13</v>
      </c>
      <c r="G72" s="42">
        <f t="shared" si="2"/>
        <v>1</v>
      </c>
      <c r="H72" s="60" t="s">
        <v>611</v>
      </c>
    </row>
    <row r="73" spans="2:8" ht="294.75" customHeight="1" x14ac:dyDescent="0.2">
      <c r="B73" s="81"/>
      <c r="C73" s="65" t="s">
        <v>231</v>
      </c>
      <c r="D73" s="65" t="s">
        <v>28</v>
      </c>
      <c r="E73" s="61" t="s">
        <v>89</v>
      </c>
      <c r="F73" s="61" t="s">
        <v>89</v>
      </c>
      <c r="G73" s="42">
        <f t="shared" si="2"/>
        <v>1</v>
      </c>
      <c r="H73" s="60" t="s">
        <v>683</v>
      </c>
    </row>
    <row r="74" spans="2:8" ht="4.5" customHeight="1" x14ac:dyDescent="0.2"/>
    <row r="75" spans="2:8" ht="98.25" customHeight="1" x14ac:dyDescent="0.2">
      <c r="B75" s="81" t="s">
        <v>232</v>
      </c>
      <c r="C75" s="65" t="s">
        <v>493</v>
      </c>
      <c r="D75" s="65" t="s">
        <v>233</v>
      </c>
      <c r="E75" s="61" t="s">
        <v>273</v>
      </c>
      <c r="F75" s="61" t="s">
        <v>494</v>
      </c>
      <c r="G75" s="42">
        <v>1</v>
      </c>
      <c r="H75" s="60" t="s">
        <v>684</v>
      </c>
    </row>
    <row r="76" spans="2:8" ht="66" customHeight="1" x14ac:dyDescent="0.2">
      <c r="B76" s="81"/>
      <c r="C76" s="65" t="s">
        <v>234</v>
      </c>
      <c r="D76" s="65" t="s">
        <v>235</v>
      </c>
      <c r="E76" s="61" t="s">
        <v>273</v>
      </c>
      <c r="F76" s="61" t="s">
        <v>495</v>
      </c>
      <c r="G76" s="42">
        <f>+F76/E76</f>
        <v>0.93684210526315792</v>
      </c>
      <c r="H76" s="60" t="s">
        <v>613</v>
      </c>
    </row>
    <row r="77" spans="2:8" ht="101.25" customHeight="1" x14ac:dyDescent="0.2">
      <c r="B77" s="81"/>
      <c r="C77" s="65" t="s">
        <v>236</v>
      </c>
      <c r="D77" s="65" t="s">
        <v>237</v>
      </c>
      <c r="E77" s="61" t="s">
        <v>496</v>
      </c>
      <c r="F77" s="61" t="s">
        <v>496</v>
      </c>
      <c r="G77" s="42">
        <f t="shared" ref="G77:G78" si="3">+F77/E77</f>
        <v>1</v>
      </c>
      <c r="H77" s="60" t="s">
        <v>685</v>
      </c>
    </row>
    <row r="78" spans="2:8" ht="52.5" customHeight="1" x14ac:dyDescent="0.2">
      <c r="B78" s="81"/>
      <c r="C78" s="65" t="s">
        <v>238</v>
      </c>
      <c r="D78" s="65" t="s">
        <v>239</v>
      </c>
      <c r="E78" s="61" t="s">
        <v>14</v>
      </c>
      <c r="F78" s="61" t="s">
        <v>14</v>
      </c>
      <c r="G78" s="42">
        <f t="shared" si="3"/>
        <v>1</v>
      </c>
      <c r="H78" s="60" t="s">
        <v>662</v>
      </c>
    </row>
    <row r="79" spans="2:8" ht="114" customHeight="1" x14ac:dyDescent="0.2">
      <c r="B79" s="81"/>
      <c r="C79" s="65" t="s">
        <v>240</v>
      </c>
      <c r="D79" s="65" t="s">
        <v>241</v>
      </c>
      <c r="E79" s="61" t="s">
        <v>273</v>
      </c>
      <c r="F79" s="61" t="s">
        <v>497</v>
      </c>
      <c r="G79" s="42">
        <v>1</v>
      </c>
      <c r="H79" s="60" t="s">
        <v>614</v>
      </c>
    </row>
    <row r="80" spans="2:8" ht="128.25" customHeight="1" x14ac:dyDescent="0.2">
      <c r="B80" s="81"/>
      <c r="C80" s="65" t="s">
        <v>242</v>
      </c>
      <c r="D80" s="65" t="s">
        <v>243</v>
      </c>
      <c r="E80" s="61" t="s">
        <v>273</v>
      </c>
      <c r="F80" s="61" t="s">
        <v>274</v>
      </c>
      <c r="G80" s="42">
        <v>1</v>
      </c>
      <c r="H80" s="60" t="s">
        <v>615</v>
      </c>
    </row>
    <row r="81" spans="2:8" ht="12.75" customHeight="1" x14ac:dyDescent="0.2">
      <c r="B81" s="111"/>
      <c r="C81" s="49"/>
      <c r="D81" s="49"/>
      <c r="E81" s="112"/>
      <c r="F81" s="112"/>
      <c r="G81" s="51"/>
      <c r="H81" s="115"/>
    </row>
    <row r="82" spans="2:8" ht="33.75" customHeight="1" x14ac:dyDescent="0.2">
      <c r="B82" s="88" t="s">
        <v>191</v>
      </c>
      <c r="C82" s="88"/>
      <c r="D82" s="88"/>
      <c r="E82" s="88"/>
      <c r="F82" s="88"/>
      <c r="G82" s="88"/>
      <c r="H82" s="25">
        <f>+AVERAGE(G85:G88,G90:G96,G98:G103,G105:G106,G108:G117)</f>
        <v>1</v>
      </c>
    </row>
    <row r="83" spans="2:8" x14ac:dyDescent="0.2">
      <c r="B83" s="8"/>
      <c r="C83" s="9"/>
      <c r="D83" s="9"/>
      <c r="E83" s="9"/>
      <c r="F83" s="9"/>
      <c r="G83" s="10"/>
      <c r="H83" s="11" t="s">
        <v>1</v>
      </c>
    </row>
    <row r="84" spans="2:8" ht="22.5" customHeight="1" x14ac:dyDescent="0.2">
      <c r="B84" s="24" t="s">
        <v>2</v>
      </c>
      <c r="C84" s="37" t="s">
        <v>3</v>
      </c>
      <c r="D84" s="37" t="s">
        <v>4</v>
      </c>
      <c r="E84" s="37" t="s">
        <v>5</v>
      </c>
      <c r="F84" s="37" t="s">
        <v>6</v>
      </c>
      <c r="G84" s="38" t="s">
        <v>7</v>
      </c>
      <c r="H84" s="37" t="s">
        <v>8</v>
      </c>
    </row>
    <row r="85" spans="2:8" ht="93" customHeight="1" x14ac:dyDescent="0.2">
      <c r="B85" s="81" t="s">
        <v>192</v>
      </c>
      <c r="C85" s="65" t="s">
        <v>552</v>
      </c>
      <c r="D85" s="65" t="s">
        <v>193</v>
      </c>
      <c r="E85" s="61">
        <v>100</v>
      </c>
      <c r="F85" s="61" t="s">
        <v>14</v>
      </c>
      <c r="G85" s="42">
        <v>1</v>
      </c>
      <c r="H85" s="62" t="s">
        <v>554</v>
      </c>
    </row>
    <row r="86" spans="2:8" ht="84.75" customHeight="1" x14ac:dyDescent="0.2">
      <c r="B86" s="81"/>
      <c r="C86" s="65" t="s">
        <v>254</v>
      </c>
      <c r="D86" s="65" t="s">
        <v>255</v>
      </c>
      <c r="E86" s="61">
        <v>100</v>
      </c>
      <c r="F86" s="61" t="s">
        <v>14</v>
      </c>
      <c r="G86" s="42">
        <v>1</v>
      </c>
      <c r="H86" s="62" t="s">
        <v>555</v>
      </c>
    </row>
    <row r="87" spans="2:8" ht="84.75" customHeight="1" x14ac:dyDescent="0.2">
      <c r="B87" s="81"/>
      <c r="C87" s="65" t="s">
        <v>194</v>
      </c>
      <c r="D87" s="65" t="s">
        <v>195</v>
      </c>
      <c r="E87" s="61">
        <v>100</v>
      </c>
      <c r="F87" s="61" t="s">
        <v>14</v>
      </c>
      <c r="G87" s="42">
        <v>1</v>
      </c>
      <c r="H87" s="62" t="s">
        <v>556</v>
      </c>
    </row>
    <row r="88" spans="2:8" ht="84.75" customHeight="1" x14ac:dyDescent="0.2">
      <c r="B88" s="81"/>
      <c r="C88" s="65" t="s">
        <v>196</v>
      </c>
      <c r="D88" s="65" t="s">
        <v>553</v>
      </c>
      <c r="E88" s="61">
        <v>100</v>
      </c>
      <c r="F88" s="61" t="s">
        <v>14</v>
      </c>
      <c r="G88" s="42">
        <v>1</v>
      </c>
      <c r="H88" s="62" t="s">
        <v>557</v>
      </c>
    </row>
    <row r="89" spans="2:8" ht="4.5" customHeight="1" x14ac:dyDescent="0.2">
      <c r="B89" s="82"/>
      <c r="C89" s="82"/>
      <c r="D89" s="82"/>
      <c r="E89" s="82"/>
      <c r="F89" s="82"/>
      <c r="G89" s="82"/>
      <c r="H89" s="82"/>
    </row>
    <row r="90" spans="2:8" ht="69" customHeight="1" x14ac:dyDescent="0.2">
      <c r="B90" s="81" t="s">
        <v>197</v>
      </c>
      <c r="C90" s="65" t="s">
        <v>256</v>
      </c>
      <c r="D90" s="65" t="s">
        <v>257</v>
      </c>
      <c r="E90" s="61">
        <v>100</v>
      </c>
      <c r="F90" s="61" t="s">
        <v>14</v>
      </c>
      <c r="G90" s="42">
        <v>1</v>
      </c>
      <c r="H90" s="62"/>
    </row>
    <row r="91" spans="2:8" ht="49.5" customHeight="1" x14ac:dyDescent="0.2">
      <c r="B91" s="81"/>
      <c r="C91" s="65" t="s">
        <v>560</v>
      </c>
      <c r="D91" s="65" t="s">
        <v>261</v>
      </c>
      <c r="E91" s="61" t="s">
        <v>462</v>
      </c>
      <c r="F91" s="61" t="s">
        <v>462</v>
      </c>
      <c r="G91" s="42">
        <f t="shared" ref="G91" si="4">+F91/E91</f>
        <v>1</v>
      </c>
      <c r="H91" s="62"/>
    </row>
    <row r="92" spans="2:8" ht="66" customHeight="1" x14ac:dyDescent="0.2">
      <c r="B92" s="81"/>
      <c r="C92" s="65" t="s">
        <v>558</v>
      </c>
      <c r="D92" s="65" t="s">
        <v>198</v>
      </c>
      <c r="E92" s="61" t="s">
        <v>86</v>
      </c>
      <c r="F92" s="61" t="s">
        <v>86</v>
      </c>
      <c r="G92" s="42">
        <v>1</v>
      </c>
      <c r="H92" s="62"/>
    </row>
    <row r="93" spans="2:8" ht="66.75" customHeight="1" x14ac:dyDescent="0.2">
      <c r="B93" s="81"/>
      <c r="C93" s="65" t="s">
        <v>559</v>
      </c>
      <c r="D93" s="65" t="s">
        <v>561</v>
      </c>
      <c r="E93" s="61">
        <v>100</v>
      </c>
      <c r="F93" s="61" t="s">
        <v>14</v>
      </c>
      <c r="G93" s="42">
        <v>1</v>
      </c>
      <c r="H93" s="62"/>
    </row>
    <row r="94" spans="2:8" ht="72" customHeight="1" x14ac:dyDescent="0.2">
      <c r="B94" s="81"/>
      <c r="C94" s="65" t="s">
        <v>258</v>
      </c>
      <c r="D94" s="65" t="s">
        <v>259</v>
      </c>
      <c r="E94" s="61">
        <v>100</v>
      </c>
      <c r="F94" s="61" t="s">
        <v>14</v>
      </c>
      <c r="G94" s="42">
        <v>1</v>
      </c>
      <c r="H94" s="62"/>
    </row>
    <row r="95" spans="2:8" ht="54" customHeight="1" x14ac:dyDescent="0.2">
      <c r="B95" s="81"/>
      <c r="C95" s="65" t="s">
        <v>260</v>
      </c>
      <c r="D95" s="65" t="s">
        <v>261</v>
      </c>
      <c r="E95" s="61" t="s">
        <v>462</v>
      </c>
      <c r="F95" s="61">
        <v>40</v>
      </c>
      <c r="G95" s="42">
        <v>1</v>
      </c>
      <c r="H95" s="62"/>
    </row>
    <row r="96" spans="2:8" ht="73.5" customHeight="1" x14ac:dyDescent="0.2">
      <c r="B96" s="81"/>
      <c r="C96" s="65" t="s">
        <v>199</v>
      </c>
      <c r="D96" s="65" t="s">
        <v>200</v>
      </c>
      <c r="E96" s="61" t="s">
        <v>272</v>
      </c>
      <c r="F96" s="61" t="s">
        <v>272</v>
      </c>
      <c r="G96" s="42">
        <f t="shared" ref="G96" si="5">+F96/E96</f>
        <v>1</v>
      </c>
      <c r="H96" s="62"/>
    </row>
    <row r="97" spans="2:8" ht="5.25" customHeight="1" x14ac:dyDescent="0.2">
      <c r="C97" s="56"/>
      <c r="D97" s="89"/>
      <c r="E97" s="90"/>
    </row>
    <row r="98" spans="2:8" ht="109.5" customHeight="1" x14ac:dyDescent="0.2">
      <c r="B98" s="81" t="s">
        <v>201</v>
      </c>
      <c r="C98" s="65" t="s">
        <v>202</v>
      </c>
      <c r="D98" s="65" t="s">
        <v>203</v>
      </c>
      <c r="E98" s="61" t="s">
        <v>12</v>
      </c>
      <c r="F98" s="61" t="s">
        <v>12</v>
      </c>
      <c r="G98" s="42">
        <f t="shared" ref="G98:G99" si="6">+F98/E98</f>
        <v>1</v>
      </c>
      <c r="H98" s="60" t="s">
        <v>587</v>
      </c>
    </row>
    <row r="99" spans="2:8" ht="27.75" customHeight="1" x14ac:dyDescent="0.2">
      <c r="B99" s="81"/>
      <c r="C99" s="65" t="s">
        <v>562</v>
      </c>
      <c r="D99" s="65" t="s">
        <v>563</v>
      </c>
      <c r="E99" s="61" t="s">
        <v>13</v>
      </c>
      <c r="F99" s="61" t="s">
        <v>13</v>
      </c>
      <c r="G99" s="42">
        <f t="shared" si="6"/>
        <v>1</v>
      </c>
      <c r="H99" s="60" t="s">
        <v>694</v>
      </c>
    </row>
    <row r="100" spans="2:8" ht="66.75" customHeight="1" x14ac:dyDescent="0.2">
      <c r="B100" s="81"/>
      <c r="C100" s="65" t="s">
        <v>204</v>
      </c>
      <c r="D100" s="65" t="s">
        <v>205</v>
      </c>
      <c r="E100" s="61" t="s">
        <v>14</v>
      </c>
      <c r="F100" s="61" t="s">
        <v>14</v>
      </c>
      <c r="G100" s="42">
        <f t="shared" ref="G100" si="7">+F100/E100</f>
        <v>1</v>
      </c>
      <c r="H100" s="60" t="s">
        <v>695</v>
      </c>
    </row>
    <row r="101" spans="2:8" ht="72" customHeight="1" x14ac:dyDescent="0.2">
      <c r="B101" s="81"/>
      <c r="C101" s="65" t="s">
        <v>206</v>
      </c>
      <c r="D101" s="65" t="s">
        <v>207</v>
      </c>
      <c r="E101" s="61">
        <v>100</v>
      </c>
      <c r="F101" s="61" t="s">
        <v>14</v>
      </c>
      <c r="G101" s="42">
        <v>1</v>
      </c>
      <c r="H101" s="60" t="s">
        <v>590</v>
      </c>
    </row>
    <row r="102" spans="2:8" ht="84.75" customHeight="1" x14ac:dyDescent="0.2">
      <c r="B102" s="81"/>
      <c r="C102" s="65" t="s">
        <v>208</v>
      </c>
      <c r="D102" s="65" t="s">
        <v>207</v>
      </c>
      <c r="E102" s="61">
        <v>100</v>
      </c>
      <c r="F102" s="61" t="s">
        <v>14</v>
      </c>
      <c r="G102" s="42">
        <v>1</v>
      </c>
      <c r="H102" s="60" t="s">
        <v>591</v>
      </c>
    </row>
    <row r="103" spans="2:8" ht="71.25" x14ac:dyDescent="0.2">
      <c r="B103" s="81"/>
      <c r="C103" s="65" t="s">
        <v>209</v>
      </c>
      <c r="D103" s="65" t="s">
        <v>205</v>
      </c>
      <c r="E103" s="61">
        <v>100</v>
      </c>
      <c r="F103" s="61" t="s">
        <v>14</v>
      </c>
      <c r="G103" s="42">
        <v>1</v>
      </c>
      <c r="H103" s="60" t="s">
        <v>592</v>
      </c>
    </row>
    <row r="104" spans="2:8" ht="4.5" customHeight="1" x14ac:dyDescent="0.2"/>
    <row r="105" spans="2:8" ht="86.25" customHeight="1" x14ac:dyDescent="0.2">
      <c r="B105" s="81" t="s">
        <v>210</v>
      </c>
      <c r="C105" s="65" t="s">
        <v>211</v>
      </c>
      <c r="D105" s="65" t="s">
        <v>213</v>
      </c>
      <c r="E105" s="61">
        <v>3</v>
      </c>
      <c r="F105" s="61">
        <v>3</v>
      </c>
      <c r="G105" s="42">
        <f t="shared" ref="G105:G106" si="8">+F105/E105</f>
        <v>1</v>
      </c>
      <c r="H105" s="60" t="s">
        <v>593</v>
      </c>
    </row>
    <row r="106" spans="2:8" ht="104.25" customHeight="1" x14ac:dyDescent="0.2">
      <c r="B106" s="81"/>
      <c r="C106" s="65" t="s">
        <v>212</v>
      </c>
      <c r="D106" s="65" t="s">
        <v>673</v>
      </c>
      <c r="E106" s="61">
        <v>90</v>
      </c>
      <c r="F106" s="61">
        <v>90</v>
      </c>
      <c r="G106" s="42">
        <f t="shared" si="8"/>
        <v>1</v>
      </c>
      <c r="H106" s="60" t="s">
        <v>594</v>
      </c>
    </row>
    <row r="107" spans="2:8" ht="4.5" customHeight="1" x14ac:dyDescent="0.2"/>
    <row r="108" spans="2:8" ht="65.25" customHeight="1" x14ac:dyDescent="0.2">
      <c r="B108" s="81" t="s">
        <v>214</v>
      </c>
      <c r="C108" s="65" t="s">
        <v>215</v>
      </c>
      <c r="D108" s="65" t="s">
        <v>216</v>
      </c>
      <c r="E108" s="61" t="s">
        <v>86</v>
      </c>
      <c r="F108" s="61" t="s">
        <v>86</v>
      </c>
      <c r="G108" s="42">
        <v>1</v>
      </c>
      <c r="H108" s="60" t="s">
        <v>595</v>
      </c>
    </row>
    <row r="109" spans="2:8" ht="62.25" customHeight="1" x14ac:dyDescent="0.2">
      <c r="B109" s="81"/>
      <c r="C109" s="65" t="s">
        <v>564</v>
      </c>
      <c r="D109" s="65" t="s">
        <v>217</v>
      </c>
      <c r="E109" s="61">
        <v>1</v>
      </c>
      <c r="F109" s="61" t="s">
        <v>13</v>
      </c>
      <c r="G109" s="42">
        <v>1</v>
      </c>
      <c r="H109" s="60" t="s">
        <v>661</v>
      </c>
    </row>
    <row r="110" spans="2:8" ht="85.5" x14ac:dyDescent="0.2">
      <c r="B110" s="81"/>
      <c r="C110" s="65" t="s">
        <v>565</v>
      </c>
      <c r="D110" s="65" t="s">
        <v>217</v>
      </c>
      <c r="E110" s="61">
        <v>100</v>
      </c>
      <c r="F110" s="61" t="s">
        <v>14</v>
      </c>
      <c r="G110" s="42">
        <v>1</v>
      </c>
      <c r="H110" s="60" t="s">
        <v>674</v>
      </c>
    </row>
    <row r="111" spans="2:8" ht="72" customHeight="1" x14ac:dyDescent="0.2">
      <c r="B111" s="81"/>
      <c r="C111" s="65" t="s">
        <v>218</v>
      </c>
      <c r="D111" s="65" t="s">
        <v>219</v>
      </c>
      <c r="E111" s="61">
        <v>100</v>
      </c>
      <c r="F111" s="61" t="s">
        <v>14</v>
      </c>
      <c r="G111" s="42">
        <v>1</v>
      </c>
      <c r="H111" s="60" t="s">
        <v>675</v>
      </c>
    </row>
    <row r="112" spans="2:8" ht="74.25" customHeight="1" x14ac:dyDescent="0.2">
      <c r="B112" s="81"/>
      <c r="C112" s="65" t="s">
        <v>220</v>
      </c>
      <c r="D112" s="65" t="s">
        <v>221</v>
      </c>
      <c r="E112" s="61">
        <v>100</v>
      </c>
      <c r="F112" s="61" t="s">
        <v>14</v>
      </c>
      <c r="G112" s="42">
        <v>1</v>
      </c>
      <c r="H112" s="60" t="s">
        <v>596</v>
      </c>
    </row>
    <row r="113" spans="2:8" ht="107.25" customHeight="1" x14ac:dyDescent="0.2">
      <c r="B113" s="81"/>
      <c r="C113" s="65" t="s">
        <v>222</v>
      </c>
      <c r="D113" s="65" t="s">
        <v>568</v>
      </c>
      <c r="E113" s="61">
        <v>100</v>
      </c>
      <c r="F113" s="61" t="s">
        <v>14</v>
      </c>
      <c r="G113" s="42">
        <v>1</v>
      </c>
      <c r="H113" s="60" t="s">
        <v>569</v>
      </c>
    </row>
    <row r="114" spans="2:8" ht="90" customHeight="1" x14ac:dyDescent="0.2">
      <c r="B114" s="81"/>
      <c r="C114" s="65" t="s">
        <v>223</v>
      </c>
      <c r="D114" s="65" t="s">
        <v>221</v>
      </c>
      <c r="E114" s="61">
        <v>100</v>
      </c>
      <c r="F114" s="61" t="s">
        <v>14</v>
      </c>
      <c r="G114" s="42">
        <v>1</v>
      </c>
      <c r="H114" s="60" t="s">
        <v>597</v>
      </c>
    </row>
    <row r="115" spans="2:8" ht="90" customHeight="1" x14ac:dyDescent="0.2">
      <c r="B115" s="81"/>
      <c r="C115" s="65" t="s">
        <v>224</v>
      </c>
      <c r="D115" s="65" t="s">
        <v>221</v>
      </c>
      <c r="E115" s="61">
        <v>100</v>
      </c>
      <c r="F115" s="61" t="s">
        <v>14</v>
      </c>
      <c r="G115" s="42">
        <v>1</v>
      </c>
      <c r="H115" s="60" t="s">
        <v>598</v>
      </c>
    </row>
    <row r="116" spans="2:8" ht="129" customHeight="1" x14ac:dyDescent="0.2">
      <c r="B116" s="81"/>
      <c r="C116" s="65" t="s">
        <v>566</v>
      </c>
      <c r="D116" s="65" t="s">
        <v>221</v>
      </c>
      <c r="E116" s="61">
        <v>100</v>
      </c>
      <c r="F116" s="61" t="s">
        <v>14</v>
      </c>
      <c r="G116" s="42">
        <v>1</v>
      </c>
      <c r="H116" s="60" t="s">
        <v>598</v>
      </c>
    </row>
    <row r="117" spans="2:8" ht="91.5" customHeight="1" x14ac:dyDescent="0.2">
      <c r="B117" s="81"/>
      <c r="C117" s="65" t="s">
        <v>567</v>
      </c>
      <c r="D117" s="65" t="s">
        <v>217</v>
      </c>
      <c r="E117" s="61">
        <v>100</v>
      </c>
      <c r="F117" s="61" t="s">
        <v>14</v>
      </c>
      <c r="G117" s="42">
        <v>1</v>
      </c>
      <c r="H117" s="60" t="s">
        <v>599</v>
      </c>
    </row>
    <row r="118" spans="2:8" ht="13.5" customHeight="1" x14ac:dyDescent="0.2">
      <c r="B118" s="116"/>
      <c r="C118" s="117"/>
      <c r="D118" s="117"/>
      <c r="E118" s="118"/>
      <c r="F118" s="118"/>
      <c r="G118" s="119"/>
      <c r="H118" s="120"/>
    </row>
    <row r="119" spans="2:8" ht="30" customHeight="1" x14ac:dyDescent="0.2">
      <c r="B119" s="113" t="s">
        <v>36</v>
      </c>
      <c r="C119" s="88"/>
      <c r="D119" s="88"/>
      <c r="E119" s="88"/>
      <c r="F119" s="88"/>
      <c r="G119" s="114"/>
      <c r="H119" s="22">
        <f>+AVERAGE(G122:G125)</f>
        <v>1</v>
      </c>
    </row>
    <row r="120" spans="2:8" ht="15" customHeight="1" x14ac:dyDescent="0.2">
      <c r="B120" s="8"/>
      <c r="C120" s="9"/>
      <c r="D120" s="9"/>
      <c r="E120" s="9"/>
      <c r="F120" s="9"/>
      <c r="G120" s="10"/>
      <c r="H120" s="11" t="s">
        <v>1</v>
      </c>
    </row>
    <row r="121" spans="2:8" s="7" customFormat="1" ht="36" customHeight="1" x14ac:dyDescent="0.2">
      <c r="B121" s="24" t="s">
        <v>2</v>
      </c>
      <c r="C121" s="37" t="s">
        <v>3</v>
      </c>
      <c r="D121" s="37" t="s">
        <v>4</v>
      </c>
      <c r="E121" s="37" t="s">
        <v>5</v>
      </c>
      <c r="F121" s="37" t="s">
        <v>6</v>
      </c>
      <c r="G121" s="38" t="s">
        <v>7</v>
      </c>
      <c r="H121" s="37" t="s">
        <v>8</v>
      </c>
    </row>
    <row r="122" spans="2:8" ht="50.25" customHeight="1" x14ac:dyDescent="0.2">
      <c r="B122" s="81" t="s">
        <v>37</v>
      </c>
      <c r="C122" s="65" t="s">
        <v>38</v>
      </c>
      <c r="D122" s="65" t="s">
        <v>39</v>
      </c>
      <c r="E122" s="58" t="s">
        <v>12</v>
      </c>
      <c r="F122" s="61">
        <v>3</v>
      </c>
      <c r="G122" s="42">
        <v>1</v>
      </c>
      <c r="H122" s="62" t="s">
        <v>501</v>
      </c>
    </row>
    <row r="123" spans="2:8" ht="51" customHeight="1" x14ac:dyDescent="0.2">
      <c r="B123" s="81"/>
      <c r="C123" s="65" t="s">
        <v>40</v>
      </c>
      <c r="D123" s="65" t="s">
        <v>41</v>
      </c>
      <c r="E123" s="58" t="s">
        <v>14</v>
      </c>
      <c r="F123" s="61">
        <v>100</v>
      </c>
      <c r="G123" s="42">
        <v>1</v>
      </c>
      <c r="H123" s="62" t="s">
        <v>498</v>
      </c>
    </row>
    <row r="124" spans="2:8" ht="51" customHeight="1" x14ac:dyDescent="0.2">
      <c r="B124" s="81"/>
      <c r="C124" s="65" t="s">
        <v>42</v>
      </c>
      <c r="D124" s="65" t="s">
        <v>43</v>
      </c>
      <c r="E124" s="58" t="s">
        <v>14</v>
      </c>
      <c r="F124" s="61">
        <v>100</v>
      </c>
      <c r="G124" s="42">
        <v>1</v>
      </c>
      <c r="H124" s="62" t="s">
        <v>499</v>
      </c>
    </row>
    <row r="125" spans="2:8" ht="51" customHeight="1" x14ac:dyDescent="0.2">
      <c r="B125" s="81"/>
      <c r="C125" s="65" t="s">
        <v>663</v>
      </c>
      <c r="D125" s="65" t="s">
        <v>44</v>
      </c>
      <c r="E125" s="58" t="s">
        <v>14</v>
      </c>
      <c r="F125" s="61">
        <v>100</v>
      </c>
      <c r="G125" s="42">
        <v>1</v>
      </c>
      <c r="H125" s="62" t="s">
        <v>500</v>
      </c>
    </row>
    <row r="126" spans="2:8" ht="8.25" customHeight="1" x14ac:dyDescent="0.2"/>
    <row r="127" spans="2:8" ht="32.25" customHeight="1" x14ac:dyDescent="0.2">
      <c r="B127" s="88" t="s">
        <v>45</v>
      </c>
      <c r="C127" s="88"/>
      <c r="D127" s="88"/>
      <c r="E127" s="88"/>
      <c r="F127" s="88"/>
      <c r="G127" s="88"/>
      <c r="H127" s="55">
        <f>+AVERAGE(G130:G132,G134:G136,G138:G139)</f>
        <v>0.875</v>
      </c>
    </row>
    <row r="128" spans="2:8" ht="15" customHeight="1" x14ac:dyDescent="0.2">
      <c r="B128" s="8"/>
      <c r="C128" s="9"/>
      <c r="D128" s="9"/>
      <c r="E128" s="9"/>
      <c r="F128" s="9"/>
      <c r="G128" s="10"/>
      <c r="H128" s="11" t="s">
        <v>1</v>
      </c>
    </row>
    <row r="129" spans="2:8" s="7" customFormat="1" ht="36" customHeight="1" x14ac:dyDescent="0.2">
      <c r="B129" s="24" t="s">
        <v>2</v>
      </c>
      <c r="C129" s="37" t="s">
        <v>3</v>
      </c>
      <c r="D129" s="37" t="s">
        <v>4</v>
      </c>
      <c r="E129" s="37" t="s">
        <v>5</v>
      </c>
      <c r="F129" s="37" t="s">
        <v>6</v>
      </c>
      <c r="G129" s="38" t="s">
        <v>7</v>
      </c>
      <c r="H129" s="37" t="s">
        <v>8</v>
      </c>
    </row>
    <row r="130" spans="2:8" ht="62.25" customHeight="1" x14ac:dyDescent="0.2">
      <c r="B130" s="81" t="s">
        <v>423</v>
      </c>
      <c r="C130" s="65" t="s">
        <v>424</v>
      </c>
      <c r="D130" s="65" t="s">
        <v>426</v>
      </c>
      <c r="E130" s="58" t="s">
        <v>12</v>
      </c>
      <c r="F130" s="61">
        <v>0</v>
      </c>
      <c r="G130" s="42">
        <v>0</v>
      </c>
      <c r="H130" s="63"/>
    </row>
    <row r="131" spans="2:8" ht="51.75" customHeight="1" x14ac:dyDescent="0.2">
      <c r="B131" s="81"/>
      <c r="C131" s="104" t="s">
        <v>425</v>
      </c>
      <c r="D131" s="65" t="s">
        <v>427</v>
      </c>
      <c r="E131" s="58" t="s">
        <v>14</v>
      </c>
      <c r="F131" s="58" t="s">
        <v>14</v>
      </c>
      <c r="G131" s="42">
        <f t="shared" ref="G131:G132" si="9">+F131/E131</f>
        <v>1</v>
      </c>
      <c r="H131" s="62" t="s">
        <v>576</v>
      </c>
    </row>
    <row r="132" spans="2:8" ht="59.25" customHeight="1" x14ac:dyDescent="0.2">
      <c r="B132" s="81"/>
      <c r="C132" s="106"/>
      <c r="D132" s="65" t="s">
        <v>428</v>
      </c>
      <c r="E132" s="58" t="s">
        <v>14</v>
      </c>
      <c r="F132" s="58" t="s">
        <v>14</v>
      </c>
      <c r="G132" s="42">
        <f t="shared" si="9"/>
        <v>1</v>
      </c>
      <c r="H132" s="62" t="s">
        <v>429</v>
      </c>
    </row>
    <row r="133" spans="2:8" ht="5.25" customHeight="1" x14ac:dyDescent="0.2">
      <c r="B133" s="44"/>
      <c r="C133" s="46"/>
      <c r="D133" s="46"/>
      <c r="E133" s="47"/>
      <c r="F133" s="47"/>
      <c r="G133" s="51"/>
      <c r="H133" s="52"/>
    </row>
    <row r="134" spans="2:8" ht="63" customHeight="1" x14ac:dyDescent="0.2">
      <c r="B134" s="81" t="s">
        <v>46</v>
      </c>
      <c r="C134" s="65" t="s">
        <v>47</v>
      </c>
      <c r="D134" s="65" t="s">
        <v>430</v>
      </c>
      <c r="E134" s="58" t="s">
        <v>13</v>
      </c>
      <c r="F134" s="58" t="s">
        <v>13</v>
      </c>
      <c r="G134" s="42">
        <f>+F134/E134</f>
        <v>1</v>
      </c>
      <c r="H134" s="62" t="s">
        <v>664</v>
      </c>
    </row>
    <row r="135" spans="2:8" ht="71.25" customHeight="1" x14ac:dyDescent="0.2">
      <c r="B135" s="81"/>
      <c r="C135" s="65" t="s">
        <v>48</v>
      </c>
      <c r="D135" s="65" t="s">
        <v>49</v>
      </c>
      <c r="E135" s="58" t="s">
        <v>14</v>
      </c>
      <c r="F135" s="58" t="s">
        <v>14</v>
      </c>
      <c r="G135" s="42">
        <f t="shared" ref="G135" si="10">+F135/E135</f>
        <v>1</v>
      </c>
      <c r="H135" s="62" t="s">
        <v>628</v>
      </c>
    </row>
    <row r="136" spans="2:8" ht="65.25" customHeight="1" x14ac:dyDescent="0.2">
      <c r="B136" s="81"/>
      <c r="C136" s="65" t="s">
        <v>665</v>
      </c>
      <c r="D136" s="65" t="s">
        <v>50</v>
      </c>
      <c r="E136" s="58" t="s">
        <v>14</v>
      </c>
      <c r="F136" s="58" t="s">
        <v>14</v>
      </c>
      <c r="G136" s="42">
        <f t="shared" ref="G136" si="11">+F136/E136</f>
        <v>1</v>
      </c>
      <c r="H136" s="62" t="s">
        <v>629</v>
      </c>
    </row>
    <row r="137" spans="2:8" ht="5.25" customHeight="1" x14ac:dyDescent="0.2">
      <c r="E137" s="1"/>
      <c r="F137" s="1"/>
      <c r="G137" s="1"/>
      <c r="H137" s="1"/>
    </row>
    <row r="138" spans="2:8" ht="63" customHeight="1" x14ac:dyDescent="0.2">
      <c r="B138" s="81" t="s">
        <v>51</v>
      </c>
      <c r="C138" s="65" t="s">
        <v>165</v>
      </c>
      <c r="D138" s="65" t="s">
        <v>577</v>
      </c>
      <c r="E138" s="58" t="s">
        <v>14</v>
      </c>
      <c r="F138" s="58" t="s">
        <v>14</v>
      </c>
      <c r="G138" s="42">
        <v>1</v>
      </c>
      <c r="H138" s="62" t="s">
        <v>431</v>
      </c>
    </row>
    <row r="139" spans="2:8" ht="77.25" customHeight="1" x14ac:dyDescent="0.2">
      <c r="B139" s="81"/>
      <c r="C139" s="65" t="s">
        <v>52</v>
      </c>
      <c r="D139" s="65" t="s">
        <v>166</v>
      </c>
      <c r="E139" s="58" t="s">
        <v>14</v>
      </c>
      <c r="F139" s="58" t="s">
        <v>14</v>
      </c>
      <c r="G139" s="42">
        <f t="shared" ref="G139" si="12">+F139/E139</f>
        <v>1</v>
      </c>
      <c r="H139" s="62" t="s">
        <v>432</v>
      </c>
    </row>
    <row r="140" spans="2:8" ht="6.75" customHeight="1" x14ac:dyDescent="0.2">
      <c r="E140" s="1"/>
      <c r="F140" s="1"/>
      <c r="G140" s="1"/>
      <c r="H140" s="1"/>
    </row>
    <row r="141" spans="2:8" ht="27.6" customHeight="1" x14ac:dyDescent="0.2">
      <c r="B141" s="88" t="s">
        <v>53</v>
      </c>
      <c r="C141" s="88"/>
      <c r="D141" s="88"/>
      <c r="E141" s="88"/>
      <c r="F141" s="88"/>
      <c r="G141" s="88"/>
      <c r="H141" s="22">
        <f>+AVERAGE(G144:G146,G148:G154,G156:G159,G161:G162,G164:G164,G166:G169)</f>
        <v>0.92696270651117596</v>
      </c>
    </row>
    <row r="142" spans="2:8" ht="15" customHeight="1" x14ac:dyDescent="0.2">
      <c r="B142" s="8"/>
      <c r="C142" s="9"/>
      <c r="D142" s="9"/>
      <c r="E142" s="9"/>
      <c r="F142" s="9"/>
      <c r="G142" s="10"/>
      <c r="H142" s="11" t="s">
        <v>1</v>
      </c>
    </row>
    <row r="143" spans="2:8" s="7" customFormat="1" ht="36" customHeight="1" x14ac:dyDescent="0.2">
      <c r="B143" s="14" t="s">
        <v>2</v>
      </c>
      <c r="C143" s="37" t="s">
        <v>3</v>
      </c>
      <c r="D143" s="37" t="s">
        <v>4</v>
      </c>
      <c r="E143" s="37" t="s">
        <v>5</v>
      </c>
      <c r="F143" s="37" t="s">
        <v>6</v>
      </c>
      <c r="G143" s="38" t="s">
        <v>7</v>
      </c>
      <c r="H143" s="37" t="s">
        <v>8</v>
      </c>
    </row>
    <row r="144" spans="2:8" ht="67.5" customHeight="1" x14ac:dyDescent="0.2">
      <c r="B144" s="83" t="s">
        <v>356</v>
      </c>
      <c r="C144" s="65" t="s">
        <v>353</v>
      </c>
      <c r="D144" s="65" t="s">
        <v>357</v>
      </c>
      <c r="E144" s="58" t="s">
        <v>14</v>
      </c>
      <c r="F144" s="58" t="s">
        <v>14</v>
      </c>
      <c r="G144" s="59">
        <v>1</v>
      </c>
      <c r="H144" s="62" t="s">
        <v>666</v>
      </c>
    </row>
    <row r="145" spans="2:8" ht="66" customHeight="1" x14ac:dyDescent="0.2">
      <c r="B145" s="84"/>
      <c r="C145" s="65" t="s">
        <v>354</v>
      </c>
      <c r="D145" s="65" t="s">
        <v>358</v>
      </c>
      <c r="E145" s="58" t="s">
        <v>14</v>
      </c>
      <c r="F145" s="61">
        <v>0</v>
      </c>
      <c r="G145" s="59">
        <v>0</v>
      </c>
      <c r="H145" s="62" t="s">
        <v>360</v>
      </c>
    </row>
    <row r="146" spans="2:8" ht="71.25" customHeight="1" x14ac:dyDescent="0.2">
      <c r="B146" s="87"/>
      <c r="C146" s="65" t="s">
        <v>355</v>
      </c>
      <c r="D146" s="65" t="s">
        <v>359</v>
      </c>
      <c r="E146" s="58" t="s">
        <v>62</v>
      </c>
      <c r="F146" s="58" t="s">
        <v>62</v>
      </c>
      <c r="G146" s="59">
        <v>1</v>
      </c>
      <c r="H146" s="62" t="s">
        <v>361</v>
      </c>
    </row>
    <row r="147" spans="2:8" ht="5.25" customHeight="1" x14ac:dyDescent="0.2">
      <c r="B147" s="45"/>
      <c r="C147" s="46"/>
      <c r="D147" s="46"/>
      <c r="E147" s="47"/>
      <c r="F147" s="47"/>
      <c r="G147" s="48"/>
      <c r="H147" s="49"/>
    </row>
    <row r="148" spans="2:8" ht="64.5" customHeight="1" x14ac:dyDescent="0.2">
      <c r="B148" s="83" t="s">
        <v>54</v>
      </c>
      <c r="C148" s="65" t="s">
        <v>362</v>
      </c>
      <c r="D148" s="65" t="s">
        <v>364</v>
      </c>
      <c r="E148" s="61" t="s">
        <v>13</v>
      </c>
      <c r="F148" s="61" t="s">
        <v>13</v>
      </c>
      <c r="G148" s="59">
        <f>+F148/E148</f>
        <v>1</v>
      </c>
      <c r="H148" s="62" t="s">
        <v>370</v>
      </c>
    </row>
    <row r="149" spans="2:8" ht="64.5" customHeight="1" x14ac:dyDescent="0.2">
      <c r="B149" s="84"/>
      <c r="C149" s="65" t="s">
        <v>363</v>
      </c>
      <c r="D149" s="65" t="s">
        <v>365</v>
      </c>
      <c r="E149" s="61" t="s">
        <v>13</v>
      </c>
      <c r="F149" s="61" t="s">
        <v>13</v>
      </c>
      <c r="G149" s="59">
        <v>1</v>
      </c>
      <c r="H149" s="62" t="s">
        <v>371</v>
      </c>
    </row>
    <row r="150" spans="2:8" ht="88.5" customHeight="1" x14ac:dyDescent="0.2">
      <c r="B150" s="84"/>
      <c r="C150" s="104" t="s">
        <v>178</v>
      </c>
      <c r="D150" s="65" t="s">
        <v>366</v>
      </c>
      <c r="E150" s="61" t="s">
        <v>11</v>
      </c>
      <c r="F150" s="61" t="s">
        <v>11</v>
      </c>
      <c r="G150" s="59">
        <f t="shared" ref="G150" si="13">+F150/E150</f>
        <v>1</v>
      </c>
      <c r="H150" s="62" t="s">
        <v>372</v>
      </c>
    </row>
    <row r="151" spans="2:8" ht="78.75" customHeight="1" x14ac:dyDescent="0.2">
      <c r="B151" s="84"/>
      <c r="C151" s="106"/>
      <c r="D151" s="65" t="s">
        <v>180</v>
      </c>
      <c r="E151" s="61" t="s">
        <v>55</v>
      </c>
      <c r="F151" s="61" t="s">
        <v>274</v>
      </c>
      <c r="G151" s="59">
        <f>+F151/E151</f>
        <v>0.97959183673469385</v>
      </c>
      <c r="H151" s="62" t="s">
        <v>696</v>
      </c>
    </row>
    <row r="152" spans="2:8" s="2" customFormat="1" ht="69" customHeight="1" x14ac:dyDescent="0.25">
      <c r="B152" s="84"/>
      <c r="C152" s="104" t="s">
        <v>179</v>
      </c>
      <c r="D152" s="65" t="s">
        <v>181</v>
      </c>
      <c r="E152" s="61" t="s">
        <v>164</v>
      </c>
      <c r="F152" s="61" t="s">
        <v>164</v>
      </c>
      <c r="G152" s="59">
        <f>+F152/E152</f>
        <v>1</v>
      </c>
      <c r="H152" s="62" t="s">
        <v>631</v>
      </c>
    </row>
    <row r="153" spans="2:8" ht="62.25" customHeight="1" x14ac:dyDescent="0.2">
      <c r="B153" s="84"/>
      <c r="C153" s="106"/>
      <c r="D153" s="65" t="s">
        <v>245</v>
      </c>
      <c r="E153" s="61" t="s">
        <v>13</v>
      </c>
      <c r="F153" s="61" t="s">
        <v>13</v>
      </c>
      <c r="G153" s="59">
        <f t="shared" ref="G153" si="14">+F153/E153</f>
        <v>1</v>
      </c>
      <c r="H153" s="62" t="s">
        <v>630</v>
      </c>
    </row>
    <row r="154" spans="2:8" ht="61.5" customHeight="1" x14ac:dyDescent="0.2">
      <c r="B154" s="97"/>
      <c r="C154" s="65" t="s">
        <v>367</v>
      </c>
      <c r="D154" s="65" t="s">
        <v>368</v>
      </c>
      <c r="E154" s="61" t="s">
        <v>56</v>
      </c>
      <c r="F154" s="64" t="s">
        <v>369</v>
      </c>
      <c r="G154" s="59">
        <f>+F154/E154</f>
        <v>0.98662500000000009</v>
      </c>
      <c r="H154" s="62" t="s">
        <v>632</v>
      </c>
    </row>
    <row r="155" spans="2:8" ht="3" customHeight="1" x14ac:dyDescent="0.2">
      <c r="E155" s="1"/>
      <c r="F155" s="1"/>
      <c r="G155" s="1"/>
      <c r="H155" s="1"/>
    </row>
    <row r="156" spans="2:8" ht="63.75" customHeight="1" x14ac:dyDescent="0.2">
      <c r="B156" s="81" t="s">
        <v>57</v>
      </c>
      <c r="C156" s="104" t="s">
        <v>374</v>
      </c>
      <c r="D156" s="65" t="s">
        <v>375</v>
      </c>
      <c r="E156" s="58" t="s">
        <v>13</v>
      </c>
      <c r="F156" s="58" t="s">
        <v>13</v>
      </c>
      <c r="G156" s="59">
        <v>1</v>
      </c>
      <c r="H156" s="65" t="s">
        <v>379</v>
      </c>
    </row>
    <row r="157" spans="2:8" ht="66" customHeight="1" x14ac:dyDescent="0.2">
      <c r="B157" s="81"/>
      <c r="C157" s="108"/>
      <c r="D157" s="65" t="s">
        <v>376</v>
      </c>
      <c r="E157" s="58" t="s">
        <v>13</v>
      </c>
      <c r="F157" s="58" t="s">
        <v>13</v>
      </c>
      <c r="G157" s="59">
        <v>1</v>
      </c>
      <c r="H157" s="65" t="s">
        <v>380</v>
      </c>
    </row>
    <row r="158" spans="2:8" ht="71.25" customHeight="1" x14ac:dyDescent="0.2">
      <c r="B158" s="81"/>
      <c r="C158" s="108"/>
      <c r="D158" s="65" t="s">
        <v>377</v>
      </c>
      <c r="E158" s="58" t="s">
        <v>13</v>
      </c>
      <c r="F158" s="58" t="s">
        <v>13</v>
      </c>
      <c r="G158" s="59">
        <v>1</v>
      </c>
      <c r="H158" s="65" t="s">
        <v>381</v>
      </c>
    </row>
    <row r="159" spans="2:8" ht="68.25" customHeight="1" x14ac:dyDescent="0.2">
      <c r="B159" s="81"/>
      <c r="C159" s="106"/>
      <c r="D159" s="65" t="s">
        <v>378</v>
      </c>
      <c r="E159" s="58" t="s">
        <v>13</v>
      </c>
      <c r="F159" s="58" t="s">
        <v>13</v>
      </c>
      <c r="G159" s="59">
        <v>1</v>
      </c>
      <c r="H159" s="65" t="s">
        <v>382</v>
      </c>
    </row>
    <row r="160" spans="2:8" ht="5.25" customHeight="1" x14ac:dyDescent="0.2">
      <c r="E160" s="1"/>
      <c r="F160" s="1"/>
      <c r="G160" s="1"/>
      <c r="H160" s="1"/>
    </row>
    <row r="161" spans="2:8" ht="63" customHeight="1" x14ac:dyDescent="0.2">
      <c r="B161" s="81" t="s">
        <v>58</v>
      </c>
      <c r="C161" s="65" t="s">
        <v>246</v>
      </c>
      <c r="D161" s="65" t="s">
        <v>182</v>
      </c>
      <c r="E161" s="61">
        <v>100</v>
      </c>
      <c r="F161" s="58" t="s">
        <v>14</v>
      </c>
      <c r="G161" s="59">
        <f>+F161/E161</f>
        <v>1</v>
      </c>
      <c r="H161" s="65" t="s">
        <v>383</v>
      </c>
    </row>
    <row r="162" spans="2:8" ht="67.5" customHeight="1" x14ac:dyDescent="0.2">
      <c r="B162" s="81"/>
      <c r="C162" s="65" t="s">
        <v>59</v>
      </c>
      <c r="D162" s="65" t="s">
        <v>183</v>
      </c>
      <c r="E162" s="58" t="s">
        <v>14</v>
      </c>
      <c r="F162" s="58" t="s">
        <v>14</v>
      </c>
      <c r="G162" s="59">
        <f>+F162/E162</f>
        <v>1</v>
      </c>
      <c r="H162" s="65" t="s">
        <v>384</v>
      </c>
    </row>
    <row r="163" spans="2:8" ht="3.75" customHeight="1" x14ac:dyDescent="0.2">
      <c r="B163" s="44"/>
      <c r="C163" s="49"/>
      <c r="D163" s="49"/>
      <c r="E163" s="47"/>
      <c r="F163" s="47"/>
      <c r="G163" s="47"/>
      <c r="H163" s="49"/>
    </row>
    <row r="164" spans="2:8" ht="49.5" customHeight="1" x14ac:dyDescent="0.2">
      <c r="B164" s="66" t="s">
        <v>60</v>
      </c>
      <c r="C164" s="60" t="s">
        <v>185</v>
      </c>
      <c r="D164" s="57" t="s">
        <v>186</v>
      </c>
      <c r="E164" s="58" t="s">
        <v>13</v>
      </c>
      <c r="F164" s="58" t="s">
        <v>13</v>
      </c>
      <c r="G164" s="59">
        <f>+F164/E164</f>
        <v>1</v>
      </c>
      <c r="H164" s="65"/>
    </row>
    <row r="165" spans="2:8" ht="3.75" customHeight="1" x14ac:dyDescent="0.2">
      <c r="E165" s="1"/>
      <c r="F165" s="1"/>
      <c r="G165" s="1"/>
      <c r="H165" s="1"/>
    </row>
    <row r="166" spans="2:8" ht="42" customHeight="1" x14ac:dyDescent="0.2">
      <c r="B166" s="81" t="s">
        <v>187</v>
      </c>
      <c r="C166" s="104" t="s">
        <v>247</v>
      </c>
      <c r="D166" s="65" t="s">
        <v>249</v>
      </c>
      <c r="E166" s="61" t="s">
        <v>13</v>
      </c>
      <c r="F166" s="61">
        <v>1</v>
      </c>
      <c r="G166" s="59">
        <f t="shared" ref="G166:G169" si="15">+F166/E166</f>
        <v>1</v>
      </c>
      <c r="H166" s="65" t="s">
        <v>502</v>
      </c>
    </row>
    <row r="167" spans="2:8" ht="48.75" customHeight="1" x14ac:dyDescent="0.2">
      <c r="B167" s="81"/>
      <c r="C167" s="106"/>
      <c r="D167" s="65" t="s">
        <v>61</v>
      </c>
      <c r="E167" s="61" t="s">
        <v>14</v>
      </c>
      <c r="F167" s="61">
        <v>100</v>
      </c>
      <c r="G167" s="59">
        <f t="shared" si="15"/>
        <v>1</v>
      </c>
      <c r="H167" s="65" t="s">
        <v>9</v>
      </c>
    </row>
    <row r="168" spans="2:8" ht="49.5" customHeight="1" x14ac:dyDescent="0.2">
      <c r="B168" s="81"/>
      <c r="C168" s="65" t="s">
        <v>386</v>
      </c>
      <c r="D168" s="65" t="s">
        <v>385</v>
      </c>
      <c r="E168" s="61" t="s">
        <v>69</v>
      </c>
      <c r="F168" s="61">
        <v>25</v>
      </c>
      <c r="G168" s="59">
        <f t="shared" si="15"/>
        <v>0.5</v>
      </c>
      <c r="H168" s="65" t="s">
        <v>503</v>
      </c>
    </row>
    <row r="169" spans="2:8" ht="49.5" customHeight="1" x14ac:dyDescent="0.2">
      <c r="B169" s="81"/>
      <c r="C169" s="65" t="s">
        <v>248</v>
      </c>
      <c r="D169" s="65" t="s">
        <v>250</v>
      </c>
      <c r="E169" s="61" t="s">
        <v>69</v>
      </c>
      <c r="F169" s="61">
        <v>50</v>
      </c>
      <c r="G169" s="59">
        <f t="shared" si="15"/>
        <v>1</v>
      </c>
      <c r="H169" s="65" t="s">
        <v>504</v>
      </c>
    </row>
    <row r="170" spans="2:8" ht="8.25" customHeight="1" x14ac:dyDescent="0.2">
      <c r="E170" s="1"/>
      <c r="F170" s="1"/>
      <c r="G170" s="1"/>
      <c r="H170" s="1"/>
    </row>
    <row r="171" spans="2:8" ht="27.6" customHeight="1" x14ac:dyDescent="0.2">
      <c r="B171" s="88" t="s">
        <v>63</v>
      </c>
      <c r="C171" s="88"/>
      <c r="D171" s="88"/>
      <c r="E171" s="88"/>
      <c r="F171" s="88"/>
      <c r="G171" s="88"/>
      <c r="H171" s="22">
        <f>+AVERAGE(G174:G176,G178:G179,G181:G184)</f>
        <v>1</v>
      </c>
    </row>
    <row r="172" spans="2:8" ht="15" customHeight="1" x14ac:dyDescent="0.2">
      <c r="B172" s="8"/>
      <c r="C172" s="9"/>
      <c r="D172" s="9"/>
      <c r="E172" s="9"/>
      <c r="F172" s="9"/>
      <c r="G172" s="10"/>
      <c r="H172" s="11" t="s">
        <v>1</v>
      </c>
    </row>
    <row r="173" spans="2:8" s="7" customFormat="1" ht="36" customHeight="1" x14ac:dyDescent="0.2">
      <c r="B173" s="24" t="s">
        <v>2</v>
      </c>
      <c r="C173" s="37" t="s">
        <v>3</v>
      </c>
      <c r="D173" s="37" t="s">
        <v>4</v>
      </c>
      <c r="E173" s="37" t="s">
        <v>5</v>
      </c>
      <c r="F173" s="37" t="s">
        <v>6</v>
      </c>
      <c r="G173" s="38" t="s">
        <v>7</v>
      </c>
      <c r="H173" s="37" t="s">
        <v>8</v>
      </c>
    </row>
    <row r="174" spans="2:8" ht="58.5" customHeight="1" x14ac:dyDescent="0.2">
      <c r="B174" s="81" t="s">
        <v>64</v>
      </c>
      <c r="C174" s="65" t="s">
        <v>65</v>
      </c>
      <c r="D174" s="65" t="s">
        <v>66</v>
      </c>
      <c r="E174" s="58" t="s">
        <v>14</v>
      </c>
      <c r="F174" s="58" t="s">
        <v>14</v>
      </c>
      <c r="G174" s="59">
        <v>1</v>
      </c>
      <c r="H174" s="62" t="s">
        <v>387</v>
      </c>
    </row>
    <row r="175" spans="2:8" ht="78.75" customHeight="1" x14ac:dyDescent="0.2">
      <c r="B175" s="81"/>
      <c r="C175" s="65" t="s">
        <v>67</v>
      </c>
      <c r="D175" s="65" t="s">
        <v>68</v>
      </c>
      <c r="E175" s="58" t="s">
        <v>14</v>
      </c>
      <c r="F175" s="58" t="s">
        <v>14</v>
      </c>
      <c r="G175" s="59">
        <v>1</v>
      </c>
      <c r="H175" s="62" t="s">
        <v>388</v>
      </c>
    </row>
    <row r="176" spans="2:8" ht="58.5" customHeight="1" x14ac:dyDescent="0.2">
      <c r="B176" s="81"/>
      <c r="C176" s="65" t="s">
        <v>70</v>
      </c>
      <c r="D176" s="65" t="s">
        <v>167</v>
      </c>
      <c r="E176" s="58" t="s">
        <v>14</v>
      </c>
      <c r="F176" s="58" t="s">
        <v>14</v>
      </c>
      <c r="G176" s="59">
        <v>1</v>
      </c>
      <c r="H176" s="62" t="s">
        <v>389</v>
      </c>
    </row>
    <row r="177" spans="2:8" ht="4.5" customHeight="1" x14ac:dyDescent="0.2">
      <c r="E177" s="1"/>
      <c r="F177" s="1"/>
      <c r="G177" s="1"/>
      <c r="H177" s="1"/>
    </row>
    <row r="178" spans="2:8" ht="69" customHeight="1" x14ac:dyDescent="0.2">
      <c r="B178" s="81" t="s">
        <v>71</v>
      </c>
      <c r="C178" s="65" t="s">
        <v>72</v>
      </c>
      <c r="D178" s="65" t="s">
        <v>73</v>
      </c>
      <c r="E178" s="58" t="s">
        <v>14</v>
      </c>
      <c r="F178" s="58" t="s">
        <v>14</v>
      </c>
      <c r="G178" s="59">
        <v>1</v>
      </c>
      <c r="H178" s="62" t="s">
        <v>633</v>
      </c>
    </row>
    <row r="179" spans="2:8" ht="60" customHeight="1" x14ac:dyDescent="0.2">
      <c r="B179" s="81"/>
      <c r="C179" s="65" t="s">
        <v>168</v>
      </c>
      <c r="D179" s="65" t="s">
        <v>74</v>
      </c>
      <c r="E179" s="58" t="s">
        <v>14</v>
      </c>
      <c r="F179" s="58" t="s">
        <v>14</v>
      </c>
      <c r="G179" s="59">
        <v>1</v>
      </c>
      <c r="H179" s="62" t="s">
        <v>390</v>
      </c>
    </row>
    <row r="180" spans="2:8" ht="4.5" customHeight="1" x14ac:dyDescent="0.2">
      <c r="E180" s="1"/>
      <c r="F180" s="1"/>
      <c r="G180" s="1"/>
      <c r="H180" s="26"/>
    </row>
    <row r="181" spans="2:8" ht="50.25" customHeight="1" x14ac:dyDescent="0.2">
      <c r="B181" s="81" t="s">
        <v>75</v>
      </c>
      <c r="C181" s="65" t="s">
        <v>169</v>
      </c>
      <c r="D181" s="65" t="s">
        <v>170</v>
      </c>
      <c r="E181" s="58" t="s">
        <v>14</v>
      </c>
      <c r="F181" s="58" t="s">
        <v>14</v>
      </c>
      <c r="G181" s="59">
        <f>+F181/E181</f>
        <v>1</v>
      </c>
      <c r="H181" s="62" t="s">
        <v>391</v>
      </c>
    </row>
    <row r="182" spans="2:8" ht="51" customHeight="1" x14ac:dyDescent="0.2">
      <c r="B182" s="81"/>
      <c r="C182" s="65" t="s">
        <v>578</v>
      </c>
      <c r="D182" s="65" t="s">
        <v>76</v>
      </c>
      <c r="E182" s="58" t="s">
        <v>14</v>
      </c>
      <c r="F182" s="58" t="s">
        <v>270</v>
      </c>
      <c r="G182" s="59">
        <v>1</v>
      </c>
      <c r="H182" s="62" t="s">
        <v>392</v>
      </c>
    </row>
    <row r="183" spans="2:8" ht="65.25" customHeight="1" x14ac:dyDescent="0.2">
      <c r="B183" s="81"/>
      <c r="C183" s="65" t="s">
        <v>171</v>
      </c>
      <c r="D183" s="65" t="s">
        <v>172</v>
      </c>
      <c r="E183" s="58" t="s">
        <v>14</v>
      </c>
      <c r="F183" s="58" t="s">
        <v>14</v>
      </c>
      <c r="G183" s="59">
        <f>+F183/E183</f>
        <v>1</v>
      </c>
      <c r="H183" s="62" t="s">
        <v>393</v>
      </c>
    </row>
    <row r="184" spans="2:8" ht="96.75" customHeight="1" x14ac:dyDescent="0.2">
      <c r="B184" s="81"/>
      <c r="C184" s="65" t="s">
        <v>77</v>
      </c>
      <c r="D184" s="65" t="s">
        <v>78</v>
      </c>
      <c r="E184" s="58" t="s">
        <v>14</v>
      </c>
      <c r="F184" s="58" t="s">
        <v>14</v>
      </c>
      <c r="G184" s="59">
        <v>1</v>
      </c>
      <c r="H184" s="62" t="s">
        <v>394</v>
      </c>
    </row>
    <row r="185" spans="2:8" ht="8.25" customHeight="1" x14ac:dyDescent="0.2">
      <c r="B185" s="82"/>
      <c r="C185" s="82"/>
      <c r="D185" s="82"/>
      <c r="E185" s="82"/>
      <c r="F185" s="82"/>
      <c r="G185" s="82"/>
      <c r="H185" s="82"/>
    </row>
    <row r="186" spans="2:8" ht="27.6" customHeight="1" x14ac:dyDescent="0.2">
      <c r="B186" s="88" t="s">
        <v>79</v>
      </c>
      <c r="C186" s="88"/>
      <c r="D186" s="88"/>
      <c r="E186" s="88"/>
      <c r="F186" s="88"/>
      <c r="G186" s="88"/>
      <c r="H186" s="25">
        <f>+AVERAGE(G189:G190)</f>
        <v>1</v>
      </c>
    </row>
    <row r="187" spans="2:8" ht="8.25" customHeight="1" x14ac:dyDescent="0.2">
      <c r="B187" s="12"/>
      <c r="C187" s="9"/>
      <c r="D187" s="9"/>
      <c r="E187" s="94"/>
      <c r="F187" s="95"/>
      <c r="G187" s="96"/>
      <c r="H187" s="13"/>
    </row>
    <row r="188" spans="2:8" s="7" customFormat="1" ht="36" customHeight="1" x14ac:dyDescent="0.2">
      <c r="B188" s="24" t="s">
        <v>2</v>
      </c>
      <c r="C188" s="37" t="s">
        <v>3</v>
      </c>
      <c r="D188" s="37" t="s">
        <v>4</v>
      </c>
      <c r="E188" s="37" t="s">
        <v>5</v>
      </c>
      <c r="F188" s="37" t="s">
        <v>6</v>
      </c>
      <c r="G188" s="38" t="s">
        <v>7</v>
      </c>
      <c r="H188" s="37" t="s">
        <v>8</v>
      </c>
    </row>
    <row r="189" spans="2:8" ht="86.25" customHeight="1" x14ac:dyDescent="0.2">
      <c r="B189" s="81" t="s">
        <v>79</v>
      </c>
      <c r="C189" s="65" t="s">
        <v>80</v>
      </c>
      <c r="D189" s="65" t="s">
        <v>184</v>
      </c>
      <c r="E189" s="58" t="s">
        <v>11</v>
      </c>
      <c r="F189" s="58" t="s">
        <v>11</v>
      </c>
      <c r="G189" s="59">
        <v>1</v>
      </c>
      <c r="H189" s="67" t="s">
        <v>634</v>
      </c>
    </row>
    <row r="190" spans="2:8" ht="66" customHeight="1" x14ac:dyDescent="0.2">
      <c r="B190" s="81"/>
      <c r="C190" s="65" t="s">
        <v>421</v>
      </c>
      <c r="D190" s="65" t="s">
        <v>184</v>
      </c>
      <c r="E190" s="58" t="s">
        <v>14</v>
      </c>
      <c r="F190" s="58" t="s">
        <v>14</v>
      </c>
      <c r="G190" s="59">
        <v>1</v>
      </c>
      <c r="H190" s="67" t="s">
        <v>422</v>
      </c>
    </row>
    <row r="191" spans="2:8" ht="8.25" customHeight="1" x14ac:dyDescent="0.2">
      <c r="B191" s="92"/>
      <c r="C191" s="92"/>
      <c r="D191" s="92"/>
      <c r="E191" s="92"/>
      <c r="F191" s="92"/>
      <c r="G191" s="92"/>
      <c r="H191" s="92"/>
    </row>
    <row r="192" spans="2:8" ht="27.6" customHeight="1" x14ac:dyDescent="0.2">
      <c r="B192" s="88" t="s">
        <v>81</v>
      </c>
      <c r="C192" s="88"/>
      <c r="D192" s="88"/>
      <c r="E192" s="88"/>
      <c r="F192" s="88"/>
      <c r="G192" s="88"/>
      <c r="H192" s="25">
        <f>+AVERAGE(G195:G202,G204:G208,G210:G214)</f>
        <v>1</v>
      </c>
    </row>
    <row r="193" spans="2:8" ht="15" customHeight="1" x14ac:dyDescent="0.2">
      <c r="B193" s="8"/>
      <c r="C193" s="9"/>
      <c r="D193" s="9"/>
      <c r="E193" s="9"/>
      <c r="F193" s="9"/>
      <c r="G193" s="10"/>
      <c r="H193" s="11" t="s">
        <v>1</v>
      </c>
    </row>
    <row r="194" spans="2:8" s="7" customFormat="1" ht="36" customHeight="1" x14ac:dyDescent="0.2">
      <c r="B194" s="24" t="s">
        <v>2</v>
      </c>
      <c r="C194" s="37" t="s">
        <v>3</v>
      </c>
      <c r="D194" s="37" t="s">
        <v>4</v>
      </c>
      <c r="E194" s="37" t="s">
        <v>5</v>
      </c>
      <c r="F194" s="37" t="s">
        <v>6</v>
      </c>
      <c r="G194" s="38" t="s">
        <v>7</v>
      </c>
      <c r="H194" s="37" t="s">
        <v>8</v>
      </c>
    </row>
    <row r="195" spans="2:8" ht="69.75" customHeight="1" x14ac:dyDescent="0.2">
      <c r="B195" s="81" t="s">
        <v>82</v>
      </c>
      <c r="C195" s="65" t="s">
        <v>395</v>
      </c>
      <c r="D195" s="65" t="s">
        <v>399</v>
      </c>
      <c r="E195" s="58" t="s">
        <v>12</v>
      </c>
      <c r="F195" s="58" t="s">
        <v>12</v>
      </c>
      <c r="G195" s="59">
        <v>1</v>
      </c>
      <c r="H195" s="67" t="s">
        <v>635</v>
      </c>
    </row>
    <row r="196" spans="2:8" ht="81" customHeight="1" x14ac:dyDescent="0.2">
      <c r="B196" s="81"/>
      <c r="C196" s="65" t="s">
        <v>83</v>
      </c>
      <c r="D196" s="65" t="s">
        <v>400</v>
      </c>
      <c r="E196" s="61">
        <v>100</v>
      </c>
      <c r="F196" s="58" t="s">
        <v>14</v>
      </c>
      <c r="G196" s="59">
        <v>1</v>
      </c>
      <c r="H196" s="67" t="s">
        <v>636</v>
      </c>
    </row>
    <row r="197" spans="2:8" ht="78" customHeight="1" x14ac:dyDescent="0.2">
      <c r="B197" s="81"/>
      <c r="C197" s="104" t="s">
        <v>396</v>
      </c>
      <c r="D197" s="65" t="s">
        <v>401</v>
      </c>
      <c r="E197" s="58" t="s">
        <v>13</v>
      </c>
      <c r="F197" s="58" t="s">
        <v>13</v>
      </c>
      <c r="G197" s="59">
        <v>1</v>
      </c>
      <c r="H197" s="67" t="s">
        <v>638</v>
      </c>
    </row>
    <row r="198" spans="2:8" ht="76.5" customHeight="1" x14ac:dyDescent="0.2">
      <c r="B198" s="81"/>
      <c r="C198" s="106"/>
      <c r="D198" s="65" t="s">
        <v>402</v>
      </c>
      <c r="E198" s="58" t="s">
        <v>12</v>
      </c>
      <c r="F198" s="58" t="s">
        <v>12</v>
      </c>
      <c r="G198" s="59">
        <v>1</v>
      </c>
      <c r="H198" s="67" t="s">
        <v>637</v>
      </c>
    </row>
    <row r="199" spans="2:8" ht="80.25" customHeight="1" x14ac:dyDescent="0.2">
      <c r="B199" s="81"/>
      <c r="C199" s="65" t="s">
        <v>84</v>
      </c>
      <c r="D199" s="65" t="s">
        <v>403</v>
      </c>
      <c r="E199" s="61">
        <v>100</v>
      </c>
      <c r="F199" s="58" t="s">
        <v>14</v>
      </c>
      <c r="G199" s="59">
        <v>1</v>
      </c>
      <c r="H199" s="67" t="s">
        <v>639</v>
      </c>
    </row>
    <row r="200" spans="2:8" ht="94.5" customHeight="1" x14ac:dyDescent="0.2">
      <c r="B200" s="81"/>
      <c r="C200" s="65" t="s">
        <v>85</v>
      </c>
      <c r="D200" s="65" t="s">
        <v>404</v>
      </c>
      <c r="E200" s="58" t="s">
        <v>14</v>
      </c>
      <c r="F200" s="58" t="s">
        <v>14</v>
      </c>
      <c r="G200" s="59">
        <v>1</v>
      </c>
      <c r="H200" s="67" t="s">
        <v>640</v>
      </c>
    </row>
    <row r="201" spans="2:8" ht="86.25" customHeight="1" x14ac:dyDescent="0.2">
      <c r="B201" s="81"/>
      <c r="C201" s="65" t="s">
        <v>397</v>
      </c>
      <c r="D201" s="65" t="s">
        <v>405</v>
      </c>
      <c r="E201" s="58" t="s">
        <v>14</v>
      </c>
      <c r="F201" s="58" t="s">
        <v>14</v>
      </c>
      <c r="G201" s="59">
        <v>1</v>
      </c>
      <c r="H201" s="67" t="s">
        <v>641</v>
      </c>
    </row>
    <row r="202" spans="2:8" ht="89.25" customHeight="1" x14ac:dyDescent="0.2">
      <c r="B202" s="81"/>
      <c r="C202" s="65" t="s">
        <v>398</v>
      </c>
      <c r="D202" s="65" t="s">
        <v>406</v>
      </c>
      <c r="E202" s="58" t="s">
        <v>352</v>
      </c>
      <c r="F202" s="58" t="s">
        <v>352</v>
      </c>
      <c r="G202" s="59">
        <v>1</v>
      </c>
      <c r="H202" s="67" t="s">
        <v>407</v>
      </c>
    </row>
    <row r="203" spans="2:8" ht="5.25" customHeight="1" x14ac:dyDescent="0.2">
      <c r="B203" s="82"/>
      <c r="C203" s="82"/>
      <c r="D203" s="82"/>
      <c r="E203" s="82"/>
      <c r="F203" s="82"/>
      <c r="G203" s="82"/>
      <c r="H203" s="82"/>
    </row>
    <row r="204" spans="2:8" ht="72" customHeight="1" x14ac:dyDescent="0.2">
      <c r="B204" s="81" t="s">
        <v>87</v>
      </c>
      <c r="C204" s="65" t="s">
        <v>88</v>
      </c>
      <c r="D204" s="65" t="s">
        <v>411</v>
      </c>
      <c r="E204" s="61" t="s">
        <v>89</v>
      </c>
      <c r="F204" s="61" t="s">
        <v>89</v>
      </c>
      <c r="G204" s="59">
        <v>1</v>
      </c>
      <c r="H204" s="67" t="s">
        <v>642</v>
      </c>
    </row>
    <row r="205" spans="2:8" ht="63" customHeight="1" x14ac:dyDescent="0.2">
      <c r="B205" s="81"/>
      <c r="C205" s="65" t="s">
        <v>408</v>
      </c>
      <c r="D205" s="65" t="s">
        <v>412</v>
      </c>
      <c r="E205" s="61" t="s">
        <v>14</v>
      </c>
      <c r="F205" s="61" t="s">
        <v>14</v>
      </c>
      <c r="G205" s="59">
        <v>1</v>
      </c>
      <c r="H205" s="67" t="s">
        <v>643</v>
      </c>
    </row>
    <row r="206" spans="2:8" ht="54.75" customHeight="1" x14ac:dyDescent="0.2">
      <c r="B206" s="81"/>
      <c r="C206" s="65" t="s">
        <v>409</v>
      </c>
      <c r="D206" s="65" t="s">
        <v>412</v>
      </c>
      <c r="E206" s="61" t="s">
        <v>14</v>
      </c>
      <c r="F206" s="61" t="s">
        <v>14</v>
      </c>
      <c r="G206" s="59">
        <v>1</v>
      </c>
      <c r="H206" s="67" t="s">
        <v>644</v>
      </c>
    </row>
    <row r="207" spans="2:8" ht="57.75" customHeight="1" x14ac:dyDescent="0.2">
      <c r="B207" s="81"/>
      <c r="C207" s="65" t="s">
        <v>410</v>
      </c>
      <c r="D207" s="65" t="s">
        <v>413</v>
      </c>
      <c r="E207" s="61" t="s">
        <v>14</v>
      </c>
      <c r="F207" s="61" t="s">
        <v>14</v>
      </c>
      <c r="G207" s="59">
        <f>+F207/E207</f>
        <v>1</v>
      </c>
      <c r="H207" s="67" t="s">
        <v>645</v>
      </c>
    </row>
    <row r="208" spans="2:8" ht="59.25" customHeight="1" x14ac:dyDescent="0.2">
      <c r="B208" s="81"/>
      <c r="C208" s="65" t="s">
        <v>90</v>
      </c>
      <c r="D208" s="65" t="s">
        <v>414</v>
      </c>
      <c r="E208" s="61" t="s">
        <v>14</v>
      </c>
      <c r="F208" s="61" t="s">
        <v>14</v>
      </c>
      <c r="G208" s="59">
        <v>1</v>
      </c>
      <c r="H208" s="67" t="s">
        <v>646</v>
      </c>
    </row>
    <row r="209" spans="2:8" ht="3.75" customHeight="1" x14ac:dyDescent="0.2">
      <c r="B209" s="23"/>
      <c r="C209" s="29"/>
      <c r="D209" s="30"/>
      <c r="E209" s="31"/>
      <c r="F209" s="31"/>
      <c r="G209" s="32"/>
      <c r="H209" s="29"/>
    </row>
    <row r="210" spans="2:8" ht="42.75" customHeight="1" x14ac:dyDescent="0.2">
      <c r="B210" s="81" t="s">
        <v>173</v>
      </c>
      <c r="C210" s="104" t="s">
        <v>415</v>
      </c>
      <c r="D210" s="65" t="s">
        <v>417</v>
      </c>
      <c r="E210" s="61">
        <v>100</v>
      </c>
      <c r="F210" s="58" t="s">
        <v>14</v>
      </c>
      <c r="G210" s="59">
        <v>1</v>
      </c>
      <c r="H210" s="68" t="s">
        <v>647</v>
      </c>
    </row>
    <row r="211" spans="2:8" ht="65.25" customHeight="1" x14ac:dyDescent="0.2">
      <c r="B211" s="81"/>
      <c r="C211" s="108"/>
      <c r="D211" s="65" t="s">
        <v>418</v>
      </c>
      <c r="E211" s="58" t="s">
        <v>14</v>
      </c>
      <c r="F211" s="58" t="s">
        <v>14</v>
      </c>
      <c r="G211" s="59">
        <v>1</v>
      </c>
      <c r="H211" s="68" t="s">
        <v>648</v>
      </c>
    </row>
    <row r="212" spans="2:8" ht="52.5" customHeight="1" x14ac:dyDescent="0.2">
      <c r="B212" s="81"/>
      <c r="C212" s="108"/>
      <c r="D212" s="65" t="s">
        <v>419</v>
      </c>
      <c r="E212" s="58" t="s">
        <v>14</v>
      </c>
      <c r="F212" s="58" t="s">
        <v>14</v>
      </c>
      <c r="G212" s="59">
        <v>1</v>
      </c>
      <c r="H212" s="68" t="s">
        <v>649</v>
      </c>
    </row>
    <row r="213" spans="2:8" ht="68.25" customHeight="1" x14ac:dyDescent="0.2">
      <c r="B213" s="81"/>
      <c r="C213" s="106"/>
      <c r="D213" s="65" t="s">
        <v>420</v>
      </c>
      <c r="E213" s="58" t="s">
        <v>14</v>
      </c>
      <c r="F213" s="58" t="s">
        <v>14</v>
      </c>
      <c r="G213" s="59">
        <v>1</v>
      </c>
      <c r="H213" s="68" t="s">
        <v>650</v>
      </c>
    </row>
    <row r="214" spans="2:8" ht="77.25" customHeight="1" x14ac:dyDescent="0.2">
      <c r="B214" s="81"/>
      <c r="C214" s="65" t="s">
        <v>416</v>
      </c>
      <c r="D214" s="65" t="s">
        <v>174</v>
      </c>
      <c r="E214" s="58" t="s">
        <v>14</v>
      </c>
      <c r="F214" s="58" t="s">
        <v>14</v>
      </c>
      <c r="G214" s="59">
        <v>1</v>
      </c>
      <c r="H214" s="68" t="s">
        <v>651</v>
      </c>
    </row>
    <row r="215" spans="2:8" ht="8.25" customHeight="1" x14ac:dyDescent="0.2">
      <c r="B215" s="79"/>
      <c r="C215" s="117"/>
      <c r="D215" s="117"/>
      <c r="E215" s="121"/>
      <c r="F215" s="121"/>
      <c r="G215" s="122"/>
      <c r="H215" s="123"/>
    </row>
    <row r="216" spans="2:8" ht="9.75" customHeight="1" x14ac:dyDescent="0.2">
      <c r="B216" s="92"/>
      <c r="C216" s="92"/>
      <c r="D216" s="92"/>
      <c r="E216" s="92"/>
      <c r="F216" s="92"/>
      <c r="G216" s="92"/>
      <c r="H216" s="92"/>
    </row>
    <row r="217" spans="2:8" ht="27.6" customHeight="1" x14ac:dyDescent="0.2">
      <c r="B217" s="88" t="s">
        <v>91</v>
      </c>
      <c r="C217" s="88"/>
      <c r="D217" s="88"/>
      <c r="E217" s="88"/>
      <c r="F217" s="88"/>
      <c r="G217" s="88"/>
      <c r="H217" s="25">
        <f>+AVERAGE(G220:G224,G226:G227,G229:G234,G236:G237,G239:G239)</f>
        <v>1</v>
      </c>
    </row>
    <row r="218" spans="2:8" ht="10.5" customHeight="1" x14ac:dyDescent="0.2">
      <c r="B218" s="8"/>
      <c r="C218" s="9"/>
      <c r="D218" s="9"/>
      <c r="E218" s="9"/>
      <c r="F218" s="9"/>
      <c r="G218" s="10"/>
      <c r="H218" s="11" t="s">
        <v>1</v>
      </c>
    </row>
    <row r="219" spans="2:8" s="7" customFormat="1" ht="36" customHeight="1" x14ac:dyDescent="0.2">
      <c r="B219" s="14" t="s">
        <v>2</v>
      </c>
      <c r="C219" s="15" t="s">
        <v>3</v>
      </c>
      <c r="D219" s="15" t="s">
        <v>4</v>
      </c>
      <c r="E219" s="15" t="s">
        <v>5</v>
      </c>
      <c r="F219" s="15" t="s">
        <v>6</v>
      </c>
      <c r="G219" s="17" t="s">
        <v>7</v>
      </c>
      <c r="H219" s="37" t="s">
        <v>8</v>
      </c>
    </row>
    <row r="220" spans="2:8" ht="97.5" customHeight="1" x14ac:dyDescent="0.2">
      <c r="B220" s="83" t="s">
        <v>91</v>
      </c>
      <c r="C220" s="65" t="s">
        <v>505</v>
      </c>
      <c r="D220" s="65" t="s">
        <v>510</v>
      </c>
      <c r="E220" s="58" t="s">
        <v>293</v>
      </c>
      <c r="F220" s="58" t="s">
        <v>293</v>
      </c>
      <c r="G220" s="69">
        <f t="shared" ref="G220:G223" si="16">+F220/E220</f>
        <v>1</v>
      </c>
      <c r="H220" s="68" t="s">
        <v>652</v>
      </c>
    </row>
    <row r="221" spans="2:8" ht="77.25" customHeight="1" x14ac:dyDescent="0.2">
      <c r="B221" s="84"/>
      <c r="C221" s="65" t="s">
        <v>506</v>
      </c>
      <c r="D221" s="65" t="s">
        <v>667</v>
      </c>
      <c r="E221" s="58" t="s">
        <v>14</v>
      </c>
      <c r="F221" s="58" t="s">
        <v>14</v>
      </c>
      <c r="G221" s="69">
        <f t="shared" si="16"/>
        <v>1</v>
      </c>
      <c r="H221" s="68" t="s">
        <v>653</v>
      </c>
    </row>
    <row r="222" spans="2:8" ht="77.25" customHeight="1" x14ac:dyDescent="0.2">
      <c r="B222" s="84"/>
      <c r="C222" s="65" t="s">
        <v>507</v>
      </c>
      <c r="D222" s="65" t="s">
        <v>511</v>
      </c>
      <c r="E222" s="58" t="s">
        <v>13</v>
      </c>
      <c r="F222" s="58" t="s">
        <v>13</v>
      </c>
      <c r="G222" s="69">
        <f t="shared" si="16"/>
        <v>1</v>
      </c>
      <c r="H222" s="68" t="s">
        <v>573</v>
      </c>
    </row>
    <row r="223" spans="2:8" ht="77.25" customHeight="1" x14ac:dyDescent="0.2">
      <c r="B223" s="84"/>
      <c r="C223" s="65" t="s">
        <v>508</v>
      </c>
      <c r="D223" s="65" t="s">
        <v>512</v>
      </c>
      <c r="E223" s="58" t="s">
        <v>13</v>
      </c>
      <c r="F223" s="58" t="s">
        <v>13</v>
      </c>
      <c r="G223" s="69">
        <f t="shared" si="16"/>
        <v>1</v>
      </c>
      <c r="H223" s="68" t="s">
        <v>514</v>
      </c>
    </row>
    <row r="224" spans="2:8" ht="77.25" customHeight="1" x14ac:dyDescent="0.2">
      <c r="B224" s="87"/>
      <c r="C224" s="65" t="s">
        <v>509</v>
      </c>
      <c r="D224" s="65" t="s">
        <v>513</v>
      </c>
      <c r="E224" s="61">
        <v>100</v>
      </c>
      <c r="F224" s="58" t="s">
        <v>14</v>
      </c>
      <c r="G224" s="69">
        <v>1</v>
      </c>
      <c r="H224" s="68" t="s">
        <v>515</v>
      </c>
    </row>
    <row r="225" spans="2:8" ht="5.25" customHeight="1" x14ac:dyDescent="0.2">
      <c r="B225" s="91"/>
      <c r="C225" s="91"/>
      <c r="D225" s="91"/>
      <c r="E225" s="91"/>
      <c r="F225" s="91"/>
      <c r="G225" s="91"/>
      <c r="H225" s="92"/>
    </row>
    <row r="226" spans="2:8" ht="62.25" customHeight="1" x14ac:dyDescent="0.2">
      <c r="B226" s="83" t="s">
        <v>92</v>
      </c>
      <c r="C226" s="85" t="s">
        <v>93</v>
      </c>
      <c r="D226" s="65" t="s">
        <v>668</v>
      </c>
      <c r="E226" s="58" t="s">
        <v>271</v>
      </c>
      <c r="F226" s="58" t="s">
        <v>271</v>
      </c>
      <c r="G226" s="69">
        <v>1</v>
      </c>
      <c r="H226" s="68" t="s">
        <v>519</v>
      </c>
    </row>
    <row r="227" spans="2:8" ht="54" customHeight="1" x14ac:dyDescent="0.2">
      <c r="B227" s="87"/>
      <c r="C227" s="86"/>
      <c r="D227" s="65" t="s">
        <v>516</v>
      </c>
      <c r="E227" s="58" t="s">
        <v>56</v>
      </c>
      <c r="F227" s="58" t="s">
        <v>517</v>
      </c>
      <c r="G227" s="69">
        <v>1</v>
      </c>
      <c r="H227" s="68" t="s">
        <v>518</v>
      </c>
    </row>
    <row r="228" spans="2:8" ht="5.25" customHeight="1" x14ac:dyDescent="0.2">
      <c r="B228" s="91"/>
      <c r="C228" s="91"/>
      <c r="D228" s="91"/>
      <c r="E228" s="91"/>
      <c r="F228" s="91"/>
      <c r="G228" s="91"/>
      <c r="H228" s="92"/>
    </row>
    <row r="229" spans="2:8" ht="51.75" customHeight="1" x14ac:dyDescent="0.2">
      <c r="B229" s="83" t="s">
        <v>94</v>
      </c>
      <c r="C229" s="71" t="s">
        <v>95</v>
      </c>
      <c r="D229" s="65" t="s">
        <v>669</v>
      </c>
      <c r="E229" s="61">
        <v>90</v>
      </c>
      <c r="F229" s="58" t="s">
        <v>14</v>
      </c>
      <c r="G229" s="69">
        <v>1</v>
      </c>
      <c r="H229" s="68" t="s">
        <v>527</v>
      </c>
    </row>
    <row r="230" spans="2:8" ht="46.5" customHeight="1" x14ac:dyDescent="0.2">
      <c r="B230" s="84"/>
      <c r="C230" s="65" t="s">
        <v>520</v>
      </c>
      <c r="D230" s="65" t="s">
        <v>96</v>
      </c>
      <c r="E230" s="61">
        <v>100</v>
      </c>
      <c r="F230" s="61">
        <v>100</v>
      </c>
      <c r="G230" s="69">
        <v>1</v>
      </c>
      <c r="H230" s="68" t="s">
        <v>528</v>
      </c>
    </row>
    <row r="231" spans="2:8" ht="46.5" customHeight="1" x14ac:dyDescent="0.2">
      <c r="B231" s="84"/>
      <c r="C231" s="65" t="s">
        <v>521</v>
      </c>
      <c r="D231" s="65" t="s">
        <v>523</v>
      </c>
      <c r="E231" s="58" t="s">
        <v>14</v>
      </c>
      <c r="F231" s="58" t="s">
        <v>14</v>
      </c>
      <c r="G231" s="69">
        <v>1</v>
      </c>
      <c r="H231" s="68" t="s">
        <v>529</v>
      </c>
    </row>
    <row r="232" spans="2:8" ht="46.5" customHeight="1" x14ac:dyDescent="0.2">
      <c r="B232" s="84"/>
      <c r="C232" s="65" t="s">
        <v>522</v>
      </c>
      <c r="D232" s="65" t="s">
        <v>524</v>
      </c>
      <c r="E232" s="58" t="s">
        <v>13</v>
      </c>
      <c r="F232" s="58" t="s">
        <v>13</v>
      </c>
      <c r="G232" s="69">
        <v>1</v>
      </c>
      <c r="H232" s="68" t="s">
        <v>530</v>
      </c>
    </row>
    <row r="233" spans="2:8" ht="60.75" customHeight="1" x14ac:dyDescent="0.2">
      <c r="B233" s="84"/>
      <c r="C233" s="65" t="s">
        <v>97</v>
      </c>
      <c r="D233" s="65" t="s">
        <v>525</v>
      </c>
      <c r="E233" s="61">
        <v>100</v>
      </c>
      <c r="F233" s="58" t="s">
        <v>14</v>
      </c>
      <c r="G233" s="69">
        <v>1</v>
      </c>
      <c r="H233" s="68" t="s">
        <v>531</v>
      </c>
    </row>
    <row r="234" spans="2:8" ht="44.25" customHeight="1" x14ac:dyDescent="0.2">
      <c r="B234" s="87"/>
      <c r="C234" s="65" t="s">
        <v>98</v>
      </c>
      <c r="D234" s="65" t="s">
        <v>526</v>
      </c>
      <c r="E234" s="61">
        <v>90</v>
      </c>
      <c r="F234" s="58" t="s">
        <v>14</v>
      </c>
      <c r="G234" s="69">
        <v>1</v>
      </c>
      <c r="H234" s="68" t="s">
        <v>532</v>
      </c>
    </row>
    <row r="235" spans="2:8" ht="3" customHeight="1" x14ac:dyDescent="0.2">
      <c r="B235" s="91"/>
      <c r="C235" s="91"/>
      <c r="D235" s="91"/>
      <c r="E235" s="91"/>
      <c r="F235" s="91"/>
      <c r="G235" s="91"/>
      <c r="H235" s="91"/>
    </row>
    <row r="236" spans="2:8" ht="60.75" customHeight="1" x14ac:dyDescent="0.2">
      <c r="B236" s="83" t="s">
        <v>99</v>
      </c>
      <c r="C236" s="65" t="s">
        <v>276</v>
      </c>
      <c r="D236" s="65" t="s">
        <v>100</v>
      </c>
      <c r="E236" s="58" t="s">
        <v>13</v>
      </c>
      <c r="F236" s="58" t="s">
        <v>13</v>
      </c>
      <c r="G236" s="69">
        <f t="shared" ref="G236:G237" si="17">+F236/E236</f>
        <v>1</v>
      </c>
      <c r="H236" s="68" t="s">
        <v>670</v>
      </c>
    </row>
    <row r="237" spans="2:8" ht="65.25" customHeight="1" x14ac:dyDescent="0.2">
      <c r="B237" s="87"/>
      <c r="C237" s="65" t="s">
        <v>101</v>
      </c>
      <c r="D237" s="65" t="s">
        <v>102</v>
      </c>
      <c r="E237" s="58" t="s">
        <v>14</v>
      </c>
      <c r="F237" s="58" t="s">
        <v>14</v>
      </c>
      <c r="G237" s="69">
        <f t="shared" si="17"/>
        <v>1</v>
      </c>
      <c r="H237" s="68" t="s">
        <v>533</v>
      </c>
    </row>
    <row r="238" spans="2:8" ht="4.5" customHeight="1" x14ac:dyDescent="0.2">
      <c r="B238" s="91"/>
      <c r="C238" s="91"/>
      <c r="D238" s="91"/>
      <c r="E238" s="91"/>
      <c r="F238" s="91"/>
      <c r="G238" s="91"/>
      <c r="H238" s="91"/>
    </row>
    <row r="239" spans="2:8" ht="59.25" customHeight="1" x14ac:dyDescent="0.2">
      <c r="B239" s="70" t="s">
        <v>103</v>
      </c>
      <c r="C239" s="65" t="s">
        <v>534</v>
      </c>
      <c r="D239" s="65" t="s">
        <v>535</v>
      </c>
      <c r="E239" s="61">
        <v>100</v>
      </c>
      <c r="F239" s="61">
        <v>100</v>
      </c>
      <c r="G239" s="69">
        <v>1</v>
      </c>
      <c r="H239" s="68" t="s">
        <v>536</v>
      </c>
    </row>
    <row r="240" spans="2:8" ht="9.75" customHeight="1" x14ac:dyDescent="0.2">
      <c r="B240" s="78"/>
      <c r="C240" s="49"/>
      <c r="D240" s="49"/>
      <c r="E240" s="112"/>
      <c r="F240" s="112"/>
      <c r="G240" s="51"/>
      <c r="H240" s="124"/>
    </row>
    <row r="241" spans="2:8" ht="4.5" customHeight="1" x14ac:dyDescent="0.2">
      <c r="B241" s="91"/>
      <c r="C241" s="91"/>
      <c r="D241" s="91"/>
      <c r="E241" s="91"/>
      <c r="F241" s="91"/>
      <c r="G241" s="91"/>
      <c r="H241" s="91"/>
    </row>
    <row r="242" spans="2:8" ht="27.6" customHeight="1" x14ac:dyDescent="0.2">
      <c r="B242" s="88" t="s">
        <v>104</v>
      </c>
      <c r="C242" s="88"/>
      <c r="D242" s="88"/>
      <c r="E242" s="88"/>
      <c r="F242" s="88"/>
      <c r="G242" s="88"/>
      <c r="H242" s="25">
        <f>+AVERAGE(G245:G248,G250:G253,G255:G255,G257:G259,G261:G262)</f>
        <v>0.42857142857142855</v>
      </c>
    </row>
    <row r="243" spans="2:8" ht="10.5" customHeight="1" x14ac:dyDescent="0.2">
      <c r="B243" s="8"/>
      <c r="C243" s="9"/>
      <c r="D243" s="9"/>
      <c r="E243" s="9"/>
      <c r="F243" s="9"/>
      <c r="G243" s="10"/>
      <c r="H243" s="11" t="s">
        <v>1</v>
      </c>
    </row>
    <row r="244" spans="2:8" s="7" customFormat="1" ht="36" customHeight="1" x14ac:dyDescent="0.2">
      <c r="B244" s="24" t="s">
        <v>2</v>
      </c>
      <c r="C244" s="37" t="s">
        <v>3</v>
      </c>
      <c r="D244" s="37" t="s">
        <v>4</v>
      </c>
      <c r="E244" s="37" t="s">
        <v>5</v>
      </c>
      <c r="F244" s="37" t="s">
        <v>6</v>
      </c>
      <c r="G244" s="38" t="s">
        <v>7</v>
      </c>
      <c r="H244" s="37" t="s">
        <v>8</v>
      </c>
    </row>
    <row r="245" spans="2:8" ht="58.5" customHeight="1" x14ac:dyDescent="0.2">
      <c r="B245" s="81" t="s">
        <v>105</v>
      </c>
      <c r="C245" s="65" t="s">
        <v>160</v>
      </c>
      <c r="D245" s="65" t="s">
        <v>434</v>
      </c>
      <c r="E245" s="58" t="s">
        <v>14</v>
      </c>
      <c r="F245" s="58" t="s">
        <v>14</v>
      </c>
      <c r="G245" s="59">
        <v>1</v>
      </c>
      <c r="H245" s="68" t="s">
        <v>438</v>
      </c>
    </row>
    <row r="246" spans="2:8" ht="63" customHeight="1" x14ac:dyDescent="0.2">
      <c r="B246" s="81"/>
      <c r="C246" s="65" t="s">
        <v>671</v>
      </c>
      <c r="D246" s="65" t="s">
        <v>435</v>
      </c>
      <c r="E246" s="58" t="s">
        <v>69</v>
      </c>
      <c r="F246" s="58" t="s">
        <v>437</v>
      </c>
      <c r="G246" s="59">
        <v>1</v>
      </c>
      <c r="H246" s="68" t="s">
        <v>439</v>
      </c>
    </row>
    <row r="247" spans="2:8" ht="71.25" customHeight="1" x14ac:dyDescent="0.2">
      <c r="B247" s="81"/>
      <c r="C247" s="65" t="s">
        <v>107</v>
      </c>
      <c r="D247" s="65" t="s">
        <v>108</v>
      </c>
      <c r="E247" s="72">
        <v>25</v>
      </c>
      <c r="F247" s="72">
        <v>0</v>
      </c>
      <c r="G247" s="59">
        <v>0</v>
      </c>
      <c r="H247" s="72"/>
    </row>
    <row r="248" spans="2:8" ht="87" customHeight="1" x14ac:dyDescent="0.2">
      <c r="B248" s="81"/>
      <c r="C248" s="65" t="s">
        <v>433</v>
      </c>
      <c r="D248" s="65" t="s">
        <v>436</v>
      </c>
      <c r="E248" s="58" t="s">
        <v>14</v>
      </c>
      <c r="F248" s="61">
        <v>0</v>
      </c>
      <c r="G248" s="59">
        <v>0</v>
      </c>
      <c r="H248" s="68"/>
    </row>
    <row r="249" spans="2:8" ht="4.5" customHeight="1" x14ac:dyDescent="0.2">
      <c r="B249" s="82"/>
      <c r="C249" s="82"/>
      <c r="D249" s="82"/>
      <c r="E249" s="82"/>
      <c r="F249" s="82"/>
      <c r="G249" s="82"/>
      <c r="H249" s="82"/>
    </row>
    <row r="250" spans="2:8" ht="48.75" customHeight="1" x14ac:dyDescent="0.2">
      <c r="B250" s="81" t="s">
        <v>109</v>
      </c>
      <c r="C250" s="65" t="s">
        <v>110</v>
      </c>
      <c r="D250" s="65" t="s">
        <v>106</v>
      </c>
      <c r="E250" s="72" t="s">
        <v>13</v>
      </c>
      <c r="F250" s="72" t="s">
        <v>13</v>
      </c>
      <c r="G250" s="42">
        <f>+F250/E250</f>
        <v>1</v>
      </c>
      <c r="H250" s="68" t="s">
        <v>444</v>
      </c>
    </row>
    <row r="251" spans="2:8" ht="68.25" customHeight="1" x14ac:dyDescent="0.2">
      <c r="B251" s="81"/>
      <c r="C251" s="65" t="s">
        <v>441</v>
      </c>
      <c r="D251" s="65" t="s">
        <v>434</v>
      </c>
      <c r="E251" s="72" t="s">
        <v>443</v>
      </c>
      <c r="F251" s="72" t="s">
        <v>443</v>
      </c>
      <c r="G251" s="42">
        <f>+F251/E251</f>
        <v>1</v>
      </c>
      <c r="H251" s="68" t="s">
        <v>445</v>
      </c>
    </row>
    <row r="252" spans="2:8" ht="88.5" customHeight="1" x14ac:dyDescent="0.2">
      <c r="B252" s="81"/>
      <c r="C252" s="65" t="s">
        <v>440</v>
      </c>
      <c r="D252" s="65" t="s">
        <v>442</v>
      </c>
      <c r="E252" s="73">
        <v>10</v>
      </c>
      <c r="F252" s="73">
        <v>0</v>
      </c>
      <c r="G252" s="73">
        <v>0</v>
      </c>
      <c r="H252" s="72" t="s">
        <v>1</v>
      </c>
    </row>
    <row r="253" spans="2:8" ht="88.5" customHeight="1" x14ac:dyDescent="0.2">
      <c r="B253" s="81"/>
      <c r="C253" s="65" t="s">
        <v>188</v>
      </c>
      <c r="D253" s="65" t="s">
        <v>189</v>
      </c>
      <c r="E253" s="72" t="s">
        <v>13</v>
      </c>
      <c r="F253" s="72" t="s">
        <v>13</v>
      </c>
      <c r="G253" s="42">
        <v>1</v>
      </c>
      <c r="H253" s="68" t="s">
        <v>446</v>
      </c>
    </row>
    <row r="254" spans="2:8" ht="3" customHeight="1" x14ac:dyDescent="0.2">
      <c r="B254" s="82"/>
      <c r="C254" s="82"/>
      <c r="D254" s="82"/>
      <c r="E254" s="82"/>
      <c r="F254" s="82"/>
      <c r="G254" s="82"/>
      <c r="H254" s="82"/>
    </row>
    <row r="255" spans="2:8" ht="69" customHeight="1" x14ac:dyDescent="0.2">
      <c r="B255" s="66" t="s">
        <v>447</v>
      </c>
      <c r="C255" s="57" t="s">
        <v>448</v>
      </c>
      <c r="D255" s="57" t="s">
        <v>449</v>
      </c>
      <c r="E255" s="61">
        <v>3</v>
      </c>
      <c r="F255" s="74">
        <v>0</v>
      </c>
      <c r="G255" s="69">
        <f>+F255/E255</f>
        <v>0</v>
      </c>
      <c r="H255" s="75"/>
    </row>
    <row r="256" spans="2:8" ht="5.25" customHeight="1" x14ac:dyDescent="0.2">
      <c r="B256" s="45"/>
      <c r="C256" s="53"/>
      <c r="D256" s="53"/>
      <c r="E256" s="47"/>
      <c r="F256" s="47"/>
      <c r="G256" s="51"/>
      <c r="H256" s="54"/>
    </row>
    <row r="257" spans="2:9" ht="64.5" customHeight="1" x14ac:dyDescent="0.2">
      <c r="B257" s="81" t="s">
        <v>111</v>
      </c>
      <c r="C257" s="57" t="s">
        <v>450</v>
      </c>
      <c r="D257" s="65" t="s">
        <v>452</v>
      </c>
      <c r="E257" s="58" t="s">
        <v>12</v>
      </c>
      <c r="F257" s="73">
        <v>0</v>
      </c>
      <c r="G257" s="42">
        <f>+F257/E257</f>
        <v>0</v>
      </c>
      <c r="H257" s="68"/>
    </row>
    <row r="258" spans="2:9" ht="84" customHeight="1" x14ac:dyDescent="0.2">
      <c r="B258" s="81"/>
      <c r="C258" s="57" t="s">
        <v>112</v>
      </c>
      <c r="D258" s="65" t="s">
        <v>113</v>
      </c>
      <c r="E258" s="58" t="s">
        <v>86</v>
      </c>
      <c r="F258" s="73">
        <v>0</v>
      </c>
      <c r="G258" s="42">
        <f t="shared" ref="G258" si="18">+F258/E258</f>
        <v>0</v>
      </c>
      <c r="H258" s="68"/>
    </row>
    <row r="259" spans="2:9" ht="83.25" customHeight="1" x14ac:dyDescent="0.2">
      <c r="B259" s="81"/>
      <c r="C259" s="57" t="s">
        <v>451</v>
      </c>
      <c r="D259" s="65" t="s">
        <v>453</v>
      </c>
      <c r="E259" s="58" t="s">
        <v>27</v>
      </c>
      <c r="F259" s="73">
        <v>0</v>
      </c>
      <c r="G259" s="42">
        <v>0</v>
      </c>
      <c r="H259" s="68"/>
    </row>
    <row r="260" spans="2:9" ht="3.75" customHeight="1" x14ac:dyDescent="0.2">
      <c r="B260" s="92"/>
      <c r="C260" s="92"/>
      <c r="D260" s="92"/>
      <c r="E260" s="92"/>
      <c r="F260" s="92"/>
      <c r="G260" s="92"/>
      <c r="H260" s="92"/>
    </row>
    <row r="261" spans="2:9" ht="70.5" customHeight="1" x14ac:dyDescent="0.2">
      <c r="B261" s="83" t="s">
        <v>114</v>
      </c>
      <c r="C261" s="65" t="s">
        <v>115</v>
      </c>
      <c r="D261" s="65" t="s">
        <v>116</v>
      </c>
      <c r="E261" s="58" t="s">
        <v>13</v>
      </c>
      <c r="F261" s="58" t="s">
        <v>13</v>
      </c>
      <c r="G261" s="69">
        <f>+F261/E261</f>
        <v>1</v>
      </c>
      <c r="H261" s="60" t="s">
        <v>456</v>
      </c>
    </row>
    <row r="262" spans="2:9" ht="51" customHeight="1" x14ac:dyDescent="0.2">
      <c r="B262" s="87"/>
      <c r="C262" s="65" t="s">
        <v>454</v>
      </c>
      <c r="D262" s="65" t="s">
        <v>455</v>
      </c>
      <c r="E262" s="58" t="s">
        <v>13</v>
      </c>
      <c r="F262" s="58">
        <v>0</v>
      </c>
      <c r="G262" s="69">
        <f>+F262/E262</f>
        <v>0</v>
      </c>
      <c r="H262" s="75"/>
    </row>
    <row r="263" spans="2:9" ht="8.25" customHeight="1" x14ac:dyDescent="0.2">
      <c r="B263" s="93"/>
      <c r="C263" s="93"/>
      <c r="D263" s="93"/>
      <c r="E263" s="93"/>
      <c r="F263" s="93"/>
      <c r="G263" s="93"/>
      <c r="H263" s="93"/>
    </row>
    <row r="264" spans="2:9" ht="27.6" customHeight="1" x14ac:dyDescent="0.2">
      <c r="B264" s="88" t="s">
        <v>117</v>
      </c>
      <c r="C264" s="88"/>
      <c r="D264" s="88"/>
      <c r="E264" s="88"/>
      <c r="F264" s="88"/>
      <c r="G264" s="88"/>
      <c r="H264" s="25">
        <f>+AVERAGE(G267:G275,G277:G279,G281:G282,G284:G294)</f>
        <v>0.99957200000000002</v>
      </c>
      <c r="I264" s="36"/>
    </row>
    <row r="265" spans="2:9" ht="20.25" customHeight="1" x14ac:dyDescent="0.2">
      <c r="B265" s="8"/>
      <c r="C265" s="9"/>
      <c r="D265" s="9"/>
      <c r="E265" s="9"/>
      <c r="F265" s="9"/>
      <c r="G265" s="10"/>
      <c r="H265" s="11" t="s">
        <v>1</v>
      </c>
    </row>
    <row r="266" spans="2:9" s="7" customFormat="1" ht="36" customHeight="1" x14ac:dyDescent="0.2">
      <c r="B266" s="24" t="s">
        <v>2</v>
      </c>
      <c r="C266" s="37" t="s">
        <v>3</v>
      </c>
      <c r="D266" s="37" t="s">
        <v>4</v>
      </c>
      <c r="E266" s="37" t="s">
        <v>5</v>
      </c>
      <c r="F266" s="37" t="s">
        <v>6</v>
      </c>
      <c r="G266" s="38" t="s">
        <v>7</v>
      </c>
      <c r="H266" s="37" t="s">
        <v>8</v>
      </c>
    </row>
    <row r="267" spans="2:9" ht="51" customHeight="1" x14ac:dyDescent="0.2">
      <c r="B267" s="81" t="s">
        <v>244</v>
      </c>
      <c r="C267" s="104" t="s">
        <v>251</v>
      </c>
      <c r="D267" s="109" t="s">
        <v>118</v>
      </c>
      <c r="E267" s="61" t="s">
        <v>14</v>
      </c>
      <c r="F267" s="61" t="s">
        <v>14</v>
      </c>
      <c r="G267" s="42">
        <v>1</v>
      </c>
      <c r="H267" s="60" t="s">
        <v>470</v>
      </c>
    </row>
    <row r="268" spans="2:9" ht="51" customHeight="1" x14ac:dyDescent="0.2">
      <c r="B268" s="81"/>
      <c r="C268" s="108"/>
      <c r="D268" s="109" t="s">
        <v>119</v>
      </c>
      <c r="E268" s="61" t="s">
        <v>462</v>
      </c>
      <c r="F268" s="61" t="s">
        <v>462</v>
      </c>
      <c r="G268" s="42">
        <f t="shared" ref="G268" si="19">+F268/E268</f>
        <v>1</v>
      </c>
      <c r="H268" s="60" t="s">
        <v>471</v>
      </c>
    </row>
    <row r="269" spans="2:9" ht="38.25" customHeight="1" x14ac:dyDescent="0.2">
      <c r="B269" s="81"/>
      <c r="C269" s="108"/>
      <c r="D269" s="109" t="s">
        <v>120</v>
      </c>
      <c r="E269" s="61" t="s">
        <v>352</v>
      </c>
      <c r="F269" s="61" t="s">
        <v>352</v>
      </c>
      <c r="G269" s="42">
        <f t="shared" ref="G269" si="20">+F269/E269</f>
        <v>1</v>
      </c>
      <c r="H269" s="60" t="s">
        <v>465</v>
      </c>
      <c r="I269" s="35"/>
    </row>
    <row r="270" spans="2:9" ht="43.5" customHeight="1" x14ac:dyDescent="0.2">
      <c r="B270" s="81"/>
      <c r="C270" s="106"/>
      <c r="D270" s="109" t="s">
        <v>121</v>
      </c>
      <c r="E270" s="61" t="s">
        <v>463</v>
      </c>
      <c r="F270" s="61" t="s">
        <v>463</v>
      </c>
      <c r="G270" s="42">
        <v>1</v>
      </c>
      <c r="H270" s="60" t="s">
        <v>654</v>
      </c>
      <c r="I270" s="43"/>
    </row>
    <row r="271" spans="2:9" ht="69.75" customHeight="1" x14ac:dyDescent="0.2">
      <c r="B271" s="81"/>
      <c r="C271" s="110" t="s">
        <v>122</v>
      </c>
      <c r="D271" s="109" t="s">
        <v>123</v>
      </c>
      <c r="E271" s="61" t="s">
        <v>14</v>
      </c>
      <c r="F271" s="61" t="s">
        <v>14</v>
      </c>
      <c r="G271" s="42">
        <f>+F271/E271</f>
        <v>1</v>
      </c>
      <c r="H271" s="60" t="s">
        <v>655</v>
      </c>
    </row>
    <row r="272" spans="2:9" ht="87.75" customHeight="1" x14ac:dyDescent="0.2">
      <c r="B272" s="81"/>
      <c r="C272" s="104" t="s">
        <v>457</v>
      </c>
      <c r="D272" s="109" t="s">
        <v>458</v>
      </c>
      <c r="E272" s="61">
        <v>100</v>
      </c>
      <c r="F272" s="61" t="s">
        <v>14</v>
      </c>
      <c r="G272" s="42">
        <v>1</v>
      </c>
      <c r="H272" s="60" t="s">
        <v>466</v>
      </c>
    </row>
    <row r="273" spans="2:9" ht="67.5" customHeight="1" x14ac:dyDescent="0.2">
      <c r="B273" s="81"/>
      <c r="C273" s="108"/>
      <c r="D273" s="109" t="s">
        <v>459</v>
      </c>
      <c r="E273" s="61" t="s">
        <v>14</v>
      </c>
      <c r="F273" s="61" t="s">
        <v>14</v>
      </c>
      <c r="G273" s="42">
        <v>1</v>
      </c>
      <c r="H273" s="60" t="s">
        <v>467</v>
      </c>
    </row>
    <row r="274" spans="2:9" ht="48.75" customHeight="1" x14ac:dyDescent="0.2">
      <c r="B274" s="81"/>
      <c r="C274" s="108"/>
      <c r="D274" s="109" t="s">
        <v>460</v>
      </c>
      <c r="E274" s="61" t="s">
        <v>464</v>
      </c>
      <c r="F274" s="61" t="s">
        <v>464</v>
      </c>
      <c r="G274" s="42">
        <v>1</v>
      </c>
      <c r="H274" s="60" t="s">
        <v>468</v>
      </c>
    </row>
    <row r="275" spans="2:9" ht="69" customHeight="1" x14ac:dyDescent="0.2">
      <c r="B275" s="81"/>
      <c r="C275" s="106"/>
      <c r="D275" s="65" t="s">
        <v>461</v>
      </c>
      <c r="E275" s="61" t="s">
        <v>14</v>
      </c>
      <c r="F275" s="61" t="s">
        <v>14</v>
      </c>
      <c r="G275" s="42">
        <f t="shared" ref="G275:G281" si="21">+F275/E275</f>
        <v>1</v>
      </c>
      <c r="H275" s="60" t="s">
        <v>469</v>
      </c>
    </row>
    <row r="276" spans="2:9" ht="3.75" customHeight="1" x14ac:dyDescent="0.2">
      <c r="B276" s="93"/>
      <c r="C276" s="93"/>
      <c r="D276" s="93"/>
      <c r="E276" s="93"/>
      <c r="F276" s="93"/>
      <c r="G276" s="93"/>
      <c r="H276" s="93"/>
    </row>
    <row r="277" spans="2:9" ht="34.5" customHeight="1" x14ac:dyDescent="0.2">
      <c r="B277" s="81" t="s">
        <v>124</v>
      </c>
      <c r="C277" s="65" t="s">
        <v>125</v>
      </c>
      <c r="D277" s="65" t="s">
        <v>126</v>
      </c>
      <c r="E277" s="73">
        <v>80</v>
      </c>
      <c r="F277" s="72" t="s">
        <v>56</v>
      </c>
      <c r="G277" s="42">
        <f t="shared" ref="G277:G278" si="22">+F277/E277</f>
        <v>1</v>
      </c>
      <c r="H277" s="65" t="s">
        <v>472</v>
      </c>
      <c r="I277" s="35"/>
    </row>
    <row r="278" spans="2:9" ht="68.25" customHeight="1" x14ac:dyDescent="0.2">
      <c r="B278" s="81"/>
      <c r="C278" s="65" t="s">
        <v>127</v>
      </c>
      <c r="D278" s="65" t="s">
        <v>128</v>
      </c>
      <c r="E278" s="73">
        <v>80</v>
      </c>
      <c r="F278" s="72" t="s">
        <v>56</v>
      </c>
      <c r="G278" s="42">
        <f t="shared" si="22"/>
        <v>1</v>
      </c>
      <c r="H278" s="65" t="s">
        <v>473</v>
      </c>
      <c r="I278" s="43"/>
    </row>
    <row r="279" spans="2:9" ht="52.5" customHeight="1" x14ac:dyDescent="0.2">
      <c r="B279" s="81"/>
      <c r="C279" s="65" t="s">
        <v>129</v>
      </c>
      <c r="D279" s="65" t="s">
        <v>130</v>
      </c>
      <c r="E279" s="61">
        <v>100</v>
      </c>
      <c r="F279" s="72" t="s">
        <v>14</v>
      </c>
      <c r="G279" s="42">
        <v>1</v>
      </c>
      <c r="H279" s="65" t="s">
        <v>474</v>
      </c>
    </row>
    <row r="280" spans="2:9" ht="5.25" customHeight="1" x14ac:dyDescent="0.2">
      <c r="B280" s="82"/>
      <c r="C280" s="82"/>
      <c r="D280" s="82"/>
      <c r="E280" s="82"/>
      <c r="F280" s="82"/>
      <c r="G280" s="82"/>
      <c r="H280" s="82"/>
    </row>
    <row r="281" spans="2:9" ht="74.25" customHeight="1" x14ac:dyDescent="0.2">
      <c r="B281" s="81" t="s">
        <v>131</v>
      </c>
      <c r="C281" s="65" t="s">
        <v>475</v>
      </c>
      <c r="D281" s="109" t="s">
        <v>476</v>
      </c>
      <c r="E281" s="61" t="s">
        <v>14</v>
      </c>
      <c r="F281" s="61" t="s">
        <v>14</v>
      </c>
      <c r="G281" s="42">
        <f t="shared" si="21"/>
        <v>1</v>
      </c>
      <c r="H281" s="60" t="s">
        <v>477</v>
      </c>
    </row>
    <row r="282" spans="2:9" ht="58.5" customHeight="1" x14ac:dyDescent="0.2">
      <c r="B282" s="81"/>
      <c r="C282" s="65" t="s">
        <v>132</v>
      </c>
      <c r="D282" s="109" t="s">
        <v>133</v>
      </c>
      <c r="E282" s="61">
        <v>100</v>
      </c>
      <c r="F282" s="61">
        <v>100</v>
      </c>
      <c r="G282" s="42">
        <v>1</v>
      </c>
      <c r="H282" s="60" t="s">
        <v>478</v>
      </c>
      <c r="I282" s="43"/>
    </row>
    <row r="283" spans="2:9" ht="4.5" customHeight="1" x14ac:dyDescent="0.2">
      <c r="B283" s="82"/>
      <c r="C283" s="82"/>
      <c r="D283" s="82"/>
      <c r="E283" s="82"/>
      <c r="F283" s="82"/>
      <c r="G283" s="82"/>
      <c r="H283" s="82"/>
    </row>
    <row r="284" spans="2:9" ht="73.5" customHeight="1" x14ac:dyDescent="0.2">
      <c r="B284" s="83" t="s">
        <v>134</v>
      </c>
      <c r="C284" s="107" t="s">
        <v>479</v>
      </c>
      <c r="D284" s="65" t="s">
        <v>135</v>
      </c>
      <c r="E284" s="61">
        <v>25</v>
      </c>
      <c r="F284" s="61" t="s">
        <v>62</v>
      </c>
      <c r="G284" s="42">
        <v>1</v>
      </c>
      <c r="H284" s="60" t="s">
        <v>660</v>
      </c>
    </row>
    <row r="285" spans="2:9" ht="50.25" customHeight="1" x14ac:dyDescent="0.2">
      <c r="B285" s="84"/>
      <c r="C285" s="107"/>
      <c r="D285" s="65" t="s">
        <v>252</v>
      </c>
      <c r="E285" s="61" t="s">
        <v>272</v>
      </c>
      <c r="F285" s="61" t="s">
        <v>272</v>
      </c>
      <c r="G285" s="42">
        <f t="shared" ref="G285" si="23">+F285/E285</f>
        <v>1</v>
      </c>
      <c r="H285" s="60" t="s">
        <v>659</v>
      </c>
      <c r="I285" s="35"/>
    </row>
    <row r="286" spans="2:9" ht="52.5" customHeight="1" x14ac:dyDescent="0.2">
      <c r="B286" s="84"/>
      <c r="C286" s="107" t="s">
        <v>176</v>
      </c>
      <c r="D286" s="65" t="s">
        <v>136</v>
      </c>
      <c r="E286" s="61">
        <v>100</v>
      </c>
      <c r="F286" s="61" t="s">
        <v>14</v>
      </c>
      <c r="G286" s="42">
        <v>1</v>
      </c>
      <c r="H286" s="60" t="s">
        <v>658</v>
      </c>
    </row>
    <row r="287" spans="2:9" ht="54" customHeight="1" x14ac:dyDescent="0.2">
      <c r="B287" s="84"/>
      <c r="C287" s="107" t="s">
        <v>480</v>
      </c>
      <c r="D287" s="65" t="s">
        <v>137</v>
      </c>
      <c r="E287" s="61" t="s">
        <v>14</v>
      </c>
      <c r="F287" s="61" t="s">
        <v>14</v>
      </c>
      <c r="G287" s="76">
        <f>+F287/E287</f>
        <v>1</v>
      </c>
      <c r="H287" s="60" t="s">
        <v>657</v>
      </c>
    </row>
    <row r="288" spans="2:9" ht="119.25" customHeight="1" x14ac:dyDescent="0.2">
      <c r="B288" s="84"/>
      <c r="C288" s="107" t="s">
        <v>175</v>
      </c>
      <c r="D288" s="65" t="s">
        <v>138</v>
      </c>
      <c r="E288" s="61">
        <v>35</v>
      </c>
      <c r="F288" s="61" t="s">
        <v>487</v>
      </c>
      <c r="G288" s="76">
        <v>1</v>
      </c>
      <c r="H288" s="60" t="s">
        <v>656</v>
      </c>
    </row>
    <row r="289" spans="2:8" ht="77.25" customHeight="1" x14ac:dyDescent="0.2">
      <c r="B289" s="84"/>
      <c r="C289" s="107" t="s">
        <v>253</v>
      </c>
      <c r="D289" s="65" t="s">
        <v>484</v>
      </c>
      <c r="E289" s="61" t="s">
        <v>488</v>
      </c>
      <c r="F289" s="61" t="s">
        <v>489</v>
      </c>
      <c r="G289" s="42">
        <v>0.98929999999999996</v>
      </c>
      <c r="H289" s="60" t="s">
        <v>570</v>
      </c>
    </row>
    <row r="290" spans="2:8" ht="62.25" customHeight="1" x14ac:dyDescent="0.2">
      <c r="B290" s="84"/>
      <c r="C290" s="107" t="s">
        <v>190</v>
      </c>
      <c r="D290" s="65" t="s">
        <v>485</v>
      </c>
      <c r="E290" s="61" t="s">
        <v>11</v>
      </c>
      <c r="F290" s="61" t="s">
        <v>11</v>
      </c>
      <c r="G290" s="59">
        <v>1</v>
      </c>
      <c r="H290" s="60" t="s">
        <v>490</v>
      </c>
    </row>
    <row r="291" spans="2:8" ht="58.5" customHeight="1" x14ac:dyDescent="0.2">
      <c r="B291" s="84"/>
      <c r="C291" s="107" t="s">
        <v>481</v>
      </c>
      <c r="D291" s="65" t="s">
        <v>486</v>
      </c>
      <c r="E291" s="61" t="s">
        <v>26</v>
      </c>
      <c r="F291" s="61" t="s">
        <v>26</v>
      </c>
      <c r="G291" s="59">
        <v>1</v>
      </c>
      <c r="H291" s="60" t="s">
        <v>571</v>
      </c>
    </row>
    <row r="292" spans="2:8" ht="58.5" customHeight="1" x14ac:dyDescent="0.2">
      <c r="B292" s="84"/>
      <c r="C292" s="107" t="s">
        <v>482</v>
      </c>
      <c r="D292" s="65" t="s">
        <v>485</v>
      </c>
      <c r="E292" s="61" t="s">
        <v>13</v>
      </c>
      <c r="F292" s="61" t="s">
        <v>13</v>
      </c>
      <c r="G292" s="59">
        <v>1</v>
      </c>
      <c r="H292" s="60" t="s">
        <v>491</v>
      </c>
    </row>
    <row r="293" spans="2:8" ht="63.75" customHeight="1" x14ac:dyDescent="0.2">
      <c r="B293" s="84"/>
      <c r="C293" s="107" t="s">
        <v>483</v>
      </c>
      <c r="D293" s="65" t="s">
        <v>139</v>
      </c>
      <c r="E293" s="61" t="s">
        <v>14</v>
      </c>
      <c r="F293" s="61" t="s">
        <v>14</v>
      </c>
      <c r="G293" s="59">
        <v>1</v>
      </c>
      <c r="H293" s="60" t="s">
        <v>572</v>
      </c>
    </row>
    <row r="294" spans="2:8" ht="87.75" customHeight="1" x14ac:dyDescent="0.2">
      <c r="B294" s="87"/>
      <c r="C294" s="65" t="s">
        <v>140</v>
      </c>
      <c r="D294" s="65" t="s">
        <v>141</v>
      </c>
      <c r="E294" s="61" t="s">
        <v>14</v>
      </c>
      <c r="F294" s="61" t="s">
        <v>14</v>
      </c>
      <c r="G294" s="77">
        <v>1</v>
      </c>
      <c r="H294" s="60" t="s">
        <v>492</v>
      </c>
    </row>
    <row r="295" spans="2:8" ht="8.25" customHeight="1" x14ac:dyDescent="0.2">
      <c r="B295" s="92"/>
      <c r="C295" s="92"/>
      <c r="D295" s="92"/>
      <c r="E295" s="92"/>
      <c r="F295" s="92"/>
      <c r="G295" s="92"/>
      <c r="H295" s="92"/>
    </row>
    <row r="296" spans="2:8" ht="27.6" customHeight="1" x14ac:dyDescent="0.2">
      <c r="B296" s="88" t="s">
        <v>142</v>
      </c>
      <c r="C296" s="88"/>
      <c r="D296" s="88"/>
      <c r="E296" s="88"/>
      <c r="F296" s="88"/>
      <c r="G296" s="88"/>
      <c r="H296" s="16">
        <f>+AVERAGE(G300:G301,G303:G308,G310:G311,G313:G318)</f>
        <v>0.99750000000000005</v>
      </c>
    </row>
    <row r="297" spans="2:8" ht="20.25" customHeight="1" x14ac:dyDescent="0.2">
      <c r="B297" s="8"/>
      <c r="C297" s="9"/>
      <c r="D297" s="9"/>
      <c r="E297" s="9"/>
      <c r="F297" s="9"/>
      <c r="G297" s="10"/>
      <c r="H297" s="11" t="s">
        <v>1</v>
      </c>
    </row>
    <row r="298" spans="2:8" ht="15" customHeight="1" x14ac:dyDescent="0.2">
      <c r="B298" s="12"/>
      <c r="C298" s="9"/>
      <c r="D298" s="9"/>
      <c r="E298" s="94"/>
      <c r="F298" s="95"/>
      <c r="G298" s="96"/>
      <c r="H298" s="13"/>
    </row>
    <row r="299" spans="2:8" s="7" customFormat="1" ht="36" customHeight="1" x14ac:dyDescent="0.2">
      <c r="B299" s="24" t="s">
        <v>2</v>
      </c>
      <c r="C299" s="37" t="s">
        <v>3</v>
      </c>
      <c r="D299" s="37" t="s">
        <v>4</v>
      </c>
      <c r="E299" s="37" t="s">
        <v>5</v>
      </c>
      <c r="F299" s="37" t="s">
        <v>6</v>
      </c>
      <c r="G299" s="38" t="s">
        <v>7</v>
      </c>
      <c r="H299" s="37" t="s">
        <v>8</v>
      </c>
    </row>
    <row r="300" spans="2:8" ht="78.75" customHeight="1" x14ac:dyDescent="0.2">
      <c r="B300" s="80" t="s">
        <v>142</v>
      </c>
      <c r="C300" s="65" t="s">
        <v>143</v>
      </c>
      <c r="D300" s="65" t="s">
        <v>144</v>
      </c>
      <c r="E300" s="58" t="s">
        <v>12</v>
      </c>
      <c r="F300" s="58" t="s">
        <v>12</v>
      </c>
      <c r="G300" s="42">
        <f t="shared" ref="G300:G314" si="24">+F300/E300</f>
        <v>1</v>
      </c>
      <c r="H300" s="60" t="s">
        <v>537</v>
      </c>
    </row>
    <row r="301" spans="2:8" ht="48.75" customHeight="1" x14ac:dyDescent="0.2">
      <c r="B301" s="80"/>
      <c r="C301" s="65" t="s">
        <v>145</v>
      </c>
      <c r="D301" s="65" t="s">
        <v>146</v>
      </c>
      <c r="E301" s="58" t="s">
        <v>13</v>
      </c>
      <c r="F301" s="61">
        <v>1</v>
      </c>
      <c r="G301" s="42">
        <f t="shared" si="24"/>
        <v>1</v>
      </c>
      <c r="H301" s="60" t="s">
        <v>586</v>
      </c>
    </row>
    <row r="302" spans="2:8" ht="4.5" customHeight="1" x14ac:dyDescent="0.2">
      <c r="B302" s="82"/>
      <c r="C302" s="82"/>
      <c r="D302" s="82"/>
      <c r="E302" s="82"/>
      <c r="F302" s="82"/>
      <c r="G302" s="82"/>
      <c r="H302" s="82"/>
    </row>
    <row r="303" spans="2:8" ht="59.25" customHeight="1" x14ac:dyDescent="0.2">
      <c r="B303" s="81" t="s">
        <v>147</v>
      </c>
      <c r="C303" s="65" t="s">
        <v>538</v>
      </c>
      <c r="D303" s="65" t="s">
        <v>540</v>
      </c>
      <c r="E303" s="58" t="s">
        <v>13</v>
      </c>
      <c r="F303" s="58" t="s">
        <v>13</v>
      </c>
      <c r="G303" s="42">
        <f t="shared" si="24"/>
        <v>1</v>
      </c>
      <c r="H303" s="60" t="s">
        <v>585</v>
      </c>
    </row>
    <row r="304" spans="2:8" ht="52.5" customHeight="1" x14ac:dyDescent="0.2">
      <c r="B304" s="81"/>
      <c r="C304" s="65" t="s">
        <v>539</v>
      </c>
      <c r="D304" s="65" t="s">
        <v>541</v>
      </c>
      <c r="E304" s="61">
        <v>3</v>
      </c>
      <c r="F304" s="61">
        <v>3</v>
      </c>
      <c r="G304" s="42">
        <v>1</v>
      </c>
      <c r="H304" s="60" t="s">
        <v>618</v>
      </c>
    </row>
    <row r="305" spans="2:8" ht="85.5" customHeight="1" x14ac:dyDescent="0.2">
      <c r="B305" s="81"/>
      <c r="C305" s="65" t="s">
        <v>148</v>
      </c>
      <c r="D305" s="65" t="s">
        <v>541</v>
      </c>
      <c r="E305" s="61">
        <v>9</v>
      </c>
      <c r="F305" s="61">
        <v>9</v>
      </c>
      <c r="G305" s="42">
        <f t="shared" si="24"/>
        <v>1</v>
      </c>
      <c r="H305" s="60" t="s">
        <v>616</v>
      </c>
    </row>
    <row r="306" spans="2:8" ht="38.25" customHeight="1" x14ac:dyDescent="0.2">
      <c r="B306" s="81"/>
      <c r="C306" s="65" t="s">
        <v>149</v>
      </c>
      <c r="D306" s="65" t="s">
        <v>150</v>
      </c>
      <c r="E306" s="58" t="s">
        <v>12</v>
      </c>
      <c r="F306" s="58" t="s">
        <v>12</v>
      </c>
      <c r="G306" s="42">
        <v>1</v>
      </c>
      <c r="H306" s="60" t="s">
        <v>584</v>
      </c>
    </row>
    <row r="307" spans="2:8" ht="38.25" customHeight="1" x14ac:dyDescent="0.2">
      <c r="B307" s="81"/>
      <c r="C307" s="65" t="s">
        <v>151</v>
      </c>
      <c r="D307" s="65" t="s">
        <v>152</v>
      </c>
      <c r="E307" s="58" t="s">
        <v>14</v>
      </c>
      <c r="F307" s="58" t="s">
        <v>274</v>
      </c>
      <c r="G307" s="42">
        <v>0.96</v>
      </c>
      <c r="H307" s="60" t="s">
        <v>583</v>
      </c>
    </row>
    <row r="308" spans="2:8" ht="78.75" customHeight="1" x14ac:dyDescent="0.2">
      <c r="B308" s="81"/>
      <c r="C308" s="65" t="s">
        <v>153</v>
      </c>
      <c r="D308" s="65" t="s">
        <v>619</v>
      </c>
      <c r="E308" s="61">
        <v>3</v>
      </c>
      <c r="F308" s="61">
        <v>3</v>
      </c>
      <c r="G308" s="42">
        <v>1</v>
      </c>
      <c r="H308" s="60" t="s">
        <v>617</v>
      </c>
    </row>
    <row r="309" spans="2:8" ht="4.5" customHeight="1" x14ac:dyDescent="0.2">
      <c r="B309" s="82"/>
      <c r="C309" s="82"/>
      <c r="D309" s="82"/>
      <c r="E309" s="82"/>
      <c r="F309" s="82"/>
      <c r="G309" s="82"/>
      <c r="H309" s="82"/>
    </row>
    <row r="310" spans="2:8" ht="68.25" customHeight="1" x14ac:dyDescent="0.2">
      <c r="B310" s="81" t="s">
        <v>154</v>
      </c>
      <c r="C310" s="65" t="s">
        <v>155</v>
      </c>
      <c r="D310" s="65" t="s">
        <v>156</v>
      </c>
      <c r="E310" s="61">
        <v>100</v>
      </c>
      <c r="F310" s="58" t="s">
        <v>14</v>
      </c>
      <c r="G310" s="42">
        <v>1</v>
      </c>
      <c r="H310" s="65" t="s">
        <v>582</v>
      </c>
    </row>
    <row r="311" spans="2:8" ht="48.75" customHeight="1" x14ac:dyDescent="0.2">
      <c r="B311" s="81"/>
      <c r="C311" s="65" t="s">
        <v>542</v>
      </c>
      <c r="D311" s="65" t="s">
        <v>269</v>
      </c>
      <c r="E311" s="58" t="s">
        <v>13</v>
      </c>
      <c r="F311" s="58" t="s">
        <v>13</v>
      </c>
      <c r="G311" s="42">
        <f t="shared" si="24"/>
        <v>1</v>
      </c>
      <c r="H311" s="65" t="s">
        <v>581</v>
      </c>
    </row>
    <row r="312" spans="2:8" ht="4.5" customHeight="1" x14ac:dyDescent="0.2">
      <c r="B312" s="82"/>
      <c r="C312" s="82"/>
      <c r="D312" s="82"/>
      <c r="E312" s="82"/>
      <c r="F312" s="82"/>
      <c r="G312" s="82"/>
      <c r="H312" s="82"/>
    </row>
    <row r="313" spans="2:8" ht="66.75" customHeight="1" x14ac:dyDescent="0.2">
      <c r="B313" s="81" t="s">
        <v>157</v>
      </c>
      <c r="C313" s="65" t="s">
        <v>543</v>
      </c>
      <c r="D313" s="65" t="s">
        <v>551</v>
      </c>
      <c r="E313" s="58" t="s">
        <v>13</v>
      </c>
      <c r="F313" s="58" t="s">
        <v>13</v>
      </c>
      <c r="G313" s="42">
        <f t="shared" si="24"/>
        <v>1</v>
      </c>
      <c r="H313" s="65" t="s">
        <v>580</v>
      </c>
    </row>
    <row r="314" spans="2:8" ht="60.75" customHeight="1" x14ac:dyDescent="0.2">
      <c r="B314" s="81"/>
      <c r="C314" s="65" t="s">
        <v>158</v>
      </c>
      <c r="D314" s="65" t="s">
        <v>159</v>
      </c>
      <c r="E314" s="58" t="s">
        <v>12</v>
      </c>
      <c r="F314" s="58" t="s">
        <v>12</v>
      </c>
      <c r="G314" s="42">
        <f t="shared" si="24"/>
        <v>1</v>
      </c>
      <c r="H314" s="60" t="s">
        <v>579</v>
      </c>
    </row>
    <row r="315" spans="2:8" ht="60.75" customHeight="1" x14ac:dyDescent="0.2">
      <c r="B315" s="81"/>
      <c r="C315" s="65" t="s">
        <v>544</v>
      </c>
      <c r="D315" s="65" t="s">
        <v>548</v>
      </c>
      <c r="E315" s="58" t="s">
        <v>12</v>
      </c>
      <c r="F315" s="58" t="s">
        <v>12</v>
      </c>
      <c r="G315" s="42">
        <v>1</v>
      </c>
      <c r="H315" s="60" t="s">
        <v>579</v>
      </c>
    </row>
    <row r="316" spans="2:8" ht="60.75" customHeight="1" x14ac:dyDescent="0.2">
      <c r="B316" s="81"/>
      <c r="C316" s="65" t="s">
        <v>545</v>
      </c>
      <c r="D316" s="65" t="s">
        <v>549</v>
      </c>
      <c r="E316" s="58" t="s">
        <v>14</v>
      </c>
      <c r="F316" s="58" t="s">
        <v>14</v>
      </c>
      <c r="G316" s="42">
        <v>1</v>
      </c>
      <c r="H316" s="60" t="s">
        <v>579</v>
      </c>
    </row>
    <row r="317" spans="2:8" ht="60.75" customHeight="1" x14ac:dyDescent="0.2">
      <c r="B317" s="81"/>
      <c r="C317" s="65" t="s">
        <v>546</v>
      </c>
      <c r="D317" s="65" t="s">
        <v>672</v>
      </c>
      <c r="E317" s="58" t="s">
        <v>14</v>
      </c>
      <c r="F317" s="58" t="s">
        <v>14</v>
      </c>
      <c r="G317" s="42">
        <v>1</v>
      </c>
      <c r="H317" s="60" t="s">
        <v>579</v>
      </c>
    </row>
    <row r="318" spans="2:8" ht="54" customHeight="1" x14ac:dyDescent="0.2">
      <c r="B318" s="81"/>
      <c r="C318" s="65" t="s">
        <v>547</v>
      </c>
      <c r="D318" s="65" t="s">
        <v>550</v>
      </c>
      <c r="E318" s="61">
        <v>100</v>
      </c>
      <c r="F318" s="58" t="s">
        <v>14</v>
      </c>
      <c r="G318" s="42">
        <v>1</v>
      </c>
      <c r="H318" s="60" t="s">
        <v>579</v>
      </c>
    </row>
    <row r="319" spans="2:8" ht="8.25" customHeight="1" x14ac:dyDescent="0.2"/>
    <row r="320" spans="2:8" ht="4.5" customHeight="1" x14ac:dyDescent="0.2"/>
    <row r="321" ht="4.5" customHeight="1" x14ac:dyDescent="0.2"/>
  </sheetData>
  <mergeCells count="110">
    <mergeCell ref="B241:H241"/>
    <mergeCell ref="B229:B234"/>
    <mergeCell ref="B257:B259"/>
    <mergeCell ref="B260:H260"/>
    <mergeCell ref="B4:H4"/>
    <mergeCell ref="B5:H5"/>
    <mergeCell ref="B10:G10"/>
    <mergeCell ref="B13:B17"/>
    <mergeCell ref="B7:G7"/>
    <mergeCell ref="B161:B162"/>
    <mergeCell ref="B122:B125"/>
    <mergeCell ref="B127:G127"/>
    <mergeCell ref="B134:B136"/>
    <mergeCell ref="B138:B139"/>
    <mergeCell ref="B141:G141"/>
    <mergeCell ref="B49:H49"/>
    <mergeCell ref="B119:G119"/>
    <mergeCell ref="B35:G35"/>
    <mergeCell ref="B29:B32"/>
    <mergeCell ref="B47:B48"/>
    <mergeCell ref="C156:C159"/>
    <mergeCell ref="C197:C198"/>
    <mergeCell ref="C210:C213"/>
    <mergeCell ref="B130:B132"/>
    <mergeCell ref="C131:C132"/>
    <mergeCell ref="B166:B169"/>
    <mergeCell ref="C166:C167"/>
    <mergeCell ref="B18:H18"/>
    <mergeCell ref="B19:B27"/>
    <mergeCell ref="B28:H28"/>
    <mergeCell ref="C150:C151"/>
    <mergeCell ref="B148:B154"/>
    <mergeCell ref="B156:B159"/>
    <mergeCell ref="B181:B184"/>
    <mergeCell ref="B185:H185"/>
    <mergeCell ref="B186:G186"/>
    <mergeCell ref="E187:G187"/>
    <mergeCell ref="B189:B190"/>
    <mergeCell ref="B191:H191"/>
    <mergeCell ref="B56:H56"/>
    <mergeCell ref="B57:B73"/>
    <mergeCell ref="B283:H283"/>
    <mergeCell ref="B75:B80"/>
    <mergeCell ref="B85:B88"/>
    <mergeCell ref="B89:H89"/>
    <mergeCell ref="B90:B96"/>
    <mergeCell ref="B98:B103"/>
    <mergeCell ref="B105:B106"/>
    <mergeCell ref="B108:B117"/>
    <mergeCell ref="B50:G50"/>
    <mergeCell ref="B303:B308"/>
    <mergeCell ref="C284:C285"/>
    <mergeCell ref="C290:C291"/>
    <mergeCell ref="C292:C293"/>
    <mergeCell ref="B302:H302"/>
    <mergeCell ref="B309:H309"/>
    <mergeCell ref="B312:H312"/>
    <mergeCell ref="B82:G82"/>
    <mergeCell ref="B53:B55"/>
    <mergeCell ref="B313:B318"/>
    <mergeCell ref="B295:H295"/>
    <mergeCell ref="B296:G296"/>
    <mergeCell ref="D97:E97"/>
    <mergeCell ref="B225:H225"/>
    <mergeCell ref="C226:C227"/>
    <mergeCell ref="B220:B224"/>
    <mergeCell ref="B261:B262"/>
    <mergeCell ref="C267:C270"/>
    <mergeCell ref="C272:C275"/>
    <mergeCell ref="C286:C287"/>
    <mergeCell ref="C288:C289"/>
    <mergeCell ref="B242:G242"/>
    <mergeCell ref="B245:B248"/>
    <mergeCell ref="B267:B275"/>
    <mergeCell ref="B276:H276"/>
    <mergeCell ref="B249:H249"/>
    <mergeCell ref="B250:B253"/>
    <mergeCell ref="B254:H254"/>
    <mergeCell ref="E298:G298"/>
    <mergeCell ref="B228:H228"/>
    <mergeCell ref="B236:B237"/>
    <mergeCell ref="B235:H235"/>
    <mergeCell ref="B263:H263"/>
    <mergeCell ref="B264:G264"/>
    <mergeCell ref="B226:B227"/>
    <mergeCell ref="B238:H238"/>
    <mergeCell ref="B300:B301"/>
    <mergeCell ref="B310:B311"/>
    <mergeCell ref="B277:B279"/>
    <mergeCell ref="B280:H280"/>
    <mergeCell ref="B281:B282"/>
    <mergeCell ref="B284:B294"/>
    <mergeCell ref="C23:C24"/>
    <mergeCell ref="C25:C26"/>
    <mergeCell ref="C29:C30"/>
    <mergeCell ref="B144:B146"/>
    <mergeCell ref="B171:G171"/>
    <mergeCell ref="B174:B176"/>
    <mergeCell ref="B178:B179"/>
    <mergeCell ref="C47:C48"/>
    <mergeCell ref="B38:B45"/>
    <mergeCell ref="C44:C45"/>
    <mergeCell ref="B216:H216"/>
    <mergeCell ref="B217:G217"/>
    <mergeCell ref="B192:G192"/>
    <mergeCell ref="B195:B202"/>
    <mergeCell ref="B203:H203"/>
    <mergeCell ref="B204:B208"/>
    <mergeCell ref="B210:B214"/>
    <mergeCell ref="C152:C153"/>
  </mergeCells>
  <phoneticPr fontId="15" type="noConversion"/>
  <pageMargins left="0.98425196850393704" right="0.98425196850393704" top="0.74803149606299213" bottom="1.4566929133858268" header="0.98425196850393704" footer="0.98425196850393704"/>
  <pageSetup scale="45" fitToHeight="0" orientation="portrait" r:id="rId1"/>
  <headerFooter alignWithMargins="0">
    <oddFooter xml:space="preserve">&amp;R&amp;P/&amp;N
</oddFooter>
  </headerFooter>
  <rowBreaks count="14" manualBreakCount="14">
    <brk id="33" max="16383" man="1"/>
    <brk id="48" max="16383" man="1"/>
    <brk id="118" min="1" max="7" man="1"/>
    <brk id="140" min="1" max="7" man="1"/>
    <brk id="169" min="1" max="7" man="1"/>
    <brk id="191" min="1" max="7" man="1"/>
    <brk id="203" min="1" max="7" man="1"/>
    <brk id="215" min="1" max="7" man="1"/>
    <brk id="240" min="1" max="7" man="1"/>
    <brk id="249" min="1" max="7" man="1"/>
    <brk id="263" min="1" max="7" man="1"/>
    <brk id="283" min="1" max="7" man="1"/>
    <brk id="295" min="1" max="7" man="1"/>
    <brk id="81" min="1" max="7" man="1"/>
  </rowBreaks>
  <ignoredErrors>
    <ignoredError sqref="F165 G174 E236:F237 E262 E300:F300 E162:F164 E301 E122:E125 E13:F17 E19:F27 E29:F32 E38:F45 E47:F48 E144:F144 E148:F154 E156:F159 F161 E166:E169 E174:F176 E178:G179 E181:F184 E195:F195 E197:F198 F196 E200:F202 F199 E204:F208 E211:F214 F210 E189:F190 E131:F132 E130 E134:F139 E245:F246 E248 E250:F251 E253:F253 E257:E259 E261:F261 E267:F271 E273:F275 F272 F277:F279 E281:F281 E285:F285 E220:F223 E226:F227 F229 E303:F303 E311:F311 E313:F317 E287:F287 F286 E289:F294 F288 E146:F146 E145 F284 F224 E231:F232 F234 F233 E306:F307 F310 F31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0328-CEBE-47B1-B37B-7EF7DD3743DA}">
  <dimension ref="A1:I318"/>
  <sheetViews>
    <sheetView showGridLines="0" topLeftCell="A284" zoomScaleNormal="100" zoomScaleSheetLayoutView="100" workbookViewId="0">
      <selection activeCell="D47" sqref="D47"/>
    </sheetView>
  </sheetViews>
  <sheetFormatPr baseColWidth="10" defaultColWidth="11.42578125" defaultRowHeight="14.25" x14ac:dyDescent="0.2"/>
  <cols>
    <col min="1" max="1" width="3.85546875" style="1" customWidth="1"/>
    <col min="2" max="2" width="20.42578125" style="1" customWidth="1"/>
    <col min="3" max="3" width="38.28515625" style="1" customWidth="1"/>
    <col min="4" max="4" width="32.42578125" style="1" customWidth="1"/>
    <col min="5" max="5" width="15.28515625" style="2" customWidth="1"/>
    <col min="6" max="6" width="15.42578125" style="2" customWidth="1"/>
    <col min="7" max="7" width="13.7109375" style="2" customWidth="1"/>
    <col min="8" max="8" width="43.28515625" style="3" customWidth="1"/>
    <col min="9" max="16384" width="11.42578125" style="1"/>
  </cols>
  <sheetData>
    <row r="1" spans="1:8" ht="3" customHeight="1" x14ac:dyDescent="0.2"/>
    <row r="2" spans="1:8" ht="66" customHeight="1" x14ac:dyDescent="0.2"/>
    <row r="3" spans="1:8" ht="46.5" customHeight="1" x14ac:dyDescent="0.2"/>
    <row r="4" spans="1:8" ht="30.75" customHeight="1" thickBot="1" x14ac:dyDescent="0.25">
      <c r="B4" s="98" t="s">
        <v>0</v>
      </c>
      <c r="C4" s="98"/>
      <c r="D4" s="98"/>
      <c r="E4" s="98"/>
      <c r="F4" s="98"/>
      <c r="G4" s="98"/>
      <c r="H4" s="98"/>
    </row>
    <row r="5" spans="1:8" ht="21" customHeight="1" x14ac:dyDescent="0.2">
      <c r="B5" s="99" t="s">
        <v>277</v>
      </c>
      <c r="C5" s="99"/>
      <c r="D5" s="99"/>
      <c r="E5" s="99"/>
      <c r="F5" s="99"/>
      <c r="G5" s="99"/>
      <c r="H5" s="99"/>
    </row>
    <row r="6" spans="1:8" ht="12" customHeight="1" x14ac:dyDescent="0.2"/>
    <row r="7" spans="1:8" ht="29.25" customHeight="1" x14ac:dyDescent="0.2">
      <c r="B7" s="100" t="s">
        <v>278</v>
      </c>
      <c r="C7" s="100"/>
      <c r="D7" s="100"/>
      <c r="E7" s="100"/>
      <c r="F7" s="100"/>
      <c r="G7" s="100"/>
      <c r="H7" s="40">
        <f>+AVERAGE(H10,H35,H50,H58,H72,H102,H117,H123,H147,H171,H193,H225,H249,H287)</f>
        <v>0.94458223887567094</v>
      </c>
    </row>
    <row r="8" spans="1:8" ht="4.5" customHeight="1" x14ac:dyDescent="0.2">
      <c r="B8" s="33"/>
      <c r="C8" s="33"/>
      <c r="D8" s="33"/>
      <c r="E8" s="33"/>
      <c r="F8" s="33"/>
      <c r="G8" s="33"/>
      <c r="H8" s="34"/>
    </row>
    <row r="9" spans="1:8" ht="7.5" customHeight="1" x14ac:dyDescent="0.2">
      <c r="B9" s="33"/>
      <c r="C9" s="33"/>
      <c r="D9" s="33"/>
      <c r="E9" s="33"/>
      <c r="F9" s="33"/>
      <c r="G9" s="33"/>
      <c r="H9" s="34"/>
    </row>
    <row r="10" spans="1:8" ht="29.25" customHeight="1" x14ac:dyDescent="0.2">
      <c r="B10" s="88" t="s">
        <v>177</v>
      </c>
      <c r="C10" s="88"/>
      <c r="D10" s="88"/>
      <c r="E10" s="88"/>
      <c r="F10" s="88"/>
      <c r="G10" s="88"/>
      <c r="H10" s="39">
        <f>+AVERAGE(G13:G17,G19:G27,G29:G32)</f>
        <v>1</v>
      </c>
    </row>
    <row r="11" spans="1:8" ht="15" customHeight="1" x14ac:dyDescent="0.2">
      <c r="B11" s="4"/>
      <c r="C11" s="4"/>
      <c r="D11" s="4"/>
      <c r="E11" s="4"/>
      <c r="F11" s="4"/>
      <c r="G11" s="5"/>
      <c r="H11" s="6" t="s">
        <v>1</v>
      </c>
    </row>
    <row r="12" spans="1:8" s="7" customFormat="1" ht="44.25" customHeight="1" x14ac:dyDescent="0.2">
      <c r="B12" s="50" t="s">
        <v>2</v>
      </c>
      <c r="C12" s="37" t="s">
        <v>3</v>
      </c>
      <c r="D12" s="37" t="s">
        <v>4</v>
      </c>
      <c r="E12" s="37" t="s">
        <v>5</v>
      </c>
      <c r="F12" s="37" t="s">
        <v>6</v>
      </c>
      <c r="G12" s="38" t="s">
        <v>7</v>
      </c>
      <c r="H12" s="37" t="s">
        <v>8</v>
      </c>
    </row>
    <row r="13" spans="1:8" ht="51.75" customHeight="1" x14ac:dyDescent="0.2">
      <c r="A13" s="41"/>
      <c r="B13" s="81" t="s">
        <v>574</v>
      </c>
      <c r="C13" s="65" t="s">
        <v>10</v>
      </c>
      <c r="D13" s="65" t="s">
        <v>262</v>
      </c>
      <c r="E13" s="58" t="s">
        <v>13</v>
      </c>
      <c r="F13" s="58" t="s">
        <v>13</v>
      </c>
      <c r="G13" s="59">
        <v>1</v>
      </c>
      <c r="H13" s="65" t="s">
        <v>9</v>
      </c>
    </row>
    <row r="14" spans="1:8" ht="59.25" customHeight="1" x14ac:dyDescent="0.2">
      <c r="A14" s="41"/>
      <c r="B14" s="81"/>
      <c r="C14" s="65" t="s">
        <v>279</v>
      </c>
      <c r="D14" s="65" t="s">
        <v>283</v>
      </c>
      <c r="E14" s="58" t="s">
        <v>12</v>
      </c>
      <c r="F14" s="58" t="s">
        <v>12</v>
      </c>
      <c r="G14" s="59">
        <v>1</v>
      </c>
      <c r="H14" s="65" t="s">
        <v>284</v>
      </c>
    </row>
    <row r="15" spans="1:8" ht="91.5" customHeight="1" x14ac:dyDescent="0.2">
      <c r="A15" s="41"/>
      <c r="B15" s="81"/>
      <c r="C15" s="65" t="s">
        <v>263</v>
      </c>
      <c r="D15" s="65" t="s">
        <v>264</v>
      </c>
      <c r="E15" s="58" t="s">
        <v>11</v>
      </c>
      <c r="F15" s="58" t="s">
        <v>11</v>
      </c>
      <c r="G15" s="59">
        <v>1</v>
      </c>
      <c r="H15" s="65" t="s">
        <v>285</v>
      </c>
    </row>
    <row r="16" spans="1:8" ht="59.25" customHeight="1" x14ac:dyDescent="0.2">
      <c r="A16" s="41"/>
      <c r="B16" s="81"/>
      <c r="C16" s="65" t="s">
        <v>280</v>
      </c>
      <c r="D16" s="65" t="s">
        <v>281</v>
      </c>
      <c r="E16" s="58" t="s">
        <v>13</v>
      </c>
      <c r="F16" s="58" t="s">
        <v>13</v>
      </c>
      <c r="G16" s="59">
        <v>1</v>
      </c>
      <c r="H16" s="65" t="s">
        <v>9</v>
      </c>
    </row>
    <row r="17" spans="1:8" ht="65.25" customHeight="1" x14ac:dyDescent="0.2">
      <c r="A17" s="41"/>
      <c r="B17" s="81"/>
      <c r="C17" s="65" t="s">
        <v>282</v>
      </c>
      <c r="D17" s="65" t="s">
        <v>265</v>
      </c>
      <c r="E17" s="58" t="s">
        <v>13</v>
      </c>
      <c r="F17" s="58" t="s">
        <v>13</v>
      </c>
      <c r="G17" s="59">
        <v>1</v>
      </c>
      <c r="H17" s="65" t="s">
        <v>286</v>
      </c>
    </row>
    <row r="18" spans="1:8" ht="3.75" customHeight="1" x14ac:dyDescent="0.2">
      <c r="A18" s="41"/>
      <c r="B18" s="81"/>
      <c r="C18" s="81"/>
      <c r="D18" s="81"/>
      <c r="E18" s="81"/>
      <c r="F18" s="81"/>
      <c r="G18" s="81"/>
      <c r="H18" s="81"/>
    </row>
    <row r="19" spans="1:8" ht="63.75" customHeight="1" x14ac:dyDescent="0.2">
      <c r="A19" s="41"/>
      <c r="B19" s="81" t="s">
        <v>15</v>
      </c>
      <c r="C19" s="65" t="s">
        <v>17</v>
      </c>
      <c r="D19" s="65" t="s">
        <v>289</v>
      </c>
      <c r="E19" s="58" t="s">
        <v>13</v>
      </c>
      <c r="F19" s="58" t="s">
        <v>13</v>
      </c>
      <c r="G19" s="59">
        <v>1</v>
      </c>
      <c r="H19" s="57" t="s">
        <v>621</v>
      </c>
    </row>
    <row r="20" spans="1:8" ht="64.5" customHeight="1" x14ac:dyDescent="0.2">
      <c r="A20" s="41"/>
      <c r="B20" s="81"/>
      <c r="C20" s="65" t="s">
        <v>287</v>
      </c>
      <c r="D20" s="65" t="s">
        <v>18</v>
      </c>
      <c r="E20" s="58" t="s">
        <v>12</v>
      </c>
      <c r="F20" s="58" t="s">
        <v>12</v>
      </c>
      <c r="G20" s="59">
        <v>1</v>
      </c>
      <c r="H20" s="57" t="s">
        <v>621</v>
      </c>
    </row>
    <row r="21" spans="1:8" ht="50.25" customHeight="1" x14ac:dyDescent="0.2">
      <c r="A21" s="41"/>
      <c r="B21" s="81"/>
      <c r="C21" s="65" t="s">
        <v>19</v>
      </c>
      <c r="D21" s="65" t="s">
        <v>20</v>
      </c>
      <c r="E21" s="58" t="s">
        <v>13</v>
      </c>
      <c r="F21" s="58" t="s">
        <v>13</v>
      </c>
      <c r="G21" s="59">
        <v>1</v>
      </c>
      <c r="H21" s="57" t="s">
        <v>627</v>
      </c>
    </row>
    <row r="22" spans="1:8" ht="70.5" customHeight="1" x14ac:dyDescent="0.2">
      <c r="A22" s="41"/>
      <c r="B22" s="81"/>
      <c r="C22" s="65" t="s">
        <v>21</v>
      </c>
      <c r="D22" s="65" t="s">
        <v>290</v>
      </c>
      <c r="E22" s="58" t="s">
        <v>293</v>
      </c>
      <c r="F22" s="58" t="s">
        <v>293</v>
      </c>
      <c r="G22" s="59">
        <v>1</v>
      </c>
      <c r="H22" s="57" t="s">
        <v>626</v>
      </c>
    </row>
    <row r="23" spans="1:8" ht="59.25" customHeight="1" x14ac:dyDescent="0.2">
      <c r="A23" s="41"/>
      <c r="B23" s="81"/>
      <c r="C23" s="104" t="s">
        <v>22</v>
      </c>
      <c r="D23" s="65" t="s">
        <v>23</v>
      </c>
      <c r="E23" s="58" t="s">
        <v>13</v>
      </c>
      <c r="F23" s="58" t="s">
        <v>13</v>
      </c>
      <c r="G23" s="59">
        <v>1</v>
      </c>
      <c r="H23" s="57" t="s">
        <v>625</v>
      </c>
    </row>
    <row r="24" spans="1:8" ht="63.75" customHeight="1" x14ac:dyDescent="0.2">
      <c r="A24" s="41"/>
      <c r="B24" s="81"/>
      <c r="C24" s="106"/>
      <c r="D24" s="65" t="s">
        <v>291</v>
      </c>
      <c r="E24" s="58" t="s">
        <v>13</v>
      </c>
      <c r="F24" s="58" t="s">
        <v>13</v>
      </c>
      <c r="G24" s="59">
        <v>1</v>
      </c>
      <c r="H24" s="57" t="s">
        <v>621</v>
      </c>
    </row>
    <row r="25" spans="1:8" ht="49.5" customHeight="1" x14ac:dyDescent="0.2">
      <c r="A25" s="41"/>
      <c r="B25" s="81"/>
      <c r="C25" s="104" t="s">
        <v>24</v>
      </c>
      <c r="D25" s="65" t="s">
        <v>25</v>
      </c>
      <c r="E25" s="58" t="s">
        <v>272</v>
      </c>
      <c r="F25" s="58" t="s">
        <v>272</v>
      </c>
      <c r="G25" s="59">
        <v>1</v>
      </c>
      <c r="H25" s="57" t="s">
        <v>621</v>
      </c>
    </row>
    <row r="26" spans="1:8" ht="57" customHeight="1" x14ac:dyDescent="0.2">
      <c r="A26" s="41"/>
      <c r="B26" s="81"/>
      <c r="C26" s="106"/>
      <c r="D26" s="65" t="s">
        <v>16</v>
      </c>
      <c r="E26" s="58" t="s">
        <v>12</v>
      </c>
      <c r="F26" s="58" t="s">
        <v>12</v>
      </c>
      <c r="G26" s="59">
        <v>1</v>
      </c>
      <c r="H26" s="57" t="s">
        <v>621</v>
      </c>
    </row>
    <row r="27" spans="1:8" ht="55.5" customHeight="1" x14ac:dyDescent="0.2">
      <c r="A27" s="41"/>
      <c r="B27" s="81"/>
      <c r="C27" s="65" t="s">
        <v>288</v>
      </c>
      <c r="D27" s="65" t="s">
        <v>292</v>
      </c>
      <c r="E27" s="58" t="s">
        <v>13</v>
      </c>
      <c r="F27" s="58" t="s">
        <v>13</v>
      </c>
      <c r="G27" s="59">
        <v>1</v>
      </c>
      <c r="H27" s="57" t="s">
        <v>624</v>
      </c>
    </row>
    <row r="28" spans="1:8" ht="3.75" customHeight="1" x14ac:dyDescent="0.2">
      <c r="B28" s="82"/>
      <c r="C28" s="82"/>
      <c r="D28" s="82"/>
      <c r="E28" s="82"/>
      <c r="F28" s="82"/>
      <c r="G28" s="82"/>
      <c r="H28" s="82"/>
    </row>
    <row r="29" spans="1:8" ht="52.5" customHeight="1" x14ac:dyDescent="0.2">
      <c r="B29" s="81" t="s">
        <v>29</v>
      </c>
      <c r="C29" s="104" t="s">
        <v>294</v>
      </c>
      <c r="D29" s="65" t="s">
        <v>295</v>
      </c>
      <c r="E29" s="58" t="s">
        <v>13</v>
      </c>
      <c r="F29" s="58" t="s">
        <v>13</v>
      </c>
      <c r="G29" s="59">
        <v>1</v>
      </c>
      <c r="H29" s="65" t="s">
        <v>623</v>
      </c>
    </row>
    <row r="30" spans="1:8" ht="91.5" customHeight="1" x14ac:dyDescent="0.2">
      <c r="B30" s="81"/>
      <c r="C30" s="105"/>
      <c r="D30" s="65" t="s">
        <v>296</v>
      </c>
      <c r="E30" s="58" t="s">
        <v>13</v>
      </c>
      <c r="F30" s="58" t="s">
        <v>13</v>
      </c>
      <c r="G30" s="59">
        <v>1</v>
      </c>
      <c r="H30" s="65" t="s">
        <v>622</v>
      </c>
    </row>
    <row r="31" spans="1:8" ht="52.5" customHeight="1" x14ac:dyDescent="0.2">
      <c r="B31" s="81"/>
      <c r="C31" s="65" t="s">
        <v>266</v>
      </c>
      <c r="D31" s="65" t="s">
        <v>268</v>
      </c>
      <c r="E31" s="58" t="s">
        <v>12</v>
      </c>
      <c r="F31" s="58" t="s">
        <v>12</v>
      </c>
      <c r="G31" s="59">
        <v>1</v>
      </c>
      <c r="H31" s="65" t="s">
        <v>621</v>
      </c>
    </row>
    <row r="32" spans="1:8" ht="67.5" customHeight="1" x14ac:dyDescent="0.2">
      <c r="B32" s="81"/>
      <c r="C32" s="65" t="s">
        <v>267</v>
      </c>
      <c r="D32" s="65" t="s">
        <v>296</v>
      </c>
      <c r="E32" s="58" t="s">
        <v>12</v>
      </c>
      <c r="F32" s="58" t="s">
        <v>12</v>
      </c>
      <c r="G32" s="59">
        <v>1</v>
      </c>
      <c r="H32" s="65" t="s">
        <v>620</v>
      </c>
    </row>
    <row r="33" spans="2:8" ht="4.5" customHeight="1" x14ac:dyDescent="0.2">
      <c r="B33" s="18"/>
      <c r="C33" s="19"/>
      <c r="D33" s="19"/>
      <c r="E33" s="19"/>
      <c r="F33" s="19"/>
      <c r="G33" s="20"/>
      <c r="H33" s="21"/>
    </row>
    <row r="34" spans="2:8" ht="9.75" customHeight="1" x14ac:dyDescent="0.2"/>
    <row r="35" spans="2:8" ht="30" customHeight="1" x14ac:dyDescent="0.2">
      <c r="B35" s="88" t="s">
        <v>30</v>
      </c>
      <c r="C35" s="88"/>
      <c r="D35" s="88"/>
      <c r="E35" s="88"/>
      <c r="F35" s="88"/>
      <c r="G35" s="88"/>
      <c r="H35" s="22">
        <f>+AVERAGE(G38:G45,G47:G48)</f>
        <v>1</v>
      </c>
    </row>
    <row r="36" spans="2:8" ht="15" customHeight="1" x14ac:dyDescent="0.2">
      <c r="B36" s="8"/>
      <c r="C36" s="9"/>
      <c r="D36" s="9"/>
      <c r="E36" s="9"/>
      <c r="F36" s="9"/>
      <c r="G36" s="10"/>
      <c r="H36" s="11" t="s">
        <v>1</v>
      </c>
    </row>
    <row r="37" spans="2:8" s="7" customFormat="1" ht="36" customHeight="1" x14ac:dyDescent="0.2">
      <c r="B37" s="24" t="s">
        <v>2</v>
      </c>
      <c r="C37" s="37" t="s">
        <v>3</v>
      </c>
      <c r="D37" s="37" t="s">
        <v>4</v>
      </c>
      <c r="E37" s="37" t="s">
        <v>5</v>
      </c>
      <c r="F37" s="37" t="s">
        <v>6</v>
      </c>
      <c r="G37" s="38" t="s">
        <v>7</v>
      </c>
      <c r="H37" s="37" t="s">
        <v>8</v>
      </c>
    </row>
    <row r="38" spans="2:8" ht="39" customHeight="1" x14ac:dyDescent="0.2">
      <c r="B38" s="81" t="s">
        <v>31</v>
      </c>
      <c r="C38" s="65" t="s">
        <v>32</v>
      </c>
      <c r="D38" s="65" t="s">
        <v>301</v>
      </c>
      <c r="E38" s="61" t="s">
        <v>13</v>
      </c>
      <c r="F38" s="61" t="s">
        <v>13</v>
      </c>
      <c r="G38" s="59">
        <v>1</v>
      </c>
      <c r="H38" s="60" t="s">
        <v>575</v>
      </c>
    </row>
    <row r="39" spans="2:8" ht="47.25" customHeight="1" x14ac:dyDescent="0.2">
      <c r="B39" s="81"/>
      <c r="C39" s="65" t="s">
        <v>33</v>
      </c>
      <c r="D39" s="65" t="s">
        <v>302</v>
      </c>
      <c r="E39" s="61" t="s">
        <v>13</v>
      </c>
      <c r="F39" s="61" t="s">
        <v>13</v>
      </c>
      <c r="G39" s="59">
        <v>1</v>
      </c>
      <c r="H39" s="60" t="s">
        <v>307</v>
      </c>
    </row>
    <row r="40" spans="2:8" ht="66" customHeight="1" x14ac:dyDescent="0.2">
      <c r="B40" s="81"/>
      <c r="C40" s="65" t="s">
        <v>300</v>
      </c>
      <c r="D40" s="65" t="s">
        <v>303</v>
      </c>
      <c r="E40" s="61" t="s">
        <v>13</v>
      </c>
      <c r="F40" s="61" t="s">
        <v>13</v>
      </c>
      <c r="G40" s="59">
        <v>1</v>
      </c>
      <c r="H40" s="60" t="s">
        <v>308</v>
      </c>
    </row>
    <row r="41" spans="2:8" ht="98.25" customHeight="1" x14ac:dyDescent="0.2">
      <c r="B41" s="81"/>
      <c r="C41" s="65" t="s">
        <v>297</v>
      </c>
      <c r="D41" s="65" t="s">
        <v>304</v>
      </c>
      <c r="E41" s="61" t="s">
        <v>13</v>
      </c>
      <c r="F41" s="61" t="s">
        <v>13</v>
      </c>
      <c r="G41" s="59">
        <v>1</v>
      </c>
      <c r="H41" s="60" t="s">
        <v>309</v>
      </c>
    </row>
    <row r="42" spans="2:8" ht="115.5" customHeight="1" x14ac:dyDescent="0.2">
      <c r="B42" s="81"/>
      <c r="C42" s="65" t="s">
        <v>298</v>
      </c>
      <c r="D42" s="65" t="s">
        <v>305</v>
      </c>
      <c r="E42" s="61" t="s">
        <v>12</v>
      </c>
      <c r="F42" s="61" t="s">
        <v>12</v>
      </c>
      <c r="G42" s="59">
        <v>1</v>
      </c>
      <c r="H42" s="60" t="s">
        <v>313</v>
      </c>
    </row>
    <row r="43" spans="2:8" ht="53.25" customHeight="1" x14ac:dyDescent="0.2">
      <c r="B43" s="81"/>
      <c r="C43" s="65" t="s">
        <v>299</v>
      </c>
      <c r="D43" s="65" t="s">
        <v>306</v>
      </c>
      <c r="E43" s="61" t="s">
        <v>13</v>
      </c>
      <c r="F43" s="61" t="s">
        <v>13</v>
      </c>
      <c r="G43" s="59">
        <v>1</v>
      </c>
      <c r="H43" s="60" t="s">
        <v>310</v>
      </c>
    </row>
    <row r="44" spans="2:8" ht="52.5" customHeight="1" x14ac:dyDescent="0.2">
      <c r="B44" s="81"/>
      <c r="C44" s="104" t="s">
        <v>34</v>
      </c>
      <c r="D44" s="65" t="s">
        <v>35</v>
      </c>
      <c r="E44" s="61" t="s">
        <v>13</v>
      </c>
      <c r="F44" s="61" t="s">
        <v>13</v>
      </c>
      <c r="G44" s="59">
        <v>1</v>
      </c>
      <c r="H44" s="60" t="s">
        <v>311</v>
      </c>
    </row>
    <row r="45" spans="2:8" ht="52.5" customHeight="1" x14ac:dyDescent="0.2">
      <c r="B45" s="81"/>
      <c r="C45" s="106"/>
      <c r="D45" s="65" t="s">
        <v>161</v>
      </c>
      <c r="E45" s="61" t="s">
        <v>13</v>
      </c>
      <c r="F45" s="61" t="s">
        <v>13</v>
      </c>
      <c r="G45" s="59">
        <v>1</v>
      </c>
      <c r="H45" s="60" t="s">
        <v>312</v>
      </c>
    </row>
    <row r="46" spans="2:8" ht="4.5" customHeight="1" x14ac:dyDescent="0.2">
      <c r="B46" s="23"/>
      <c r="C46" s="27"/>
      <c r="D46" s="19"/>
      <c r="E46" s="28"/>
      <c r="F46" s="28"/>
      <c r="G46" s="20"/>
      <c r="H46" s="28"/>
    </row>
    <row r="47" spans="2:8" ht="74.25" customHeight="1" x14ac:dyDescent="0.2">
      <c r="B47" s="81" t="s">
        <v>162</v>
      </c>
      <c r="C47" s="107" t="s">
        <v>163</v>
      </c>
      <c r="D47" s="65" t="s">
        <v>314</v>
      </c>
      <c r="E47" s="58" t="s">
        <v>13</v>
      </c>
      <c r="F47" s="58" t="s">
        <v>11</v>
      </c>
      <c r="G47" s="59">
        <v>1</v>
      </c>
      <c r="H47" s="60" t="s">
        <v>317</v>
      </c>
    </row>
    <row r="48" spans="2:8" ht="62.25" customHeight="1" x14ac:dyDescent="0.2">
      <c r="B48" s="81"/>
      <c r="C48" s="107"/>
      <c r="D48" s="65" t="s">
        <v>315</v>
      </c>
      <c r="E48" s="58" t="s">
        <v>69</v>
      </c>
      <c r="F48" s="58" t="s">
        <v>69</v>
      </c>
      <c r="G48" s="59">
        <v>1</v>
      </c>
      <c r="H48" s="60" t="s">
        <v>316</v>
      </c>
    </row>
    <row r="49" spans="2:8" ht="8.25" customHeight="1" x14ac:dyDescent="0.2">
      <c r="B49" s="92"/>
      <c r="C49" s="92"/>
      <c r="D49" s="92"/>
      <c r="E49" s="92"/>
      <c r="F49" s="92"/>
      <c r="G49" s="92"/>
      <c r="H49" s="92"/>
    </row>
    <row r="50" spans="2:8" ht="30" customHeight="1" x14ac:dyDescent="0.2">
      <c r="B50" s="101" t="s">
        <v>36</v>
      </c>
      <c r="C50" s="102"/>
      <c r="D50" s="102"/>
      <c r="E50" s="102"/>
      <c r="F50" s="102"/>
      <c r="G50" s="103"/>
      <c r="H50" s="22">
        <f>+AVERAGE(G53:G56)</f>
        <v>1</v>
      </c>
    </row>
    <row r="51" spans="2:8" ht="15" customHeight="1" x14ac:dyDescent="0.2">
      <c r="B51" s="8"/>
      <c r="C51" s="9"/>
      <c r="D51" s="9"/>
      <c r="E51" s="9"/>
      <c r="F51" s="9"/>
      <c r="G51" s="10"/>
      <c r="H51" s="11" t="s">
        <v>1</v>
      </c>
    </row>
    <row r="52" spans="2:8" s="7" customFormat="1" ht="36" customHeight="1" x14ac:dyDescent="0.2">
      <c r="B52" s="24" t="s">
        <v>2</v>
      </c>
      <c r="C52" s="37" t="s">
        <v>3</v>
      </c>
      <c r="D52" s="37" t="s">
        <v>4</v>
      </c>
      <c r="E52" s="37" t="s">
        <v>5</v>
      </c>
      <c r="F52" s="37" t="s">
        <v>6</v>
      </c>
      <c r="G52" s="38" t="s">
        <v>7</v>
      </c>
      <c r="H52" s="37" t="s">
        <v>8</v>
      </c>
    </row>
    <row r="53" spans="2:8" ht="50.25" customHeight="1" x14ac:dyDescent="0.2">
      <c r="B53" s="81" t="s">
        <v>37</v>
      </c>
      <c r="C53" s="65" t="s">
        <v>38</v>
      </c>
      <c r="D53" s="65" t="s">
        <v>39</v>
      </c>
      <c r="E53" s="58" t="s">
        <v>12</v>
      </c>
      <c r="F53" s="61">
        <v>3</v>
      </c>
      <c r="G53" s="42">
        <v>1</v>
      </c>
      <c r="H53" s="62" t="s">
        <v>501</v>
      </c>
    </row>
    <row r="54" spans="2:8" ht="51" customHeight="1" x14ac:dyDescent="0.2">
      <c r="B54" s="81"/>
      <c r="C54" s="65" t="s">
        <v>40</v>
      </c>
      <c r="D54" s="65" t="s">
        <v>41</v>
      </c>
      <c r="E54" s="58" t="s">
        <v>14</v>
      </c>
      <c r="F54" s="61">
        <v>100</v>
      </c>
      <c r="G54" s="42">
        <v>1</v>
      </c>
      <c r="H54" s="62" t="s">
        <v>498</v>
      </c>
    </row>
    <row r="55" spans="2:8" ht="51" customHeight="1" x14ac:dyDescent="0.2">
      <c r="B55" s="81"/>
      <c r="C55" s="65" t="s">
        <v>42</v>
      </c>
      <c r="D55" s="65" t="s">
        <v>43</v>
      </c>
      <c r="E55" s="58" t="s">
        <v>14</v>
      </c>
      <c r="F55" s="61">
        <v>100</v>
      </c>
      <c r="G55" s="42">
        <v>1</v>
      </c>
      <c r="H55" s="62" t="s">
        <v>499</v>
      </c>
    </row>
    <row r="56" spans="2:8" ht="51" customHeight="1" x14ac:dyDescent="0.2">
      <c r="B56" s="81"/>
      <c r="C56" s="65" t="s">
        <v>663</v>
      </c>
      <c r="D56" s="65" t="s">
        <v>44</v>
      </c>
      <c r="E56" s="58" t="s">
        <v>14</v>
      </c>
      <c r="F56" s="61">
        <v>100</v>
      </c>
      <c r="G56" s="42">
        <v>1</v>
      </c>
      <c r="H56" s="62" t="s">
        <v>500</v>
      </c>
    </row>
    <row r="57" spans="2:8" ht="8.25" customHeight="1" x14ac:dyDescent="0.2"/>
    <row r="58" spans="2:8" ht="32.25" customHeight="1" x14ac:dyDescent="0.2">
      <c r="B58" s="88" t="s">
        <v>45</v>
      </c>
      <c r="C58" s="88"/>
      <c r="D58" s="88"/>
      <c r="E58" s="88"/>
      <c r="F58" s="88"/>
      <c r="G58" s="88"/>
      <c r="H58" s="55">
        <f>+AVERAGE(G61:G63,G65:G67,G69:G70)</f>
        <v>0.875</v>
      </c>
    </row>
    <row r="59" spans="2:8" ht="15" customHeight="1" x14ac:dyDescent="0.2">
      <c r="B59" s="8"/>
      <c r="C59" s="9"/>
      <c r="D59" s="9"/>
      <c r="E59" s="9"/>
      <c r="F59" s="9"/>
      <c r="G59" s="10"/>
      <c r="H59" s="11" t="s">
        <v>1</v>
      </c>
    </row>
    <row r="60" spans="2:8" s="7" customFormat="1" ht="36" customHeight="1" x14ac:dyDescent="0.2">
      <c r="B60" s="24" t="s">
        <v>2</v>
      </c>
      <c r="C60" s="37" t="s">
        <v>3</v>
      </c>
      <c r="D60" s="37" t="s">
        <v>4</v>
      </c>
      <c r="E60" s="37" t="s">
        <v>5</v>
      </c>
      <c r="F60" s="37" t="s">
        <v>6</v>
      </c>
      <c r="G60" s="38" t="s">
        <v>7</v>
      </c>
      <c r="H60" s="37" t="s">
        <v>8</v>
      </c>
    </row>
    <row r="61" spans="2:8" ht="62.25" customHeight="1" x14ac:dyDescent="0.2">
      <c r="B61" s="81" t="s">
        <v>423</v>
      </c>
      <c r="C61" s="65" t="s">
        <v>424</v>
      </c>
      <c r="D61" s="65" t="s">
        <v>426</v>
      </c>
      <c r="E61" s="58" t="s">
        <v>12</v>
      </c>
      <c r="F61" s="61">
        <v>0</v>
      </c>
      <c r="G61" s="42">
        <v>0</v>
      </c>
      <c r="H61" s="63"/>
    </row>
    <row r="62" spans="2:8" ht="51.75" customHeight="1" x14ac:dyDescent="0.2">
      <c r="B62" s="81"/>
      <c r="C62" s="104" t="s">
        <v>425</v>
      </c>
      <c r="D62" s="65" t="s">
        <v>427</v>
      </c>
      <c r="E62" s="58" t="s">
        <v>14</v>
      </c>
      <c r="F62" s="58" t="s">
        <v>14</v>
      </c>
      <c r="G62" s="42">
        <f t="shared" ref="G62:G63" si="0">+F62/E62</f>
        <v>1</v>
      </c>
      <c r="H62" s="62" t="s">
        <v>576</v>
      </c>
    </row>
    <row r="63" spans="2:8" ht="59.25" customHeight="1" x14ac:dyDescent="0.2">
      <c r="B63" s="81"/>
      <c r="C63" s="106"/>
      <c r="D63" s="65" t="s">
        <v>428</v>
      </c>
      <c r="E63" s="58" t="s">
        <v>14</v>
      </c>
      <c r="F63" s="58" t="s">
        <v>14</v>
      </c>
      <c r="G63" s="42">
        <f t="shared" si="0"/>
        <v>1</v>
      </c>
      <c r="H63" s="62" t="s">
        <v>429</v>
      </c>
    </row>
    <row r="64" spans="2:8" ht="5.25" customHeight="1" x14ac:dyDescent="0.2">
      <c r="B64" s="44"/>
      <c r="C64" s="46"/>
      <c r="D64" s="46"/>
      <c r="E64" s="47"/>
      <c r="F64" s="47"/>
      <c r="G64" s="51"/>
      <c r="H64" s="52"/>
    </row>
    <row r="65" spans="2:8" ht="63" customHeight="1" x14ac:dyDescent="0.2">
      <c r="B65" s="81" t="s">
        <v>46</v>
      </c>
      <c r="C65" s="65" t="s">
        <v>47</v>
      </c>
      <c r="D65" s="65" t="s">
        <v>430</v>
      </c>
      <c r="E65" s="58" t="s">
        <v>13</v>
      </c>
      <c r="F65" s="58" t="s">
        <v>13</v>
      </c>
      <c r="G65" s="42">
        <f>+F65/E65</f>
        <v>1</v>
      </c>
      <c r="H65" s="62" t="s">
        <v>664</v>
      </c>
    </row>
    <row r="66" spans="2:8" ht="71.25" customHeight="1" x14ac:dyDescent="0.2">
      <c r="B66" s="81"/>
      <c r="C66" s="65" t="s">
        <v>48</v>
      </c>
      <c r="D66" s="65" t="s">
        <v>49</v>
      </c>
      <c r="E66" s="58" t="s">
        <v>14</v>
      </c>
      <c r="F66" s="58" t="s">
        <v>14</v>
      </c>
      <c r="G66" s="42">
        <f t="shared" ref="G66:G67" si="1">+F66/E66</f>
        <v>1</v>
      </c>
      <c r="H66" s="62" t="s">
        <v>628</v>
      </c>
    </row>
    <row r="67" spans="2:8" ht="65.25" customHeight="1" x14ac:dyDescent="0.2">
      <c r="B67" s="81"/>
      <c r="C67" s="65" t="s">
        <v>665</v>
      </c>
      <c r="D67" s="65" t="s">
        <v>50</v>
      </c>
      <c r="E67" s="58" t="s">
        <v>14</v>
      </c>
      <c r="F67" s="58" t="s">
        <v>14</v>
      </c>
      <c r="G67" s="42">
        <f t="shared" si="1"/>
        <v>1</v>
      </c>
      <c r="H67" s="62" t="s">
        <v>629</v>
      </c>
    </row>
    <row r="68" spans="2:8" ht="5.25" customHeight="1" x14ac:dyDescent="0.2">
      <c r="E68" s="1"/>
      <c r="F68" s="1"/>
      <c r="G68" s="1"/>
      <c r="H68" s="1"/>
    </row>
    <row r="69" spans="2:8" ht="63" customHeight="1" x14ac:dyDescent="0.2">
      <c r="B69" s="81" t="s">
        <v>51</v>
      </c>
      <c r="C69" s="65" t="s">
        <v>165</v>
      </c>
      <c r="D69" s="65" t="s">
        <v>577</v>
      </c>
      <c r="E69" s="58" t="s">
        <v>14</v>
      </c>
      <c r="F69" s="58" t="s">
        <v>14</v>
      </c>
      <c r="G69" s="42">
        <v>1</v>
      </c>
      <c r="H69" s="62" t="s">
        <v>431</v>
      </c>
    </row>
    <row r="70" spans="2:8" ht="77.25" customHeight="1" x14ac:dyDescent="0.2">
      <c r="B70" s="81"/>
      <c r="C70" s="65" t="s">
        <v>52</v>
      </c>
      <c r="D70" s="65" t="s">
        <v>166</v>
      </c>
      <c r="E70" s="58" t="s">
        <v>14</v>
      </c>
      <c r="F70" s="58" t="s">
        <v>14</v>
      </c>
      <c r="G70" s="42">
        <f t="shared" ref="G70" si="2">+F70/E70</f>
        <v>1</v>
      </c>
      <c r="H70" s="62" t="s">
        <v>432</v>
      </c>
    </row>
    <row r="71" spans="2:8" ht="6.75" customHeight="1" x14ac:dyDescent="0.2">
      <c r="E71" s="1"/>
      <c r="F71" s="1"/>
      <c r="G71" s="1"/>
      <c r="H71" s="1"/>
    </row>
    <row r="72" spans="2:8" ht="27.6" customHeight="1" x14ac:dyDescent="0.2">
      <c r="B72" s="88" t="s">
        <v>53</v>
      </c>
      <c r="C72" s="88"/>
      <c r="D72" s="88"/>
      <c r="E72" s="88"/>
      <c r="F72" s="88"/>
      <c r="G72" s="88"/>
      <c r="H72" s="22">
        <f>+AVERAGE(G75:G77,G79:G85,G87:G90,G92:G93,G95:G95,G97:G100)</f>
        <v>0.92696270651117596</v>
      </c>
    </row>
    <row r="73" spans="2:8" ht="15" customHeight="1" x14ac:dyDescent="0.2">
      <c r="B73" s="8"/>
      <c r="C73" s="9"/>
      <c r="D73" s="9"/>
      <c r="E73" s="9"/>
      <c r="F73" s="9"/>
      <c r="G73" s="10"/>
      <c r="H73" s="11" t="s">
        <v>1</v>
      </c>
    </row>
    <row r="74" spans="2:8" s="7" customFormat="1" ht="36" customHeight="1" x14ac:dyDescent="0.2">
      <c r="B74" s="14" t="s">
        <v>2</v>
      </c>
      <c r="C74" s="37" t="s">
        <v>3</v>
      </c>
      <c r="D74" s="37" t="s">
        <v>4</v>
      </c>
      <c r="E74" s="37" t="s">
        <v>5</v>
      </c>
      <c r="F74" s="37" t="s">
        <v>6</v>
      </c>
      <c r="G74" s="38" t="s">
        <v>7</v>
      </c>
      <c r="H74" s="37" t="s">
        <v>8</v>
      </c>
    </row>
    <row r="75" spans="2:8" ht="67.5" customHeight="1" x14ac:dyDescent="0.2">
      <c r="B75" s="83" t="s">
        <v>356</v>
      </c>
      <c r="C75" s="65" t="s">
        <v>353</v>
      </c>
      <c r="D75" s="65" t="s">
        <v>357</v>
      </c>
      <c r="E75" s="58" t="s">
        <v>14</v>
      </c>
      <c r="F75" s="58" t="s">
        <v>14</v>
      </c>
      <c r="G75" s="59">
        <v>1</v>
      </c>
      <c r="H75" s="62" t="s">
        <v>666</v>
      </c>
    </row>
    <row r="76" spans="2:8" ht="66" customHeight="1" x14ac:dyDescent="0.2">
      <c r="B76" s="84"/>
      <c r="C76" s="65" t="s">
        <v>354</v>
      </c>
      <c r="D76" s="65" t="s">
        <v>358</v>
      </c>
      <c r="E76" s="58" t="s">
        <v>14</v>
      </c>
      <c r="F76" s="61">
        <v>0</v>
      </c>
      <c r="G76" s="59">
        <v>0</v>
      </c>
      <c r="H76" s="62" t="s">
        <v>360</v>
      </c>
    </row>
    <row r="77" spans="2:8" ht="71.25" customHeight="1" x14ac:dyDescent="0.2">
      <c r="B77" s="87"/>
      <c r="C77" s="65" t="s">
        <v>355</v>
      </c>
      <c r="D77" s="65" t="s">
        <v>359</v>
      </c>
      <c r="E77" s="58" t="s">
        <v>62</v>
      </c>
      <c r="F77" s="58" t="s">
        <v>62</v>
      </c>
      <c r="G77" s="59">
        <v>1</v>
      </c>
      <c r="H77" s="62" t="s">
        <v>361</v>
      </c>
    </row>
    <row r="78" spans="2:8" ht="5.25" customHeight="1" x14ac:dyDescent="0.2">
      <c r="B78" s="45"/>
      <c r="C78" s="46"/>
      <c r="D78" s="46"/>
      <c r="E78" s="47"/>
      <c r="F78" s="47"/>
      <c r="G78" s="48"/>
      <c r="H78" s="49"/>
    </row>
    <row r="79" spans="2:8" ht="64.5" customHeight="1" x14ac:dyDescent="0.2">
      <c r="B79" s="83" t="s">
        <v>54</v>
      </c>
      <c r="C79" s="65" t="s">
        <v>362</v>
      </c>
      <c r="D79" s="65" t="s">
        <v>364</v>
      </c>
      <c r="E79" s="61" t="s">
        <v>13</v>
      </c>
      <c r="F79" s="61" t="s">
        <v>13</v>
      </c>
      <c r="G79" s="59">
        <f>+F79/E79</f>
        <v>1</v>
      </c>
      <c r="H79" s="62" t="s">
        <v>370</v>
      </c>
    </row>
    <row r="80" spans="2:8" ht="64.5" customHeight="1" x14ac:dyDescent="0.2">
      <c r="B80" s="84"/>
      <c r="C80" s="65" t="s">
        <v>363</v>
      </c>
      <c r="D80" s="65" t="s">
        <v>365</v>
      </c>
      <c r="E80" s="61" t="s">
        <v>13</v>
      </c>
      <c r="F80" s="61" t="s">
        <v>13</v>
      </c>
      <c r="G80" s="59">
        <v>1</v>
      </c>
      <c r="H80" s="62" t="s">
        <v>371</v>
      </c>
    </row>
    <row r="81" spans="2:8" ht="88.5" customHeight="1" x14ac:dyDescent="0.2">
      <c r="B81" s="84"/>
      <c r="C81" s="104" t="s">
        <v>178</v>
      </c>
      <c r="D81" s="65" t="s">
        <v>366</v>
      </c>
      <c r="E81" s="61" t="s">
        <v>11</v>
      </c>
      <c r="F81" s="61" t="s">
        <v>11</v>
      </c>
      <c r="G81" s="59">
        <f t="shared" ref="G81" si="3">+F81/E81</f>
        <v>1</v>
      </c>
      <c r="H81" s="62" t="s">
        <v>372</v>
      </c>
    </row>
    <row r="82" spans="2:8" ht="78.75" customHeight="1" x14ac:dyDescent="0.2">
      <c r="B82" s="84"/>
      <c r="C82" s="106"/>
      <c r="D82" s="65" t="s">
        <v>180</v>
      </c>
      <c r="E82" s="61" t="s">
        <v>55</v>
      </c>
      <c r="F82" s="61" t="s">
        <v>274</v>
      </c>
      <c r="G82" s="59">
        <f>+F82/E82</f>
        <v>0.97959183673469385</v>
      </c>
      <c r="H82" s="62" t="s">
        <v>373</v>
      </c>
    </row>
    <row r="83" spans="2:8" s="2" customFormat="1" ht="69" customHeight="1" x14ac:dyDescent="0.25">
      <c r="B83" s="84"/>
      <c r="C83" s="104" t="s">
        <v>179</v>
      </c>
      <c r="D83" s="65" t="s">
        <v>181</v>
      </c>
      <c r="E83" s="61" t="s">
        <v>164</v>
      </c>
      <c r="F83" s="61" t="s">
        <v>164</v>
      </c>
      <c r="G83" s="59">
        <f>+F83/E83</f>
        <v>1</v>
      </c>
      <c r="H83" s="62" t="s">
        <v>631</v>
      </c>
    </row>
    <row r="84" spans="2:8" ht="62.25" customHeight="1" x14ac:dyDescent="0.2">
      <c r="B84" s="84"/>
      <c r="C84" s="106"/>
      <c r="D84" s="65" t="s">
        <v>245</v>
      </c>
      <c r="E84" s="61" t="s">
        <v>13</v>
      </c>
      <c r="F84" s="61" t="s">
        <v>13</v>
      </c>
      <c r="G84" s="59">
        <f t="shared" ref="G84" si="4">+F84/E84</f>
        <v>1</v>
      </c>
      <c r="H84" s="62" t="s">
        <v>630</v>
      </c>
    </row>
    <row r="85" spans="2:8" ht="61.5" customHeight="1" x14ac:dyDescent="0.2">
      <c r="B85" s="97"/>
      <c r="C85" s="65" t="s">
        <v>367</v>
      </c>
      <c r="D85" s="65" t="s">
        <v>368</v>
      </c>
      <c r="E85" s="61" t="s">
        <v>56</v>
      </c>
      <c r="F85" s="64" t="s">
        <v>369</v>
      </c>
      <c r="G85" s="59">
        <f>+F85/E85</f>
        <v>0.98662500000000009</v>
      </c>
      <c r="H85" s="62" t="s">
        <v>632</v>
      </c>
    </row>
    <row r="86" spans="2:8" ht="3" customHeight="1" x14ac:dyDescent="0.2">
      <c r="E86" s="1"/>
      <c r="F86" s="1"/>
      <c r="G86" s="1"/>
      <c r="H86" s="1"/>
    </row>
    <row r="87" spans="2:8" ht="63.75" customHeight="1" x14ac:dyDescent="0.2">
      <c r="B87" s="81" t="s">
        <v>57</v>
      </c>
      <c r="C87" s="104" t="s">
        <v>374</v>
      </c>
      <c r="D87" s="65" t="s">
        <v>375</v>
      </c>
      <c r="E87" s="58" t="s">
        <v>13</v>
      </c>
      <c r="F87" s="58" t="s">
        <v>13</v>
      </c>
      <c r="G87" s="59">
        <v>1</v>
      </c>
      <c r="H87" s="65" t="s">
        <v>379</v>
      </c>
    </row>
    <row r="88" spans="2:8" ht="66" customHeight="1" x14ac:dyDescent="0.2">
      <c r="B88" s="81"/>
      <c r="C88" s="108"/>
      <c r="D88" s="65" t="s">
        <v>376</v>
      </c>
      <c r="E88" s="58" t="s">
        <v>13</v>
      </c>
      <c r="F88" s="58" t="s">
        <v>13</v>
      </c>
      <c r="G88" s="59">
        <v>1</v>
      </c>
      <c r="H88" s="65" t="s">
        <v>380</v>
      </c>
    </row>
    <row r="89" spans="2:8" ht="71.25" customHeight="1" x14ac:dyDescent="0.2">
      <c r="B89" s="81"/>
      <c r="C89" s="108"/>
      <c r="D89" s="65" t="s">
        <v>377</v>
      </c>
      <c r="E89" s="58" t="s">
        <v>13</v>
      </c>
      <c r="F89" s="58" t="s">
        <v>13</v>
      </c>
      <c r="G89" s="59">
        <v>1</v>
      </c>
      <c r="H89" s="65" t="s">
        <v>381</v>
      </c>
    </row>
    <row r="90" spans="2:8" ht="68.25" customHeight="1" x14ac:dyDescent="0.2">
      <c r="B90" s="81"/>
      <c r="C90" s="106"/>
      <c r="D90" s="65" t="s">
        <v>378</v>
      </c>
      <c r="E90" s="58" t="s">
        <v>13</v>
      </c>
      <c r="F90" s="58" t="s">
        <v>13</v>
      </c>
      <c r="G90" s="59">
        <v>1</v>
      </c>
      <c r="H90" s="65" t="s">
        <v>382</v>
      </c>
    </row>
    <row r="91" spans="2:8" ht="5.25" customHeight="1" x14ac:dyDescent="0.2">
      <c r="E91" s="1"/>
      <c r="F91" s="1"/>
      <c r="G91" s="1"/>
      <c r="H91" s="1"/>
    </row>
    <row r="92" spans="2:8" ht="63" customHeight="1" x14ac:dyDescent="0.2">
      <c r="B92" s="81" t="s">
        <v>58</v>
      </c>
      <c r="C92" s="65" t="s">
        <v>246</v>
      </c>
      <c r="D92" s="65" t="s">
        <v>182</v>
      </c>
      <c r="E92" s="61">
        <v>100</v>
      </c>
      <c r="F92" s="58" t="s">
        <v>14</v>
      </c>
      <c r="G92" s="59">
        <f>+F92/E92</f>
        <v>1</v>
      </c>
      <c r="H92" s="65" t="s">
        <v>383</v>
      </c>
    </row>
    <row r="93" spans="2:8" ht="67.5" customHeight="1" x14ac:dyDescent="0.2">
      <c r="B93" s="81"/>
      <c r="C93" s="65" t="s">
        <v>59</v>
      </c>
      <c r="D93" s="65" t="s">
        <v>183</v>
      </c>
      <c r="E93" s="58" t="s">
        <v>14</v>
      </c>
      <c r="F93" s="58" t="s">
        <v>14</v>
      </c>
      <c r="G93" s="59">
        <f>+F93/E93</f>
        <v>1</v>
      </c>
      <c r="H93" s="65" t="s">
        <v>384</v>
      </c>
    </row>
    <row r="94" spans="2:8" ht="3.75" customHeight="1" x14ac:dyDescent="0.2">
      <c r="B94" s="44"/>
      <c r="C94" s="49"/>
      <c r="D94" s="49"/>
      <c r="E94" s="47"/>
      <c r="F94" s="47"/>
      <c r="G94" s="47"/>
      <c r="H94" s="49"/>
    </row>
    <row r="95" spans="2:8" ht="49.5" customHeight="1" x14ac:dyDescent="0.2">
      <c r="B95" s="66" t="s">
        <v>60</v>
      </c>
      <c r="C95" s="60" t="s">
        <v>185</v>
      </c>
      <c r="D95" s="57" t="s">
        <v>186</v>
      </c>
      <c r="E95" s="58" t="s">
        <v>13</v>
      </c>
      <c r="F95" s="58" t="s">
        <v>13</v>
      </c>
      <c r="G95" s="59">
        <f>+F95/E95</f>
        <v>1</v>
      </c>
      <c r="H95" s="65"/>
    </row>
    <row r="96" spans="2:8" ht="3.75" customHeight="1" x14ac:dyDescent="0.2">
      <c r="E96" s="1"/>
      <c r="F96" s="1"/>
      <c r="G96" s="1"/>
      <c r="H96" s="1"/>
    </row>
    <row r="97" spans="2:8" ht="42" customHeight="1" x14ac:dyDescent="0.2">
      <c r="B97" s="81" t="s">
        <v>187</v>
      </c>
      <c r="C97" s="104" t="s">
        <v>247</v>
      </c>
      <c r="D97" s="65" t="s">
        <v>249</v>
      </c>
      <c r="E97" s="61" t="s">
        <v>13</v>
      </c>
      <c r="F97" s="61">
        <v>1</v>
      </c>
      <c r="G97" s="59">
        <f t="shared" ref="G97:G100" si="5">+F97/E97</f>
        <v>1</v>
      </c>
      <c r="H97" s="65" t="s">
        <v>502</v>
      </c>
    </row>
    <row r="98" spans="2:8" ht="48.75" customHeight="1" x14ac:dyDescent="0.2">
      <c r="B98" s="81"/>
      <c r="C98" s="106"/>
      <c r="D98" s="65" t="s">
        <v>61</v>
      </c>
      <c r="E98" s="61" t="s">
        <v>14</v>
      </c>
      <c r="F98" s="61">
        <v>100</v>
      </c>
      <c r="G98" s="59">
        <f t="shared" si="5"/>
        <v>1</v>
      </c>
      <c r="H98" s="65" t="s">
        <v>9</v>
      </c>
    </row>
    <row r="99" spans="2:8" ht="49.5" customHeight="1" x14ac:dyDescent="0.2">
      <c r="B99" s="81"/>
      <c r="C99" s="65" t="s">
        <v>386</v>
      </c>
      <c r="D99" s="65" t="s">
        <v>385</v>
      </c>
      <c r="E99" s="61" t="s">
        <v>69</v>
      </c>
      <c r="F99" s="61">
        <v>25</v>
      </c>
      <c r="G99" s="59">
        <f t="shared" si="5"/>
        <v>0.5</v>
      </c>
      <c r="H99" s="65" t="s">
        <v>503</v>
      </c>
    </row>
    <row r="100" spans="2:8" ht="49.5" customHeight="1" x14ac:dyDescent="0.2">
      <c r="B100" s="81"/>
      <c r="C100" s="65" t="s">
        <v>248</v>
      </c>
      <c r="D100" s="65" t="s">
        <v>250</v>
      </c>
      <c r="E100" s="61" t="s">
        <v>69</v>
      </c>
      <c r="F100" s="61">
        <v>50</v>
      </c>
      <c r="G100" s="59">
        <f t="shared" si="5"/>
        <v>1</v>
      </c>
      <c r="H100" s="65" t="s">
        <v>504</v>
      </c>
    </row>
    <row r="101" spans="2:8" ht="8.25" customHeight="1" x14ac:dyDescent="0.2">
      <c r="E101" s="1"/>
      <c r="F101" s="1"/>
      <c r="G101" s="1"/>
      <c r="H101" s="1"/>
    </row>
    <row r="102" spans="2:8" ht="27.6" customHeight="1" x14ac:dyDescent="0.2">
      <c r="B102" s="88" t="s">
        <v>63</v>
      </c>
      <c r="C102" s="88"/>
      <c r="D102" s="88"/>
      <c r="E102" s="88"/>
      <c r="F102" s="88"/>
      <c r="G102" s="88"/>
      <c r="H102" s="22">
        <f>+AVERAGE(G105:G107,G109:G110,G112:G115)</f>
        <v>1</v>
      </c>
    </row>
    <row r="103" spans="2:8" ht="15" customHeight="1" x14ac:dyDescent="0.2">
      <c r="B103" s="8"/>
      <c r="C103" s="9"/>
      <c r="D103" s="9"/>
      <c r="E103" s="9"/>
      <c r="F103" s="9"/>
      <c r="G103" s="10"/>
      <c r="H103" s="11" t="s">
        <v>1</v>
      </c>
    </row>
    <row r="104" spans="2:8" s="7" customFormat="1" ht="36" customHeight="1" x14ac:dyDescent="0.2">
      <c r="B104" s="24" t="s">
        <v>2</v>
      </c>
      <c r="C104" s="37" t="s">
        <v>3</v>
      </c>
      <c r="D104" s="37" t="s">
        <v>4</v>
      </c>
      <c r="E104" s="37" t="s">
        <v>5</v>
      </c>
      <c r="F104" s="37" t="s">
        <v>6</v>
      </c>
      <c r="G104" s="38" t="s">
        <v>7</v>
      </c>
      <c r="H104" s="37" t="s">
        <v>8</v>
      </c>
    </row>
    <row r="105" spans="2:8" ht="58.5" customHeight="1" x14ac:dyDescent="0.2">
      <c r="B105" s="81" t="s">
        <v>64</v>
      </c>
      <c r="C105" s="65" t="s">
        <v>65</v>
      </c>
      <c r="D105" s="65" t="s">
        <v>66</v>
      </c>
      <c r="E105" s="58" t="s">
        <v>14</v>
      </c>
      <c r="F105" s="58" t="s">
        <v>14</v>
      </c>
      <c r="G105" s="59">
        <v>1</v>
      </c>
      <c r="H105" s="62" t="s">
        <v>387</v>
      </c>
    </row>
    <row r="106" spans="2:8" ht="78.75" customHeight="1" x14ac:dyDescent="0.2">
      <c r="B106" s="81"/>
      <c r="C106" s="65" t="s">
        <v>67</v>
      </c>
      <c r="D106" s="65" t="s">
        <v>68</v>
      </c>
      <c r="E106" s="58" t="s">
        <v>14</v>
      </c>
      <c r="F106" s="58" t="s">
        <v>14</v>
      </c>
      <c r="G106" s="59">
        <v>1</v>
      </c>
      <c r="H106" s="62" t="s">
        <v>388</v>
      </c>
    </row>
    <row r="107" spans="2:8" ht="58.5" customHeight="1" x14ac:dyDescent="0.2">
      <c r="B107" s="81"/>
      <c r="C107" s="65" t="s">
        <v>70</v>
      </c>
      <c r="D107" s="65" t="s">
        <v>167</v>
      </c>
      <c r="E107" s="58" t="s">
        <v>14</v>
      </c>
      <c r="F107" s="58" t="s">
        <v>14</v>
      </c>
      <c r="G107" s="59">
        <v>1</v>
      </c>
      <c r="H107" s="62" t="s">
        <v>389</v>
      </c>
    </row>
    <row r="108" spans="2:8" ht="4.5" customHeight="1" x14ac:dyDescent="0.2">
      <c r="E108" s="1"/>
      <c r="F108" s="1"/>
      <c r="G108" s="1"/>
      <c r="H108" s="1"/>
    </row>
    <row r="109" spans="2:8" ht="69" customHeight="1" x14ac:dyDescent="0.2">
      <c r="B109" s="81" t="s">
        <v>71</v>
      </c>
      <c r="C109" s="65" t="s">
        <v>72</v>
      </c>
      <c r="D109" s="65" t="s">
        <v>73</v>
      </c>
      <c r="E109" s="58" t="s">
        <v>14</v>
      </c>
      <c r="F109" s="58" t="s">
        <v>14</v>
      </c>
      <c r="G109" s="59">
        <v>1</v>
      </c>
      <c r="H109" s="62" t="s">
        <v>633</v>
      </c>
    </row>
    <row r="110" spans="2:8" ht="60" customHeight="1" x14ac:dyDescent="0.2">
      <c r="B110" s="81"/>
      <c r="C110" s="65" t="s">
        <v>168</v>
      </c>
      <c r="D110" s="65" t="s">
        <v>74</v>
      </c>
      <c r="E110" s="58" t="s">
        <v>14</v>
      </c>
      <c r="F110" s="58" t="s">
        <v>14</v>
      </c>
      <c r="G110" s="59">
        <v>1</v>
      </c>
      <c r="H110" s="62" t="s">
        <v>390</v>
      </c>
    </row>
    <row r="111" spans="2:8" ht="4.5" customHeight="1" x14ac:dyDescent="0.2">
      <c r="E111" s="1"/>
      <c r="F111" s="1"/>
      <c r="G111" s="1"/>
      <c r="H111" s="26"/>
    </row>
    <row r="112" spans="2:8" ht="50.25" customHeight="1" x14ac:dyDescent="0.2">
      <c r="B112" s="81" t="s">
        <v>75</v>
      </c>
      <c r="C112" s="65" t="s">
        <v>169</v>
      </c>
      <c r="D112" s="65" t="s">
        <v>170</v>
      </c>
      <c r="E112" s="58" t="s">
        <v>14</v>
      </c>
      <c r="F112" s="58" t="s">
        <v>14</v>
      </c>
      <c r="G112" s="59">
        <f>+F112/E112</f>
        <v>1</v>
      </c>
      <c r="H112" s="62" t="s">
        <v>391</v>
      </c>
    </row>
    <row r="113" spans="2:8" ht="51" customHeight="1" x14ac:dyDescent="0.2">
      <c r="B113" s="81"/>
      <c r="C113" s="65" t="s">
        <v>578</v>
      </c>
      <c r="D113" s="65" t="s">
        <v>76</v>
      </c>
      <c r="E113" s="58" t="s">
        <v>14</v>
      </c>
      <c r="F113" s="58" t="s">
        <v>270</v>
      </c>
      <c r="G113" s="59">
        <v>1</v>
      </c>
      <c r="H113" s="62" t="s">
        <v>392</v>
      </c>
    </row>
    <row r="114" spans="2:8" ht="65.25" customHeight="1" x14ac:dyDescent="0.2">
      <c r="B114" s="81"/>
      <c r="C114" s="65" t="s">
        <v>171</v>
      </c>
      <c r="D114" s="65" t="s">
        <v>172</v>
      </c>
      <c r="E114" s="58" t="s">
        <v>14</v>
      </c>
      <c r="F114" s="58" t="s">
        <v>14</v>
      </c>
      <c r="G114" s="59">
        <f>+F114/E114</f>
        <v>1</v>
      </c>
      <c r="H114" s="62" t="s">
        <v>393</v>
      </c>
    </row>
    <row r="115" spans="2:8" ht="96.75" customHeight="1" x14ac:dyDescent="0.2">
      <c r="B115" s="81"/>
      <c r="C115" s="65" t="s">
        <v>77</v>
      </c>
      <c r="D115" s="65" t="s">
        <v>78</v>
      </c>
      <c r="E115" s="58" t="s">
        <v>14</v>
      </c>
      <c r="F115" s="58" t="s">
        <v>14</v>
      </c>
      <c r="G115" s="59">
        <v>1</v>
      </c>
      <c r="H115" s="62" t="s">
        <v>394</v>
      </c>
    </row>
    <row r="116" spans="2:8" ht="8.25" customHeight="1" x14ac:dyDescent="0.2">
      <c r="B116" s="82"/>
      <c r="C116" s="82"/>
      <c r="D116" s="82"/>
      <c r="E116" s="82"/>
      <c r="F116" s="82"/>
      <c r="G116" s="82"/>
      <c r="H116" s="82"/>
    </row>
    <row r="117" spans="2:8" ht="27.6" customHeight="1" x14ac:dyDescent="0.2">
      <c r="B117" s="88" t="s">
        <v>79</v>
      </c>
      <c r="C117" s="88"/>
      <c r="D117" s="88"/>
      <c r="E117" s="88"/>
      <c r="F117" s="88"/>
      <c r="G117" s="88"/>
      <c r="H117" s="25">
        <f>+AVERAGE(G120:G121)</f>
        <v>1</v>
      </c>
    </row>
    <row r="118" spans="2:8" ht="8.25" customHeight="1" x14ac:dyDescent="0.2">
      <c r="B118" s="12"/>
      <c r="C118" s="9"/>
      <c r="D118" s="9"/>
      <c r="E118" s="94"/>
      <c r="F118" s="95"/>
      <c r="G118" s="96"/>
      <c r="H118" s="13"/>
    </row>
    <row r="119" spans="2:8" s="7" customFormat="1" ht="36" customHeight="1" x14ac:dyDescent="0.2">
      <c r="B119" s="24" t="s">
        <v>2</v>
      </c>
      <c r="C119" s="37" t="s">
        <v>3</v>
      </c>
      <c r="D119" s="37" t="s">
        <v>4</v>
      </c>
      <c r="E119" s="37" t="s">
        <v>5</v>
      </c>
      <c r="F119" s="37" t="s">
        <v>6</v>
      </c>
      <c r="G119" s="38" t="s">
        <v>7</v>
      </c>
      <c r="H119" s="37" t="s">
        <v>8</v>
      </c>
    </row>
    <row r="120" spans="2:8" ht="86.25" customHeight="1" x14ac:dyDescent="0.2">
      <c r="B120" s="81" t="s">
        <v>79</v>
      </c>
      <c r="C120" s="65" t="s">
        <v>80</v>
      </c>
      <c r="D120" s="65" t="s">
        <v>184</v>
      </c>
      <c r="E120" s="58" t="s">
        <v>11</v>
      </c>
      <c r="F120" s="58" t="s">
        <v>11</v>
      </c>
      <c r="G120" s="59">
        <v>1</v>
      </c>
      <c r="H120" s="67" t="s">
        <v>634</v>
      </c>
    </row>
    <row r="121" spans="2:8" ht="66" customHeight="1" x14ac:dyDescent="0.2">
      <c r="B121" s="81"/>
      <c r="C121" s="65" t="s">
        <v>421</v>
      </c>
      <c r="D121" s="65" t="s">
        <v>184</v>
      </c>
      <c r="E121" s="58" t="s">
        <v>14</v>
      </c>
      <c r="F121" s="58" t="s">
        <v>14</v>
      </c>
      <c r="G121" s="59">
        <v>1</v>
      </c>
      <c r="H121" s="67" t="s">
        <v>422</v>
      </c>
    </row>
    <row r="122" spans="2:8" ht="8.25" customHeight="1" x14ac:dyDescent="0.2">
      <c r="B122" s="92"/>
      <c r="C122" s="92"/>
      <c r="D122" s="92"/>
      <c r="E122" s="92"/>
      <c r="F122" s="92"/>
      <c r="G122" s="92"/>
      <c r="H122" s="92"/>
    </row>
    <row r="123" spans="2:8" ht="27.6" customHeight="1" x14ac:dyDescent="0.2">
      <c r="B123" s="88" t="s">
        <v>81</v>
      </c>
      <c r="C123" s="88"/>
      <c r="D123" s="88"/>
      <c r="E123" s="88"/>
      <c r="F123" s="88"/>
      <c r="G123" s="88"/>
      <c r="H123" s="25">
        <f>+AVERAGE(G126:G133,G135:G139,G141:G145)</f>
        <v>1</v>
      </c>
    </row>
    <row r="124" spans="2:8" ht="15" customHeight="1" x14ac:dyDescent="0.2">
      <c r="B124" s="8"/>
      <c r="C124" s="9"/>
      <c r="D124" s="9"/>
      <c r="E124" s="9"/>
      <c r="F124" s="9"/>
      <c r="G124" s="10"/>
      <c r="H124" s="11" t="s">
        <v>1</v>
      </c>
    </row>
    <row r="125" spans="2:8" s="7" customFormat="1" ht="36" customHeight="1" x14ac:dyDescent="0.2">
      <c r="B125" s="24" t="s">
        <v>2</v>
      </c>
      <c r="C125" s="37" t="s">
        <v>3</v>
      </c>
      <c r="D125" s="37" t="s">
        <v>4</v>
      </c>
      <c r="E125" s="37" t="s">
        <v>5</v>
      </c>
      <c r="F125" s="37" t="s">
        <v>6</v>
      </c>
      <c r="G125" s="38" t="s">
        <v>7</v>
      </c>
      <c r="H125" s="37" t="s">
        <v>8</v>
      </c>
    </row>
    <row r="126" spans="2:8" ht="69.75" customHeight="1" x14ac:dyDescent="0.2">
      <c r="B126" s="81" t="s">
        <v>82</v>
      </c>
      <c r="C126" s="65" t="s">
        <v>395</v>
      </c>
      <c r="D126" s="65" t="s">
        <v>399</v>
      </c>
      <c r="E126" s="58" t="s">
        <v>12</v>
      </c>
      <c r="F126" s="58" t="s">
        <v>12</v>
      </c>
      <c r="G126" s="59">
        <v>1</v>
      </c>
      <c r="H126" s="67" t="s">
        <v>635</v>
      </c>
    </row>
    <row r="127" spans="2:8" ht="81" customHeight="1" x14ac:dyDescent="0.2">
      <c r="B127" s="81"/>
      <c r="C127" s="65" t="s">
        <v>83</v>
      </c>
      <c r="D127" s="65" t="s">
        <v>400</v>
      </c>
      <c r="E127" s="61">
        <v>100</v>
      </c>
      <c r="F127" s="58" t="s">
        <v>14</v>
      </c>
      <c r="G127" s="59">
        <v>1</v>
      </c>
      <c r="H127" s="67" t="s">
        <v>636</v>
      </c>
    </row>
    <row r="128" spans="2:8" ht="78" customHeight="1" x14ac:dyDescent="0.2">
      <c r="B128" s="81"/>
      <c r="C128" s="104" t="s">
        <v>396</v>
      </c>
      <c r="D128" s="65" t="s">
        <v>401</v>
      </c>
      <c r="E128" s="58" t="s">
        <v>13</v>
      </c>
      <c r="F128" s="58" t="s">
        <v>13</v>
      </c>
      <c r="G128" s="59">
        <v>1</v>
      </c>
      <c r="H128" s="67" t="s">
        <v>638</v>
      </c>
    </row>
    <row r="129" spans="2:8" ht="76.5" customHeight="1" x14ac:dyDescent="0.2">
      <c r="B129" s="81"/>
      <c r="C129" s="106"/>
      <c r="D129" s="65" t="s">
        <v>402</v>
      </c>
      <c r="E129" s="58" t="s">
        <v>12</v>
      </c>
      <c r="F129" s="58" t="s">
        <v>12</v>
      </c>
      <c r="G129" s="59">
        <v>1</v>
      </c>
      <c r="H129" s="67" t="s">
        <v>637</v>
      </c>
    </row>
    <row r="130" spans="2:8" ht="80.25" customHeight="1" x14ac:dyDescent="0.2">
      <c r="B130" s="81"/>
      <c r="C130" s="65" t="s">
        <v>84</v>
      </c>
      <c r="D130" s="65" t="s">
        <v>403</v>
      </c>
      <c r="E130" s="61">
        <v>100</v>
      </c>
      <c r="F130" s="58" t="s">
        <v>14</v>
      </c>
      <c r="G130" s="59">
        <v>1</v>
      </c>
      <c r="H130" s="67" t="s">
        <v>639</v>
      </c>
    </row>
    <row r="131" spans="2:8" ht="94.5" customHeight="1" x14ac:dyDescent="0.2">
      <c r="B131" s="81"/>
      <c r="C131" s="65" t="s">
        <v>85</v>
      </c>
      <c r="D131" s="65" t="s">
        <v>404</v>
      </c>
      <c r="E131" s="58" t="s">
        <v>14</v>
      </c>
      <c r="F131" s="58" t="s">
        <v>14</v>
      </c>
      <c r="G131" s="59">
        <v>1</v>
      </c>
      <c r="H131" s="67" t="s">
        <v>640</v>
      </c>
    </row>
    <row r="132" spans="2:8" ht="86.25" customHeight="1" x14ac:dyDescent="0.2">
      <c r="B132" s="81"/>
      <c r="C132" s="65" t="s">
        <v>397</v>
      </c>
      <c r="D132" s="65" t="s">
        <v>405</v>
      </c>
      <c r="E132" s="58" t="s">
        <v>14</v>
      </c>
      <c r="F132" s="58" t="s">
        <v>14</v>
      </c>
      <c r="G132" s="59">
        <v>1</v>
      </c>
      <c r="H132" s="67" t="s">
        <v>641</v>
      </c>
    </row>
    <row r="133" spans="2:8" ht="89.25" customHeight="1" x14ac:dyDescent="0.2">
      <c r="B133" s="81"/>
      <c r="C133" s="65" t="s">
        <v>398</v>
      </c>
      <c r="D133" s="65" t="s">
        <v>406</v>
      </c>
      <c r="E133" s="58" t="s">
        <v>352</v>
      </c>
      <c r="F133" s="58" t="s">
        <v>352</v>
      </c>
      <c r="G133" s="59">
        <v>1</v>
      </c>
      <c r="H133" s="67" t="s">
        <v>407</v>
      </c>
    </row>
    <row r="134" spans="2:8" ht="5.25" customHeight="1" x14ac:dyDescent="0.2">
      <c r="B134" s="82"/>
      <c r="C134" s="82"/>
      <c r="D134" s="82"/>
      <c r="E134" s="82"/>
      <c r="F134" s="82"/>
      <c r="G134" s="82"/>
      <c r="H134" s="82"/>
    </row>
    <row r="135" spans="2:8" ht="72" customHeight="1" x14ac:dyDescent="0.2">
      <c r="B135" s="81" t="s">
        <v>87</v>
      </c>
      <c r="C135" s="65" t="s">
        <v>88</v>
      </c>
      <c r="D135" s="65" t="s">
        <v>411</v>
      </c>
      <c r="E135" s="61" t="s">
        <v>89</v>
      </c>
      <c r="F135" s="61" t="s">
        <v>89</v>
      </c>
      <c r="G135" s="59">
        <v>1</v>
      </c>
      <c r="H135" s="67" t="s">
        <v>642</v>
      </c>
    </row>
    <row r="136" spans="2:8" ht="63" customHeight="1" x14ac:dyDescent="0.2">
      <c r="B136" s="81"/>
      <c r="C136" s="65" t="s">
        <v>408</v>
      </c>
      <c r="D136" s="65" t="s">
        <v>412</v>
      </c>
      <c r="E136" s="61" t="s">
        <v>14</v>
      </c>
      <c r="F136" s="61" t="s">
        <v>14</v>
      </c>
      <c r="G136" s="59">
        <v>1</v>
      </c>
      <c r="H136" s="67" t="s">
        <v>643</v>
      </c>
    </row>
    <row r="137" spans="2:8" ht="54.75" customHeight="1" x14ac:dyDescent="0.2">
      <c r="B137" s="81"/>
      <c r="C137" s="65" t="s">
        <v>409</v>
      </c>
      <c r="D137" s="65" t="s">
        <v>412</v>
      </c>
      <c r="E137" s="61" t="s">
        <v>14</v>
      </c>
      <c r="F137" s="61" t="s">
        <v>14</v>
      </c>
      <c r="G137" s="59">
        <v>1</v>
      </c>
      <c r="H137" s="67" t="s">
        <v>644</v>
      </c>
    </row>
    <row r="138" spans="2:8" ht="57.75" customHeight="1" x14ac:dyDescent="0.2">
      <c r="B138" s="81"/>
      <c r="C138" s="65" t="s">
        <v>410</v>
      </c>
      <c r="D138" s="65" t="s">
        <v>413</v>
      </c>
      <c r="E138" s="61" t="s">
        <v>14</v>
      </c>
      <c r="F138" s="61" t="s">
        <v>14</v>
      </c>
      <c r="G138" s="59">
        <f>+F138/E138</f>
        <v>1</v>
      </c>
      <c r="H138" s="67" t="s">
        <v>645</v>
      </c>
    </row>
    <row r="139" spans="2:8" ht="59.25" customHeight="1" x14ac:dyDescent="0.2">
      <c r="B139" s="81"/>
      <c r="C139" s="65" t="s">
        <v>90</v>
      </c>
      <c r="D139" s="65" t="s">
        <v>414</v>
      </c>
      <c r="E139" s="61" t="s">
        <v>14</v>
      </c>
      <c r="F139" s="61" t="s">
        <v>14</v>
      </c>
      <c r="G139" s="59">
        <v>1</v>
      </c>
      <c r="H139" s="67" t="s">
        <v>646</v>
      </c>
    </row>
    <row r="140" spans="2:8" ht="3.75" customHeight="1" x14ac:dyDescent="0.2">
      <c r="B140" s="23"/>
      <c r="C140" s="29"/>
      <c r="D140" s="30"/>
      <c r="E140" s="31"/>
      <c r="F140" s="31"/>
      <c r="G140" s="32"/>
      <c r="H140" s="29"/>
    </row>
    <row r="141" spans="2:8" ht="42.75" customHeight="1" x14ac:dyDescent="0.2">
      <c r="B141" s="81" t="s">
        <v>173</v>
      </c>
      <c r="C141" s="104" t="s">
        <v>415</v>
      </c>
      <c r="D141" s="65" t="s">
        <v>417</v>
      </c>
      <c r="E141" s="61">
        <v>100</v>
      </c>
      <c r="F141" s="58" t="s">
        <v>14</v>
      </c>
      <c r="G141" s="59">
        <v>1</v>
      </c>
      <c r="H141" s="68" t="s">
        <v>647</v>
      </c>
    </row>
    <row r="142" spans="2:8" ht="65.25" customHeight="1" x14ac:dyDescent="0.2">
      <c r="B142" s="81"/>
      <c r="C142" s="108"/>
      <c r="D142" s="65" t="s">
        <v>418</v>
      </c>
      <c r="E142" s="58" t="s">
        <v>14</v>
      </c>
      <c r="F142" s="58" t="s">
        <v>14</v>
      </c>
      <c r="G142" s="59">
        <v>1</v>
      </c>
      <c r="H142" s="68" t="s">
        <v>648</v>
      </c>
    </row>
    <row r="143" spans="2:8" ht="52.5" customHeight="1" x14ac:dyDescent="0.2">
      <c r="B143" s="81"/>
      <c r="C143" s="108"/>
      <c r="D143" s="65" t="s">
        <v>419</v>
      </c>
      <c r="E143" s="58" t="s">
        <v>14</v>
      </c>
      <c r="F143" s="58" t="s">
        <v>14</v>
      </c>
      <c r="G143" s="59">
        <v>1</v>
      </c>
      <c r="H143" s="68" t="s">
        <v>649</v>
      </c>
    </row>
    <row r="144" spans="2:8" ht="68.25" customHeight="1" x14ac:dyDescent="0.2">
      <c r="B144" s="81"/>
      <c r="C144" s="106"/>
      <c r="D144" s="65" t="s">
        <v>420</v>
      </c>
      <c r="E144" s="58" t="s">
        <v>14</v>
      </c>
      <c r="F144" s="58" t="s">
        <v>14</v>
      </c>
      <c r="G144" s="59">
        <v>1</v>
      </c>
      <c r="H144" s="68" t="s">
        <v>650</v>
      </c>
    </row>
    <row r="145" spans="2:8" ht="77.25" customHeight="1" x14ac:dyDescent="0.2">
      <c r="B145" s="81"/>
      <c r="C145" s="65" t="s">
        <v>416</v>
      </c>
      <c r="D145" s="65" t="s">
        <v>174</v>
      </c>
      <c r="E145" s="58" t="s">
        <v>14</v>
      </c>
      <c r="F145" s="58" t="s">
        <v>14</v>
      </c>
      <c r="G145" s="59">
        <v>1</v>
      </c>
      <c r="H145" s="68" t="s">
        <v>651</v>
      </c>
    </row>
    <row r="146" spans="2:8" ht="3.75" customHeight="1" x14ac:dyDescent="0.2">
      <c r="B146" s="92"/>
      <c r="C146" s="92"/>
      <c r="D146" s="92"/>
      <c r="E146" s="92"/>
      <c r="F146" s="92"/>
      <c r="G146" s="92"/>
      <c r="H146" s="92"/>
    </row>
    <row r="147" spans="2:8" ht="27.6" customHeight="1" x14ac:dyDescent="0.2">
      <c r="B147" s="88" t="s">
        <v>91</v>
      </c>
      <c r="C147" s="88"/>
      <c r="D147" s="88"/>
      <c r="E147" s="88"/>
      <c r="F147" s="88"/>
      <c r="G147" s="88"/>
      <c r="H147" s="25">
        <f>+AVERAGE(G150:G154,G156:G157,G159:G164,G166:G167,G169:G169)</f>
        <v>1</v>
      </c>
    </row>
    <row r="148" spans="2:8" ht="10.5" customHeight="1" x14ac:dyDescent="0.2">
      <c r="B148" s="8"/>
      <c r="C148" s="9"/>
      <c r="D148" s="9"/>
      <c r="E148" s="9"/>
      <c r="F148" s="9"/>
      <c r="G148" s="10"/>
      <c r="H148" s="11" t="s">
        <v>1</v>
      </c>
    </row>
    <row r="149" spans="2:8" s="7" customFormat="1" ht="36" customHeight="1" x14ac:dyDescent="0.2">
      <c r="B149" s="14" t="s">
        <v>2</v>
      </c>
      <c r="C149" s="15" t="s">
        <v>3</v>
      </c>
      <c r="D149" s="15" t="s">
        <v>4</v>
      </c>
      <c r="E149" s="15" t="s">
        <v>5</v>
      </c>
      <c r="F149" s="15" t="s">
        <v>6</v>
      </c>
      <c r="G149" s="17" t="s">
        <v>7</v>
      </c>
      <c r="H149" s="37" t="s">
        <v>8</v>
      </c>
    </row>
    <row r="150" spans="2:8" ht="97.5" customHeight="1" x14ac:dyDescent="0.2">
      <c r="B150" s="83" t="s">
        <v>91</v>
      </c>
      <c r="C150" s="65" t="s">
        <v>505</v>
      </c>
      <c r="D150" s="65" t="s">
        <v>510</v>
      </c>
      <c r="E150" s="58" t="s">
        <v>293</v>
      </c>
      <c r="F150" s="58" t="s">
        <v>293</v>
      </c>
      <c r="G150" s="69">
        <f t="shared" ref="G150:G153" si="6">+F150/E150</f>
        <v>1</v>
      </c>
      <c r="H150" s="68" t="s">
        <v>652</v>
      </c>
    </row>
    <row r="151" spans="2:8" ht="77.25" customHeight="1" x14ac:dyDescent="0.2">
      <c r="B151" s="84"/>
      <c r="C151" s="65" t="s">
        <v>506</v>
      </c>
      <c r="D151" s="65" t="s">
        <v>667</v>
      </c>
      <c r="E151" s="58" t="s">
        <v>14</v>
      </c>
      <c r="F151" s="58" t="s">
        <v>14</v>
      </c>
      <c r="G151" s="69">
        <f t="shared" si="6"/>
        <v>1</v>
      </c>
      <c r="H151" s="68" t="s">
        <v>653</v>
      </c>
    </row>
    <row r="152" spans="2:8" ht="77.25" customHeight="1" x14ac:dyDescent="0.2">
      <c r="B152" s="84"/>
      <c r="C152" s="65" t="s">
        <v>507</v>
      </c>
      <c r="D152" s="65" t="s">
        <v>511</v>
      </c>
      <c r="E152" s="58" t="s">
        <v>13</v>
      </c>
      <c r="F152" s="58" t="s">
        <v>13</v>
      </c>
      <c r="G152" s="69">
        <f t="shared" si="6"/>
        <v>1</v>
      </c>
      <c r="H152" s="68" t="s">
        <v>573</v>
      </c>
    </row>
    <row r="153" spans="2:8" ht="77.25" customHeight="1" x14ac:dyDescent="0.2">
      <c r="B153" s="84"/>
      <c r="C153" s="65" t="s">
        <v>508</v>
      </c>
      <c r="D153" s="65" t="s">
        <v>512</v>
      </c>
      <c r="E153" s="58" t="s">
        <v>13</v>
      </c>
      <c r="F153" s="58" t="s">
        <v>13</v>
      </c>
      <c r="G153" s="69">
        <f t="shared" si="6"/>
        <v>1</v>
      </c>
      <c r="H153" s="68" t="s">
        <v>514</v>
      </c>
    </row>
    <row r="154" spans="2:8" ht="77.25" customHeight="1" x14ac:dyDescent="0.2">
      <c r="B154" s="87"/>
      <c r="C154" s="65" t="s">
        <v>509</v>
      </c>
      <c r="D154" s="65" t="s">
        <v>513</v>
      </c>
      <c r="E154" s="61">
        <v>100</v>
      </c>
      <c r="F154" s="58" t="s">
        <v>14</v>
      </c>
      <c r="G154" s="69">
        <v>1</v>
      </c>
      <c r="H154" s="68" t="s">
        <v>515</v>
      </c>
    </row>
    <row r="155" spans="2:8" ht="5.25" customHeight="1" x14ac:dyDescent="0.2">
      <c r="B155" s="91"/>
      <c r="C155" s="91"/>
      <c r="D155" s="91"/>
      <c r="E155" s="91"/>
      <c r="F155" s="91"/>
      <c r="G155" s="91"/>
      <c r="H155" s="92"/>
    </row>
    <row r="156" spans="2:8" ht="62.25" customHeight="1" x14ac:dyDescent="0.2">
      <c r="B156" s="83" t="s">
        <v>92</v>
      </c>
      <c r="C156" s="85" t="s">
        <v>93</v>
      </c>
      <c r="D156" s="65" t="s">
        <v>668</v>
      </c>
      <c r="E156" s="58" t="s">
        <v>271</v>
      </c>
      <c r="F156" s="58" t="s">
        <v>271</v>
      </c>
      <c r="G156" s="69">
        <v>1</v>
      </c>
      <c r="H156" s="68" t="s">
        <v>519</v>
      </c>
    </row>
    <row r="157" spans="2:8" ht="54" customHeight="1" x14ac:dyDescent="0.2">
      <c r="B157" s="87"/>
      <c r="C157" s="86"/>
      <c r="D157" s="65" t="s">
        <v>516</v>
      </c>
      <c r="E157" s="58" t="s">
        <v>56</v>
      </c>
      <c r="F157" s="58" t="s">
        <v>517</v>
      </c>
      <c r="G157" s="69">
        <v>1</v>
      </c>
      <c r="H157" s="68" t="s">
        <v>518</v>
      </c>
    </row>
    <row r="158" spans="2:8" ht="5.25" customHeight="1" x14ac:dyDescent="0.2">
      <c r="B158" s="91"/>
      <c r="C158" s="91"/>
      <c r="D158" s="91"/>
      <c r="E158" s="91"/>
      <c r="F158" s="91"/>
      <c r="G158" s="91"/>
      <c r="H158" s="92"/>
    </row>
    <row r="159" spans="2:8" ht="51.75" customHeight="1" x14ac:dyDescent="0.2">
      <c r="B159" s="83" t="s">
        <v>94</v>
      </c>
      <c r="C159" s="71" t="s">
        <v>95</v>
      </c>
      <c r="D159" s="65" t="s">
        <v>669</v>
      </c>
      <c r="E159" s="61">
        <v>90</v>
      </c>
      <c r="F159" s="58" t="s">
        <v>14</v>
      </c>
      <c r="G159" s="69">
        <v>1</v>
      </c>
      <c r="H159" s="68" t="s">
        <v>527</v>
      </c>
    </row>
    <row r="160" spans="2:8" ht="46.5" customHeight="1" x14ac:dyDescent="0.2">
      <c r="B160" s="84"/>
      <c r="C160" s="65" t="s">
        <v>520</v>
      </c>
      <c r="D160" s="65" t="s">
        <v>96</v>
      </c>
      <c r="E160" s="61">
        <v>100</v>
      </c>
      <c r="F160" s="61">
        <v>100</v>
      </c>
      <c r="G160" s="69">
        <v>1</v>
      </c>
      <c r="H160" s="68" t="s">
        <v>528</v>
      </c>
    </row>
    <row r="161" spans="2:8" ht="46.5" customHeight="1" x14ac:dyDescent="0.2">
      <c r="B161" s="84"/>
      <c r="C161" s="65" t="s">
        <v>521</v>
      </c>
      <c r="D161" s="65" t="s">
        <v>523</v>
      </c>
      <c r="E161" s="58" t="s">
        <v>14</v>
      </c>
      <c r="F161" s="58" t="s">
        <v>14</v>
      </c>
      <c r="G161" s="69">
        <v>1</v>
      </c>
      <c r="H161" s="68" t="s">
        <v>529</v>
      </c>
    </row>
    <row r="162" spans="2:8" ht="46.5" customHeight="1" x14ac:dyDescent="0.2">
      <c r="B162" s="84"/>
      <c r="C162" s="65" t="s">
        <v>522</v>
      </c>
      <c r="D162" s="65" t="s">
        <v>524</v>
      </c>
      <c r="E162" s="58" t="s">
        <v>13</v>
      </c>
      <c r="F162" s="58" t="s">
        <v>13</v>
      </c>
      <c r="G162" s="69">
        <v>1</v>
      </c>
      <c r="H162" s="68" t="s">
        <v>530</v>
      </c>
    </row>
    <row r="163" spans="2:8" ht="60.75" customHeight="1" x14ac:dyDescent="0.2">
      <c r="B163" s="84"/>
      <c r="C163" s="65" t="s">
        <v>97</v>
      </c>
      <c r="D163" s="65" t="s">
        <v>525</v>
      </c>
      <c r="E163" s="61">
        <v>100</v>
      </c>
      <c r="F163" s="58" t="s">
        <v>14</v>
      </c>
      <c r="G163" s="69">
        <v>1</v>
      </c>
      <c r="H163" s="68" t="s">
        <v>531</v>
      </c>
    </row>
    <row r="164" spans="2:8" ht="44.25" customHeight="1" x14ac:dyDescent="0.2">
      <c r="B164" s="87"/>
      <c r="C164" s="65" t="s">
        <v>98</v>
      </c>
      <c r="D164" s="65" t="s">
        <v>526</v>
      </c>
      <c r="E164" s="61">
        <v>90</v>
      </c>
      <c r="F164" s="58" t="s">
        <v>14</v>
      </c>
      <c r="G164" s="69">
        <v>1</v>
      </c>
      <c r="H164" s="68" t="s">
        <v>532</v>
      </c>
    </row>
    <row r="165" spans="2:8" ht="3" customHeight="1" x14ac:dyDescent="0.2">
      <c r="B165" s="91"/>
      <c r="C165" s="91"/>
      <c r="D165" s="91"/>
      <c r="E165" s="91"/>
      <c r="F165" s="91"/>
      <c r="G165" s="91"/>
      <c r="H165" s="91"/>
    </row>
    <row r="166" spans="2:8" ht="60.75" customHeight="1" x14ac:dyDescent="0.2">
      <c r="B166" s="83" t="s">
        <v>99</v>
      </c>
      <c r="C166" s="65" t="s">
        <v>276</v>
      </c>
      <c r="D166" s="65" t="s">
        <v>100</v>
      </c>
      <c r="E166" s="58" t="s">
        <v>13</v>
      </c>
      <c r="F166" s="58" t="s">
        <v>13</v>
      </c>
      <c r="G166" s="69">
        <f t="shared" ref="G166:G167" si="7">+F166/E166</f>
        <v>1</v>
      </c>
      <c r="H166" s="68" t="s">
        <v>670</v>
      </c>
    </row>
    <row r="167" spans="2:8" ht="65.25" customHeight="1" x14ac:dyDescent="0.2">
      <c r="B167" s="87"/>
      <c r="C167" s="65" t="s">
        <v>101</v>
      </c>
      <c r="D167" s="65" t="s">
        <v>102</v>
      </c>
      <c r="E167" s="58" t="s">
        <v>14</v>
      </c>
      <c r="F167" s="58" t="s">
        <v>14</v>
      </c>
      <c r="G167" s="69">
        <f t="shared" si="7"/>
        <v>1</v>
      </c>
      <c r="H167" s="68" t="s">
        <v>533</v>
      </c>
    </row>
    <row r="168" spans="2:8" ht="4.5" customHeight="1" x14ac:dyDescent="0.2">
      <c r="B168" s="91"/>
      <c r="C168" s="91"/>
      <c r="D168" s="91"/>
      <c r="E168" s="91"/>
      <c r="F168" s="91"/>
      <c r="G168" s="91"/>
      <c r="H168" s="91"/>
    </row>
    <row r="169" spans="2:8" ht="59.25" customHeight="1" x14ac:dyDescent="0.2">
      <c r="B169" s="70" t="s">
        <v>103</v>
      </c>
      <c r="C169" s="65" t="s">
        <v>534</v>
      </c>
      <c r="D169" s="65" t="s">
        <v>535</v>
      </c>
      <c r="E169" s="61">
        <v>100</v>
      </c>
      <c r="F169" s="61">
        <v>100</v>
      </c>
      <c r="G169" s="69">
        <v>1</v>
      </c>
      <c r="H169" s="68" t="s">
        <v>536</v>
      </c>
    </row>
    <row r="170" spans="2:8" ht="5.25" customHeight="1" x14ac:dyDescent="0.2">
      <c r="B170" s="91"/>
      <c r="C170" s="91"/>
      <c r="D170" s="91"/>
      <c r="E170" s="91"/>
      <c r="F170" s="91"/>
      <c r="G170" s="91"/>
      <c r="H170" s="91"/>
    </row>
    <row r="171" spans="2:8" ht="27.6" customHeight="1" x14ac:dyDescent="0.2">
      <c r="B171" s="88" t="s">
        <v>104</v>
      </c>
      <c r="C171" s="88"/>
      <c r="D171" s="88"/>
      <c r="E171" s="88"/>
      <c r="F171" s="88"/>
      <c r="G171" s="88"/>
      <c r="H171" s="25">
        <f>+AVERAGE(G174:G177,G179:G182,G184:G184,G186:G188,G190:G191)</f>
        <v>0.42857142857142855</v>
      </c>
    </row>
    <row r="172" spans="2:8" ht="10.5" customHeight="1" x14ac:dyDescent="0.2">
      <c r="B172" s="8"/>
      <c r="C172" s="9"/>
      <c r="D172" s="9"/>
      <c r="E172" s="9"/>
      <c r="F172" s="9"/>
      <c r="G172" s="10"/>
      <c r="H172" s="11" t="s">
        <v>1</v>
      </c>
    </row>
    <row r="173" spans="2:8" s="7" customFormat="1" ht="36" customHeight="1" x14ac:dyDescent="0.2">
      <c r="B173" s="24" t="s">
        <v>2</v>
      </c>
      <c r="C173" s="37" t="s">
        <v>3</v>
      </c>
      <c r="D173" s="37" t="s">
        <v>4</v>
      </c>
      <c r="E173" s="37" t="s">
        <v>5</v>
      </c>
      <c r="F173" s="37" t="s">
        <v>6</v>
      </c>
      <c r="G173" s="38" t="s">
        <v>7</v>
      </c>
      <c r="H173" s="37" t="s">
        <v>8</v>
      </c>
    </row>
    <row r="174" spans="2:8" ht="58.5" customHeight="1" x14ac:dyDescent="0.2">
      <c r="B174" s="81" t="s">
        <v>105</v>
      </c>
      <c r="C174" s="65" t="s">
        <v>160</v>
      </c>
      <c r="D174" s="65" t="s">
        <v>434</v>
      </c>
      <c r="E174" s="58" t="s">
        <v>14</v>
      </c>
      <c r="F174" s="58" t="s">
        <v>14</v>
      </c>
      <c r="G174" s="59">
        <v>1</v>
      </c>
      <c r="H174" s="68" t="s">
        <v>438</v>
      </c>
    </row>
    <row r="175" spans="2:8" ht="63" customHeight="1" x14ac:dyDescent="0.2">
      <c r="B175" s="81"/>
      <c r="C175" s="65" t="s">
        <v>671</v>
      </c>
      <c r="D175" s="65" t="s">
        <v>435</v>
      </c>
      <c r="E175" s="58" t="s">
        <v>69</v>
      </c>
      <c r="F175" s="58" t="s">
        <v>437</v>
      </c>
      <c r="G175" s="59">
        <v>1</v>
      </c>
      <c r="H175" s="68" t="s">
        <v>439</v>
      </c>
    </row>
    <row r="176" spans="2:8" ht="71.25" customHeight="1" x14ac:dyDescent="0.2">
      <c r="B176" s="81"/>
      <c r="C176" s="65" t="s">
        <v>107</v>
      </c>
      <c r="D176" s="65" t="s">
        <v>108</v>
      </c>
      <c r="E176" s="72">
        <v>25</v>
      </c>
      <c r="F176" s="72">
        <v>0</v>
      </c>
      <c r="G176" s="59">
        <v>0</v>
      </c>
      <c r="H176" s="72"/>
    </row>
    <row r="177" spans="2:8" ht="87" customHeight="1" x14ac:dyDescent="0.2">
      <c r="B177" s="81"/>
      <c r="C177" s="65" t="s">
        <v>433</v>
      </c>
      <c r="D177" s="65" t="s">
        <v>436</v>
      </c>
      <c r="E177" s="58" t="s">
        <v>14</v>
      </c>
      <c r="F177" s="61">
        <v>0</v>
      </c>
      <c r="G177" s="59">
        <v>0</v>
      </c>
      <c r="H177" s="68"/>
    </row>
    <row r="178" spans="2:8" ht="4.5" customHeight="1" x14ac:dyDescent="0.2">
      <c r="B178" s="82"/>
      <c r="C178" s="82"/>
      <c r="D178" s="82"/>
      <c r="E178" s="82"/>
      <c r="F178" s="82"/>
      <c r="G178" s="82"/>
      <c r="H178" s="82"/>
    </row>
    <row r="179" spans="2:8" ht="48.75" customHeight="1" x14ac:dyDescent="0.2">
      <c r="B179" s="81" t="s">
        <v>109</v>
      </c>
      <c r="C179" s="65" t="s">
        <v>110</v>
      </c>
      <c r="D179" s="65" t="s">
        <v>106</v>
      </c>
      <c r="E179" s="72" t="s">
        <v>13</v>
      </c>
      <c r="F179" s="72" t="s">
        <v>13</v>
      </c>
      <c r="G179" s="42">
        <f>+F179/E179</f>
        <v>1</v>
      </c>
      <c r="H179" s="68" t="s">
        <v>444</v>
      </c>
    </row>
    <row r="180" spans="2:8" ht="68.25" customHeight="1" x14ac:dyDescent="0.2">
      <c r="B180" s="81"/>
      <c r="C180" s="65" t="s">
        <v>441</v>
      </c>
      <c r="D180" s="65" t="s">
        <v>434</v>
      </c>
      <c r="E180" s="72" t="s">
        <v>443</v>
      </c>
      <c r="F180" s="72" t="s">
        <v>443</v>
      </c>
      <c r="G180" s="42">
        <f>+F180/E180</f>
        <v>1</v>
      </c>
      <c r="H180" s="68" t="s">
        <v>445</v>
      </c>
    </row>
    <row r="181" spans="2:8" ht="88.5" customHeight="1" x14ac:dyDescent="0.2">
      <c r="B181" s="81"/>
      <c r="C181" s="65" t="s">
        <v>440</v>
      </c>
      <c r="D181" s="65" t="s">
        <v>442</v>
      </c>
      <c r="E181" s="73">
        <v>10</v>
      </c>
      <c r="F181" s="73">
        <v>0</v>
      </c>
      <c r="G181" s="73">
        <v>0</v>
      </c>
      <c r="H181" s="72" t="s">
        <v>1</v>
      </c>
    </row>
    <row r="182" spans="2:8" ht="88.5" customHeight="1" x14ac:dyDescent="0.2">
      <c r="B182" s="81"/>
      <c r="C182" s="65" t="s">
        <v>188</v>
      </c>
      <c r="D182" s="65" t="s">
        <v>189</v>
      </c>
      <c r="E182" s="72" t="s">
        <v>13</v>
      </c>
      <c r="F182" s="72" t="s">
        <v>13</v>
      </c>
      <c r="G182" s="42">
        <v>1</v>
      </c>
      <c r="H182" s="68" t="s">
        <v>446</v>
      </c>
    </row>
    <row r="183" spans="2:8" ht="3" customHeight="1" x14ac:dyDescent="0.2">
      <c r="B183" s="82"/>
      <c r="C183" s="82"/>
      <c r="D183" s="82"/>
      <c r="E183" s="82"/>
      <c r="F183" s="82"/>
      <c r="G183" s="82"/>
      <c r="H183" s="82"/>
    </row>
    <row r="184" spans="2:8" ht="69" customHeight="1" x14ac:dyDescent="0.2">
      <c r="B184" s="66" t="s">
        <v>447</v>
      </c>
      <c r="C184" s="57" t="s">
        <v>448</v>
      </c>
      <c r="D184" s="57" t="s">
        <v>449</v>
      </c>
      <c r="E184" s="61">
        <v>3</v>
      </c>
      <c r="F184" s="74">
        <v>0</v>
      </c>
      <c r="G184" s="69">
        <f>+F184/E184</f>
        <v>0</v>
      </c>
      <c r="H184" s="75"/>
    </row>
    <row r="185" spans="2:8" ht="5.25" customHeight="1" x14ac:dyDescent="0.2">
      <c r="B185" s="45"/>
      <c r="C185" s="53"/>
      <c r="D185" s="53"/>
      <c r="E185" s="47"/>
      <c r="F185" s="47"/>
      <c r="G185" s="51"/>
      <c r="H185" s="54"/>
    </row>
    <row r="186" spans="2:8" ht="64.5" customHeight="1" x14ac:dyDescent="0.2">
      <c r="B186" s="81" t="s">
        <v>111</v>
      </c>
      <c r="C186" s="57" t="s">
        <v>450</v>
      </c>
      <c r="D186" s="65" t="s">
        <v>452</v>
      </c>
      <c r="E186" s="58" t="s">
        <v>12</v>
      </c>
      <c r="F186" s="73">
        <v>0</v>
      </c>
      <c r="G186" s="42">
        <f>+F186/E186</f>
        <v>0</v>
      </c>
      <c r="H186" s="68"/>
    </row>
    <row r="187" spans="2:8" ht="104.25" customHeight="1" x14ac:dyDescent="0.2">
      <c r="B187" s="81"/>
      <c r="C187" s="57" t="s">
        <v>112</v>
      </c>
      <c r="D187" s="65" t="s">
        <v>113</v>
      </c>
      <c r="E187" s="58" t="s">
        <v>86</v>
      </c>
      <c r="F187" s="73">
        <v>0</v>
      </c>
      <c r="G187" s="42">
        <f t="shared" ref="G187" si="8">+F187/E187</f>
        <v>0</v>
      </c>
      <c r="H187" s="68"/>
    </row>
    <row r="188" spans="2:8" ht="83.25" customHeight="1" x14ac:dyDescent="0.2">
      <c r="B188" s="81"/>
      <c r="C188" s="57" t="s">
        <v>451</v>
      </c>
      <c r="D188" s="65" t="s">
        <v>453</v>
      </c>
      <c r="E188" s="58" t="s">
        <v>27</v>
      </c>
      <c r="F188" s="73">
        <v>0</v>
      </c>
      <c r="G188" s="42">
        <v>0</v>
      </c>
      <c r="H188" s="68"/>
    </row>
    <row r="189" spans="2:8" ht="3.75" customHeight="1" x14ac:dyDescent="0.2">
      <c r="B189" s="92"/>
      <c r="C189" s="92"/>
      <c r="D189" s="92"/>
      <c r="E189" s="92"/>
      <c r="F189" s="92"/>
      <c r="G189" s="92"/>
      <c r="H189" s="92"/>
    </row>
    <row r="190" spans="2:8" ht="70.5" customHeight="1" x14ac:dyDescent="0.2">
      <c r="B190" s="83" t="s">
        <v>114</v>
      </c>
      <c r="C190" s="65" t="s">
        <v>115</v>
      </c>
      <c r="D190" s="65" t="s">
        <v>116</v>
      </c>
      <c r="E190" s="58" t="s">
        <v>13</v>
      </c>
      <c r="F190" s="58" t="s">
        <v>13</v>
      </c>
      <c r="G190" s="69">
        <f>+F190/E190</f>
        <v>1</v>
      </c>
      <c r="H190" s="60" t="s">
        <v>456</v>
      </c>
    </row>
    <row r="191" spans="2:8" ht="51" customHeight="1" x14ac:dyDescent="0.2">
      <c r="B191" s="87"/>
      <c r="C191" s="65" t="s">
        <v>454</v>
      </c>
      <c r="D191" s="65" t="s">
        <v>455</v>
      </c>
      <c r="E191" s="58" t="s">
        <v>13</v>
      </c>
      <c r="F191" s="58">
        <v>0</v>
      </c>
      <c r="G191" s="69">
        <f>+F191/E191</f>
        <v>0</v>
      </c>
      <c r="H191" s="75"/>
    </row>
    <row r="192" spans="2:8" ht="8.25" customHeight="1" x14ac:dyDescent="0.2">
      <c r="B192" s="93"/>
      <c r="C192" s="93"/>
      <c r="D192" s="93"/>
      <c r="E192" s="93"/>
      <c r="F192" s="93"/>
      <c r="G192" s="93"/>
      <c r="H192" s="93"/>
    </row>
    <row r="193" spans="2:9" ht="27.6" customHeight="1" x14ac:dyDescent="0.2">
      <c r="B193" s="88" t="s">
        <v>117</v>
      </c>
      <c r="C193" s="88"/>
      <c r="D193" s="88"/>
      <c r="E193" s="88"/>
      <c r="F193" s="88"/>
      <c r="G193" s="88"/>
      <c r="H193" s="25">
        <f>+AVERAGE(G196:G204,G206:G208,G210:G211,G213:G223)</f>
        <v>0.99957200000000002</v>
      </c>
      <c r="I193" s="36"/>
    </row>
    <row r="194" spans="2:9" ht="20.25" customHeight="1" x14ac:dyDescent="0.2">
      <c r="B194" s="8"/>
      <c r="C194" s="9"/>
      <c r="D194" s="9"/>
      <c r="E194" s="9"/>
      <c r="F194" s="9"/>
      <c r="G194" s="10"/>
      <c r="H194" s="11" t="s">
        <v>1</v>
      </c>
    </row>
    <row r="195" spans="2:9" s="7" customFormat="1" ht="36" customHeight="1" x14ac:dyDescent="0.2">
      <c r="B195" s="24" t="s">
        <v>2</v>
      </c>
      <c r="C195" s="37" t="s">
        <v>3</v>
      </c>
      <c r="D195" s="37" t="s">
        <v>4</v>
      </c>
      <c r="E195" s="37" t="s">
        <v>5</v>
      </c>
      <c r="F195" s="37" t="s">
        <v>6</v>
      </c>
      <c r="G195" s="38" t="s">
        <v>7</v>
      </c>
      <c r="H195" s="37" t="s">
        <v>8</v>
      </c>
    </row>
    <row r="196" spans="2:9" ht="51" customHeight="1" x14ac:dyDescent="0.2">
      <c r="B196" s="81" t="s">
        <v>244</v>
      </c>
      <c r="C196" s="104" t="s">
        <v>251</v>
      </c>
      <c r="D196" s="109" t="s">
        <v>118</v>
      </c>
      <c r="E196" s="61" t="s">
        <v>14</v>
      </c>
      <c r="F196" s="61" t="s">
        <v>14</v>
      </c>
      <c r="G196" s="42">
        <v>1</v>
      </c>
      <c r="H196" s="60" t="s">
        <v>470</v>
      </c>
    </row>
    <row r="197" spans="2:9" ht="51" customHeight="1" x14ac:dyDescent="0.2">
      <c r="B197" s="81"/>
      <c r="C197" s="108"/>
      <c r="D197" s="109" t="s">
        <v>119</v>
      </c>
      <c r="E197" s="61" t="s">
        <v>462</v>
      </c>
      <c r="F197" s="61" t="s">
        <v>462</v>
      </c>
      <c r="G197" s="42">
        <f t="shared" ref="G197:G198" si="9">+F197/E197</f>
        <v>1</v>
      </c>
      <c r="H197" s="60" t="s">
        <v>471</v>
      </c>
    </row>
    <row r="198" spans="2:9" ht="38.25" customHeight="1" x14ac:dyDescent="0.2">
      <c r="B198" s="81"/>
      <c r="C198" s="108"/>
      <c r="D198" s="109" t="s">
        <v>120</v>
      </c>
      <c r="E198" s="61" t="s">
        <v>352</v>
      </c>
      <c r="F198" s="61" t="s">
        <v>352</v>
      </c>
      <c r="G198" s="42">
        <f t="shared" si="9"/>
        <v>1</v>
      </c>
      <c r="H198" s="60" t="s">
        <v>465</v>
      </c>
      <c r="I198" s="35"/>
    </row>
    <row r="199" spans="2:9" ht="43.5" customHeight="1" x14ac:dyDescent="0.2">
      <c r="B199" s="81"/>
      <c r="C199" s="106"/>
      <c r="D199" s="109" t="s">
        <v>121</v>
      </c>
      <c r="E199" s="61" t="s">
        <v>463</v>
      </c>
      <c r="F199" s="61" t="s">
        <v>463</v>
      </c>
      <c r="G199" s="42">
        <v>1</v>
      </c>
      <c r="H199" s="60" t="s">
        <v>654</v>
      </c>
      <c r="I199" s="43"/>
    </row>
    <row r="200" spans="2:9" ht="69.75" customHeight="1" x14ac:dyDescent="0.2">
      <c r="B200" s="81"/>
      <c r="C200" s="110" t="s">
        <v>122</v>
      </c>
      <c r="D200" s="109" t="s">
        <v>123</v>
      </c>
      <c r="E200" s="61" t="s">
        <v>14</v>
      </c>
      <c r="F200" s="61" t="s">
        <v>14</v>
      </c>
      <c r="G200" s="42">
        <f>+F200/E200</f>
        <v>1</v>
      </c>
      <c r="H200" s="60" t="s">
        <v>655</v>
      </c>
    </row>
    <row r="201" spans="2:9" ht="87.75" customHeight="1" x14ac:dyDescent="0.2">
      <c r="B201" s="81"/>
      <c r="C201" s="104" t="s">
        <v>457</v>
      </c>
      <c r="D201" s="109" t="s">
        <v>458</v>
      </c>
      <c r="E201" s="61">
        <v>100</v>
      </c>
      <c r="F201" s="61" t="s">
        <v>14</v>
      </c>
      <c r="G201" s="42">
        <v>1</v>
      </c>
      <c r="H201" s="60" t="s">
        <v>466</v>
      </c>
    </row>
    <row r="202" spans="2:9" ht="67.5" customHeight="1" x14ac:dyDescent="0.2">
      <c r="B202" s="81"/>
      <c r="C202" s="108"/>
      <c r="D202" s="109" t="s">
        <v>459</v>
      </c>
      <c r="E202" s="61" t="s">
        <v>14</v>
      </c>
      <c r="F202" s="61" t="s">
        <v>14</v>
      </c>
      <c r="G202" s="42">
        <v>1</v>
      </c>
      <c r="H202" s="60" t="s">
        <v>467</v>
      </c>
    </row>
    <row r="203" spans="2:9" ht="48.75" customHeight="1" x14ac:dyDescent="0.2">
      <c r="B203" s="81"/>
      <c r="C203" s="108"/>
      <c r="D203" s="109" t="s">
        <v>460</v>
      </c>
      <c r="E203" s="61" t="s">
        <v>464</v>
      </c>
      <c r="F203" s="61" t="s">
        <v>464</v>
      </c>
      <c r="G203" s="42">
        <v>1</v>
      </c>
      <c r="H203" s="60" t="s">
        <v>468</v>
      </c>
    </row>
    <row r="204" spans="2:9" ht="69" customHeight="1" x14ac:dyDescent="0.2">
      <c r="B204" s="81"/>
      <c r="C204" s="106"/>
      <c r="D204" s="65" t="s">
        <v>461</v>
      </c>
      <c r="E204" s="61" t="s">
        <v>14</v>
      </c>
      <c r="F204" s="61" t="s">
        <v>14</v>
      </c>
      <c r="G204" s="42">
        <f t="shared" ref="G204:G210" si="10">+F204/E204</f>
        <v>1</v>
      </c>
      <c r="H204" s="60" t="s">
        <v>469</v>
      </c>
    </row>
    <row r="205" spans="2:9" ht="3.75" customHeight="1" x14ac:dyDescent="0.2">
      <c r="B205" s="93"/>
      <c r="C205" s="93"/>
      <c r="D205" s="93"/>
      <c r="E205" s="93"/>
      <c r="F205" s="93"/>
      <c r="G205" s="93"/>
      <c r="H205" s="93"/>
    </row>
    <row r="206" spans="2:9" ht="34.5" customHeight="1" x14ac:dyDescent="0.2">
      <c r="B206" s="81" t="s">
        <v>124</v>
      </c>
      <c r="C206" s="65" t="s">
        <v>125</v>
      </c>
      <c r="D206" s="65" t="s">
        <v>126</v>
      </c>
      <c r="E206" s="73">
        <v>80</v>
      </c>
      <c r="F206" s="72" t="s">
        <v>56</v>
      </c>
      <c r="G206" s="42">
        <f t="shared" ref="G206:G207" si="11">+F206/E206</f>
        <v>1</v>
      </c>
      <c r="H206" s="65" t="s">
        <v>472</v>
      </c>
      <c r="I206" s="35"/>
    </row>
    <row r="207" spans="2:9" ht="68.25" customHeight="1" x14ac:dyDescent="0.2">
      <c r="B207" s="81"/>
      <c r="C207" s="65" t="s">
        <v>127</v>
      </c>
      <c r="D207" s="65" t="s">
        <v>128</v>
      </c>
      <c r="E207" s="73">
        <v>80</v>
      </c>
      <c r="F207" s="72" t="s">
        <v>56</v>
      </c>
      <c r="G207" s="42">
        <f t="shared" si="11"/>
        <v>1</v>
      </c>
      <c r="H207" s="65" t="s">
        <v>473</v>
      </c>
      <c r="I207" s="43"/>
    </row>
    <row r="208" spans="2:9" ht="52.5" customHeight="1" x14ac:dyDescent="0.2">
      <c r="B208" s="81"/>
      <c r="C208" s="65" t="s">
        <v>129</v>
      </c>
      <c r="D208" s="65" t="s">
        <v>130</v>
      </c>
      <c r="E208" s="61">
        <v>100</v>
      </c>
      <c r="F208" s="72" t="s">
        <v>14</v>
      </c>
      <c r="G208" s="42">
        <v>1</v>
      </c>
      <c r="H208" s="65" t="s">
        <v>474</v>
      </c>
    </row>
    <row r="209" spans="2:9" ht="5.25" customHeight="1" x14ac:dyDescent="0.2">
      <c r="B209" s="82"/>
      <c r="C209" s="82"/>
      <c r="D209" s="82"/>
      <c r="E209" s="82"/>
      <c r="F209" s="82"/>
      <c r="G209" s="82"/>
      <c r="H209" s="82"/>
    </row>
    <row r="210" spans="2:9" ht="74.25" customHeight="1" x14ac:dyDescent="0.2">
      <c r="B210" s="81" t="s">
        <v>131</v>
      </c>
      <c r="C210" s="65" t="s">
        <v>475</v>
      </c>
      <c r="D210" s="109" t="s">
        <v>476</v>
      </c>
      <c r="E210" s="61" t="s">
        <v>14</v>
      </c>
      <c r="F210" s="61" t="s">
        <v>14</v>
      </c>
      <c r="G210" s="42">
        <f t="shared" si="10"/>
        <v>1</v>
      </c>
      <c r="H210" s="60" t="s">
        <v>477</v>
      </c>
    </row>
    <row r="211" spans="2:9" ht="58.5" customHeight="1" x14ac:dyDescent="0.2">
      <c r="B211" s="81"/>
      <c r="C211" s="65" t="s">
        <v>132</v>
      </c>
      <c r="D211" s="109" t="s">
        <v>133</v>
      </c>
      <c r="E211" s="61">
        <v>100</v>
      </c>
      <c r="F211" s="61">
        <v>100</v>
      </c>
      <c r="G211" s="42">
        <v>1</v>
      </c>
      <c r="H211" s="60" t="s">
        <v>478</v>
      </c>
      <c r="I211" s="43"/>
    </row>
    <row r="212" spans="2:9" ht="4.5" customHeight="1" x14ac:dyDescent="0.2">
      <c r="B212" s="82"/>
      <c r="C212" s="82"/>
      <c r="D212" s="82"/>
      <c r="E212" s="82"/>
      <c r="F212" s="82"/>
      <c r="G212" s="82"/>
      <c r="H212" s="82"/>
    </row>
    <row r="213" spans="2:9" ht="73.5" customHeight="1" x14ac:dyDescent="0.2">
      <c r="B213" s="83" t="s">
        <v>134</v>
      </c>
      <c r="C213" s="107" t="s">
        <v>479</v>
      </c>
      <c r="D213" s="65" t="s">
        <v>135</v>
      </c>
      <c r="E213" s="61">
        <v>25</v>
      </c>
      <c r="F213" s="61" t="s">
        <v>62</v>
      </c>
      <c r="G213" s="42">
        <v>1</v>
      </c>
      <c r="H213" s="60" t="s">
        <v>660</v>
      </c>
    </row>
    <row r="214" spans="2:9" ht="50.25" customHeight="1" x14ac:dyDescent="0.2">
      <c r="B214" s="84"/>
      <c r="C214" s="107"/>
      <c r="D214" s="65" t="s">
        <v>252</v>
      </c>
      <c r="E214" s="61" t="s">
        <v>272</v>
      </c>
      <c r="F214" s="61" t="s">
        <v>272</v>
      </c>
      <c r="G214" s="42">
        <f t="shared" ref="G214" si="12">+F214/E214</f>
        <v>1</v>
      </c>
      <c r="H214" s="60" t="s">
        <v>659</v>
      </c>
      <c r="I214" s="35"/>
    </row>
    <row r="215" spans="2:9" ht="52.5" customHeight="1" x14ac:dyDescent="0.2">
      <c r="B215" s="84"/>
      <c r="C215" s="107" t="s">
        <v>176</v>
      </c>
      <c r="D215" s="65" t="s">
        <v>136</v>
      </c>
      <c r="E215" s="61">
        <v>100</v>
      </c>
      <c r="F215" s="61" t="s">
        <v>14</v>
      </c>
      <c r="G215" s="42">
        <v>1</v>
      </c>
      <c r="H215" s="60" t="s">
        <v>658</v>
      </c>
    </row>
    <row r="216" spans="2:9" ht="54" customHeight="1" x14ac:dyDescent="0.2">
      <c r="B216" s="84"/>
      <c r="C216" s="107" t="s">
        <v>480</v>
      </c>
      <c r="D216" s="65" t="s">
        <v>137</v>
      </c>
      <c r="E216" s="61" t="s">
        <v>14</v>
      </c>
      <c r="F216" s="61" t="s">
        <v>14</v>
      </c>
      <c r="G216" s="76">
        <f>+F216/E216</f>
        <v>1</v>
      </c>
      <c r="H216" s="60" t="s">
        <v>657</v>
      </c>
    </row>
    <row r="217" spans="2:9" ht="119.25" customHeight="1" x14ac:dyDescent="0.2">
      <c r="B217" s="84"/>
      <c r="C217" s="107" t="s">
        <v>175</v>
      </c>
      <c r="D217" s="65" t="s">
        <v>138</v>
      </c>
      <c r="E217" s="61">
        <v>35</v>
      </c>
      <c r="F217" s="61" t="s">
        <v>487</v>
      </c>
      <c r="G217" s="76">
        <v>1</v>
      </c>
      <c r="H217" s="60" t="s">
        <v>656</v>
      </c>
    </row>
    <row r="218" spans="2:9" ht="77.25" customHeight="1" x14ac:dyDescent="0.2">
      <c r="B218" s="84"/>
      <c r="C218" s="107" t="s">
        <v>253</v>
      </c>
      <c r="D218" s="65" t="s">
        <v>484</v>
      </c>
      <c r="E218" s="61" t="s">
        <v>488</v>
      </c>
      <c r="F218" s="61" t="s">
        <v>489</v>
      </c>
      <c r="G218" s="42">
        <v>0.98929999999999996</v>
      </c>
      <c r="H218" s="60" t="s">
        <v>570</v>
      </c>
    </row>
    <row r="219" spans="2:9" ht="62.25" customHeight="1" x14ac:dyDescent="0.2">
      <c r="B219" s="84"/>
      <c r="C219" s="107" t="s">
        <v>190</v>
      </c>
      <c r="D219" s="65" t="s">
        <v>485</v>
      </c>
      <c r="E219" s="61" t="s">
        <v>11</v>
      </c>
      <c r="F219" s="61" t="s">
        <v>11</v>
      </c>
      <c r="G219" s="59">
        <v>1</v>
      </c>
      <c r="H219" s="60" t="s">
        <v>490</v>
      </c>
    </row>
    <row r="220" spans="2:9" ht="58.5" customHeight="1" x14ac:dyDescent="0.2">
      <c r="B220" s="84"/>
      <c r="C220" s="107" t="s">
        <v>481</v>
      </c>
      <c r="D220" s="65" t="s">
        <v>486</v>
      </c>
      <c r="E220" s="61" t="s">
        <v>26</v>
      </c>
      <c r="F220" s="61" t="s">
        <v>26</v>
      </c>
      <c r="G220" s="59">
        <v>1</v>
      </c>
      <c r="H220" s="60" t="s">
        <v>571</v>
      </c>
    </row>
    <row r="221" spans="2:9" ht="58.5" customHeight="1" x14ac:dyDescent="0.2">
      <c r="B221" s="84"/>
      <c r="C221" s="107" t="s">
        <v>482</v>
      </c>
      <c r="D221" s="65" t="s">
        <v>485</v>
      </c>
      <c r="E221" s="61" t="s">
        <v>13</v>
      </c>
      <c r="F221" s="61" t="s">
        <v>13</v>
      </c>
      <c r="G221" s="59">
        <v>1</v>
      </c>
      <c r="H221" s="60" t="s">
        <v>491</v>
      </c>
    </row>
    <row r="222" spans="2:9" ht="63.75" customHeight="1" x14ac:dyDescent="0.2">
      <c r="B222" s="84"/>
      <c r="C222" s="107" t="s">
        <v>483</v>
      </c>
      <c r="D222" s="65" t="s">
        <v>139</v>
      </c>
      <c r="E222" s="61" t="s">
        <v>14</v>
      </c>
      <c r="F222" s="61" t="s">
        <v>14</v>
      </c>
      <c r="G222" s="59">
        <v>1</v>
      </c>
      <c r="H222" s="60" t="s">
        <v>572</v>
      </c>
    </row>
    <row r="223" spans="2:9" ht="87.75" customHeight="1" x14ac:dyDescent="0.2">
      <c r="B223" s="87"/>
      <c r="C223" s="65" t="s">
        <v>140</v>
      </c>
      <c r="D223" s="65" t="s">
        <v>141</v>
      </c>
      <c r="E223" s="61" t="s">
        <v>14</v>
      </c>
      <c r="F223" s="61" t="s">
        <v>14</v>
      </c>
      <c r="G223" s="77">
        <v>1</v>
      </c>
      <c r="H223" s="60" t="s">
        <v>492</v>
      </c>
    </row>
    <row r="224" spans="2:9" ht="8.25" customHeight="1" x14ac:dyDescent="0.2">
      <c r="B224" s="92"/>
      <c r="C224" s="92"/>
      <c r="D224" s="92"/>
      <c r="E224" s="92"/>
      <c r="F224" s="92"/>
      <c r="G224" s="92"/>
      <c r="H224" s="92"/>
    </row>
    <row r="225" spans="2:8" ht="27.6" customHeight="1" x14ac:dyDescent="0.2">
      <c r="B225" s="88" t="s">
        <v>142</v>
      </c>
      <c r="C225" s="88"/>
      <c r="D225" s="88"/>
      <c r="E225" s="88"/>
      <c r="F225" s="88"/>
      <c r="G225" s="88"/>
      <c r="H225" s="16">
        <f>+AVERAGE(G229:G230,G232:G237,G239:G240,G242:G247)</f>
        <v>0.99750000000000005</v>
      </c>
    </row>
    <row r="226" spans="2:8" ht="20.25" customHeight="1" x14ac:dyDescent="0.2">
      <c r="B226" s="8"/>
      <c r="C226" s="9"/>
      <c r="D226" s="9"/>
      <c r="E226" s="9"/>
      <c r="F226" s="9"/>
      <c r="G226" s="10"/>
      <c r="H226" s="11" t="s">
        <v>1</v>
      </c>
    </row>
    <row r="227" spans="2:8" ht="15" customHeight="1" x14ac:dyDescent="0.2">
      <c r="B227" s="12"/>
      <c r="C227" s="9"/>
      <c r="D227" s="9"/>
      <c r="E227" s="94"/>
      <c r="F227" s="95"/>
      <c r="G227" s="96"/>
      <c r="H227" s="13"/>
    </row>
    <row r="228" spans="2:8" s="7" customFormat="1" ht="36" customHeight="1" x14ac:dyDescent="0.2">
      <c r="B228" s="24" t="s">
        <v>2</v>
      </c>
      <c r="C228" s="37" t="s">
        <v>3</v>
      </c>
      <c r="D228" s="37" t="s">
        <v>4</v>
      </c>
      <c r="E228" s="37" t="s">
        <v>5</v>
      </c>
      <c r="F228" s="37" t="s">
        <v>6</v>
      </c>
      <c r="G228" s="38" t="s">
        <v>7</v>
      </c>
      <c r="H228" s="37" t="s">
        <v>8</v>
      </c>
    </row>
    <row r="229" spans="2:8" ht="78.75" customHeight="1" x14ac:dyDescent="0.2">
      <c r="B229" s="80" t="s">
        <v>142</v>
      </c>
      <c r="C229" s="65" t="s">
        <v>143</v>
      </c>
      <c r="D229" s="65" t="s">
        <v>144</v>
      </c>
      <c r="E229" s="58" t="s">
        <v>12</v>
      </c>
      <c r="F229" s="58" t="s">
        <v>12</v>
      </c>
      <c r="G229" s="42">
        <f t="shared" ref="G229:G243" si="13">+F229/E229</f>
        <v>1</v>
      </c>
      <c r="H229" s="60" t="s">
        <v>537</v>
      </c>
    </row>
    <row r="230" spans="2:8" ht="48.75" customHeight="1" x14ac:dyDescent="0.2">
      <c r="B230" s="80"/>
      <c r="C230" s="65" t="s">
        <v>145</v>
      </c>
      <c r="D230" s="65" t="s">
        <v>146</v>
      </c>
      <c r="E230" s="58" t="s">
        <v>13</v>
      </c>
      <c r="F230" s="61">
        <v>1</v>
      </c>
      <c r="G230" s="42">
        <f t="shared" si="13"/>
        <v>1</v>
      </c>
      <c r="H230" s="60" t="s">
        <v>586</v>
      </c>
    </row>
    <row r="231" spans="2:8" ht="4.5" customHeight="1" x14ac:dyDescent="0.2">
      <c r="B231" s="82"/>
      <c r="C231" s="82"/>
      <c r="D231" s="82"/>
      <c r="E231" s="82"/>
      <c r="F231" s="82"/>
      <c r="G231" s="82"/>
      <c r="H231" s="82"/>
    </row>
    <row r="232" spans="2:8" ht="59.25" customHeight="1" x14ac:dyDescent="0.2">
      <c r="B232" s="81" t="s">
        <v>147</v>
      </c>
      <c r="C232" s="65" t="s">
        <v>538</v>
      </c>
      <c r="D232" s="65" t="s">
        <v>540</v>
      </c>
      <c r="E232" s="58" t="s">
        <v>13</v>
      </c>
      <c r="F232" s="58" t="s">
        <v>13</v>
      </c>
      <c r="G232" s="42">
        <f t="shared" si="13"/>
        <v>1</v>
      </c>
      <c r="H232" s="60" t="s">
        <v>585</v>
      </c>
    </row>
    <row r="233" spans="2:8" ht="52.5" customHeight="1" x14ac:dyDescent="0.2">
      <c r="B233" s="81"/>
      <c r="C233" s="65" t="s">
        <v>539</v>
      </c>
      <c r="D233" s="65" t="s">
        <v>541</v>
      </c>
      <c r="E233" s="61">
        <v>3</v>
      </c>
      <c r="F233" s="61">
        <v>3</v>
      </c>
      <c r="G233" s="42">
        <v>1</v>
      </c>
      <c r="H233" s="60" t="s">
        <v>618</v>
      </c>
    </row>
    <row r="234" spans="2:8" ht="85.5" customHeight="1" x14ac:dyDescent="0.2">
      <c r="B234" s="81"/>
      <c r="C234" s="65" t="s">
        <v>148</v>
      </c>
      <c r="D234" s="65" t="s">
        <v>541</v>
      </c>
      <c r="E234" s="61">
        <v>9</v>
      </c>
      <c r="F234" s="61">
        <v>9</v>
      </c>
      <c r="G234" s="42">
        <f t="shared" si="13"/>
        <v>1</v>
      </c>
      <c r="H234" s="60" t="s">
        <v>616</v>
      </c>
    </row>
    <row r="235" spans="2:8" ht="38.25" customHeight="1" x14ac:dyDescent="0.2">
      <c r="B235" s="81"/>
      <c r="C235" s="65" t="s">
        <v>149</v>
      </c>
      <c r="D235" s="65" t="s">
        <v>150</v>
      </c>
      <c r="E235" s="58" t="s">
        <v>12</v>
      </c>
      <c r="F235" s="58" t="s">
        <v>12</v>
      </c>
      <c r="G235" s="42">
        <v>1</v>
      </c>
      <c r="H235" s="60" t="s">
        <v>584</v>
      </c>
    </row>
    <row r="236" spans="2:8" ht="38.25" customHeight="1" x14ac:dyDescent="0.2">
      <c r="B236" s="81"/>
      <c r="C236" s="65" t="s">
        <v>151</v>
      </c>
      <c r="D236" s="65" t="s">
        <v>152</v>
      </c>
      <c r="E236" s="58" t="s">
        <v>14</v>
      </c>
      <c r="F236" s="58" t="s">
        <v>274</v>
      </c>
      <c r="G236" s="42">
        <v>0.96</v>
      </c>
      <c r="H236" s="60" t="s">
        <v>583</v>
      </c>
    </row>
    <row r="237" spans="2:8" ht="78.75" customHeight="1" x14ac:dyDescent="0.2">
      <c r="B237" s="81"/>
      <c r="C237" s="65" t="s">
        <v>153</v>
      </c>
      <c r="D237" s="65" t="s">
        <v>619</v>
      </c>
      <c r="E237" s="61">
        <v>3</v>
      </c>
      <c r="F237" s="61">
        <v>3</v>
      </c>
      <c r="G237" s="42">
        <v>1</v>
      </c>
      <c r="H237" s="60" t="s">
        <v>617</v>
      </c>
    </row>
    <row r="238" spans="2:8" ht="4.5" customHeight="1" x14ac:dyDescent="0.2">
      <c r="B238" s="82"/>
      <c r="C238" s="82"/>
      <c r="D238" s="82"/>
      <c r="E238" s="82"/>
      <c r="F238" s="82"/>
      <c r="G238" s="82"/>
      <c r="H238" s="82"/>
    </row>
    <row r="239" spans="2:8" ht="68.25" customHeight="1" x14ac:dyDescent="0.2">
      <c r="B239" s="81" t="s">
        <v>154</v>
      </c>
      <c r="C239" s="65" t="s">
        <v>155</v>
      </c>
      <c r="D239" s="65" t="s">
        <v>156</v>
      </c>
      <c r="E239" s="61">
        <v>100</v>
      </c>
      <c r="F239" s="58" t="s">
        <v>14</v>
      </c>
      <c r="G239" s="42">
        <v>1</v>
      </c>
      <c r="H239" s="65" t="s">
        <v>582</v>
      </c>
    </row>
    <row r="240" spans="2:8" ht="48.75" customHeight="1" x14ac:dyDescent="0.2">
      <c r="B240" s="81"/>
      <c r="C240" s="65" t="s">
        <v>542</v>
      </c>
      <c r="D240" s="65" t="s">
        <v>269</v>
      </c>
      <c r="E240" s="58" t="s">
        <v>13</v>
      </c>
      <c r="F240" s="58" t="s">
        <v>13</v>
      </c>
      <c r="G240" s="42">
        <f t="shared" si="13"/>
        <v>1</v>
      </c>
      <c r="H240" s="65" t="s">
        <v>581</v>
      </c>
    </row>
    <row r="241" spans="2:8" ht="4.5" customHeight="1" x14ac:dyDescent="0.2">
      <c r="B241" s="82"/>
      <c r="C241" s="82"/>
      <c r="D241" s="82"/>
      <c r="E241" s="82"/>
      <c r="F241" s="82"/>
      <c r="G241" s="82"/>
      <c r="H241" s="82"/>
    </row>
    <row r="242" spans="2:8" ht="66.75" customHeight="1" x14ac:dyDescent="0.2">
      <c r="B242" s="81" t="s">
        <v>157</v>
      </c>
      <c r="C242" s="65" t="s">
        <v>543</v>
      </c>
      <c r="D242" s="65" t="s">
        <v>551</v>
      </c>
      <c r="E242" s="58" t="s">
        <v>13</v>
      </c>
      <c r="F242" s="58" t="s">
        <v>13</v>
      </c>
      <c r="G242" s="42">
        <f t="shared" si="13"/>
        <v>1</v>
      </c>
      <c r="H242" s="65" t="s">
        <v>580</v>
      </c>
    </row>
    <row r="243" spans="2:8" ht="60.75" customHeight="1" x14ac:dyDescent="0.2">
      <c r="B243" s="81"/>
      <c r="C243" s="65" t="s">
        <v>158</v>
      </c>
      <c r="D243" s="65" t="s">
        <v>159</v>
      </c>
      <c r="E243" s="58" t="s">
        <v>12</v>
      </c>
      <c r="F243" s="58" t="s">
        <v>12</v>
      </c>
      <c r="G243" s="42">
        <f t="shared" si="13"/>
        <v>1</v>
      </c>
      <c r="H243" s="60" t="s">
        <v>579</v>
      </c>
    </row>
    <row r="244" spans="2:8" ht="60.75" customHeight="1" x14ac:dyDescent="0.2">
      <c r="B244" s="81"/>
      <c r="C244" s="65" t="s">
        <v>544</v>
      </c>
      <c r="D244" s="65" t="s">
        <v>548</v>
      </c>
      <c r="E244" s="58" t="s">
        <v>12</v>
      </c>
      <c r="F244" s="58" t="s">
        <v>12</v>
      </c>
      <c r="G244" s="42">
        <v>1</v>
      </c>
      <c r="H244" s="60" t="s">
        <v>579</v>
      </c>
    </row>
    <row r="245" spans="2:8" ht="60.75" customHeight="1" x14ac:dyDescent="0.2">
      <c r="B245" s="81"/>
      <c r="C245" s="65" t="s">
        <v>545</v>
      </c>
      <c r="D245" s="65" t="s">
        <v>549</v>
      </c>
      <c r="E245" s="58" t="s">
        <v>14</v>
      </c>
      <c r="F245" s="58" t="s">
        <v>14</v>
      </c>
      <c r="G245" s="42">
        <v>1</v>
      </c>
      <c r="H245" s="60" t="s">
        <v>579</v>
      </c>
    </row>
    <row r="246" spans="2:8" ht="60.75" customHeight="1" x14ac:dyDescent="0.2">
      <c r="B246" s="81"/>
      <c r="C246" s="65" t="s">
        <v>546</v>
      </c>
      <c r="D246" s="65" t="s">
        <v>672</v>
      </c>
      <c r="E246" s="58" t="s">
        <v>14</v>
      </c>
      <c r="F246" s="58" t="s">
        <v>14</v>
      </c>
      <c r="G246" s="42">
        <v>1</v>
      </c>
      <c r="H246" s="60" t="s">
        <v>579</v>
      </c>
    </row>
    <row r="247" spans="2:8" ht="54" customHeight="1" x14ac:dyDescent="0.2">
      <c r="B247" s="81"/>
      <c r="C247" s="65" t="s">
        <v>547</v>
      </c>
      <c r="D247" s="65" t="s">
        <v>550</v>
      </c>
      <c r="E247" s="61">
        <v>100</v>
      </c>
      <c r="F247" s="58" t="s">
        <v>14</v>
      </c>
      <c r="G247" s="42">
        <v>1</v>
      </c>
      <c r="H247" s="60" t="s">
        <v>579</v>
      </c>
    </row>
    <row r="248" spans="2:8" ht="8.25" customHeight="1" x14ac:dyDescent="0.2"/>
    <row r="249" spans="2:8" ht="33.75" customHeight="1" x14ac:dyDescent="0.2">
      <c r="B249" s="88" t="s">
        <v>191</v>
      </c>
      <c r="C249" s="88"/>
      <c r="D249" s="88"/>
      <c r="E249" s="88"/>
      <c r="F249" s="88"/>
      <c r="G249" s="88"/>
      <c r="H249" s="25">
        <f>+AVERAGE(G253:G256,G258:G264,G266:G271,G273:G274,G276:G285)</f>
        <v>1</v>
      </c>
    </row>
    <row r="250" spans="2:8" x14ac:dyDescent="0.2">
      <c r="B250" s="8"/>
      <c r="C250" s="9"/>
      <c r="D250" s="9"/>
      <c r="E250" s="9"/>
      <c r="F250" s="9"/>
      <c r="G250" s="10"/>
      <c r="H250" s="11" t="s">
        <v>1</v>
      </c>
    </row>
    <row r="251" spans="2:8" ht="14.25" customHeight="1" x14ac:dyDescent="0.2">
      <c r="B251" s="12"/>
      <c r="C251" s="9"/>
      <c r="D251" s="9"/>
      <c r="E251" s="94"/>
      <c r="F251" s="95"/>
      <c r="G251" s="96"/>
      <c r="H251" s="13"/>
    </row>
    <row r="252" spans="2:8" x14ac:dyDescent="0.2">
      <c r="B252" s="24" t="s">
        <v>2</v>
      </c>
      <c r="C252" s="37" t="s">
        <v>3</v>
      </c>
      <c r="D252" s="37" t="s">
        <v>4</v>
      </c>
      <c r="E252" s="37" t="s">
        <v>5</v>
      </c>
      <c r="F252" s="37" t="s">
        <v>6</v>
      </c>
      <c r="G252" s="38" t="s">
        <v>7</v>
      </c>
      <c r="H252" s="37" t="s">
        <v>8</v>
      </c>
    </row>
    <row r="253" spans="2:8" ht="93" customHeight="1" x14ac:dyDescent="0.2">
      <c r="B253" s="81" t="s">
        <v>192</v>
      </c>
      <c r="C253" s="65" t="s">
        <v>552</v>
      </c>
      <c r="D253" s="65" t="s">
        <v>193</v>
      </c>
      <c r="E253" s="61">
        <v>100</v>
      </c>
      <c r="F253" s="61" t="s">
        <v>14</v>
      </c>
      <c r="G253" s="42">
        <v>1</v>
      </c>
      <c r="H253" s="62" t="s">
        <v>554</v>
      </c>
    </row>
    <row r="254" spans="2:8" ht="84.75" customHeight="1" x14ac:dyDescent="0.2">
      <c r="B254" s="81"/>
      <c r="C254" s="65" t="s">
        <v>254</v>
      </c>
      <c r="D254" s="65" t="s">
        <v>255</v>
      </c>
      <c r="E254" s="61">
        <v>100</v>
      </c>
      <c r="F254" s="61" t="s">
        <v>14</v>
      </c>
      <c r="G254" s="42">
        <v>1</v>
      </c>
      <c r="H254" s="62" t="s">
        <v>555</v>
      </c>
    </row>
    <row r="255" spans="2:8" ht="84.75" customHeight="1" x14ac:dyDescent="0.2">
      <c r="B255" s="81"/>
      <c r="C255" s="65" t="s">
        <v>194</v>
      </c>
      <c r="D255" s="65" t="s">
        <v>195</v>
      </c>
      <c r="E255" s="61">
        <v>100</v>
      </c>
      <c r="F255" s="61" t="s">
        <v>14</v>
      </c>
      <c r="G255" s="42">
        <v>1</v>
      </c>
      <c r="H255" s="62" t="s">
        <v>556</v>
      </c>
    </row>
    <row r="256" spans="2:8" ht="84.75" customHeight="1" x14ac:dyDescent="0.2">
      <c r="B256" s="81"/>
      <c r="C256" s="65" t="s">
        <v>196</v>
      </c>
      <c r="D256" s="65" t="s">
        <v>553</v>
      </c>
      <c r="E256" s="61">
        <v>100</v>
      </c>
      <c r="F256" s="61" t="s">
        <v>14</v>
      </c>
      <c r="G256" s="42">
        <v>1</v>
      </c>
      <c r="H256" s="62" t="s">
        <v>557</v>
      </c>
    </row>
    <row r="257" spans="2:8" ht="4.5" customHeight="1" x14ac:dyDescent="0.2">
      <c r="B257" s="82"/>
      <c r="C257" s="82"/>
      <c r="D257" s="82"/>
      <c r="E257" s="82"/>
      <c r="F257" s="82"/>
      <c r="G257" s="82"/>
      <c r="H257" s="82"/>
    </row>
    <row r="258" spans="2:8" ht="69" customHeight="1" x14ac:dyDescent="0.2">
      <c r="B258" s="81" t="s">
        <v>197</v>
      </c>
      <c r="C258" s="65" t="s">
        <v>256</v>
      </c>
      <c r="D258" s="65" t="s">
        <v>257</v>
      </c>
      <c r="E258" s="61">
        <v>100</v>
      </c>
      <c r="F258" s="61" t="s">
        <v>14</v>
      </c>
      <c r="G258" s="42">
        <v>1</v>
      </c>
      <c r="H258" s="62"/>
    </row>
    <row r="259" spans="2:8" ht="49.5" customHeight="1" x14ac:dyDescent="0.2">
      <c r="B259" s="81"/>
      <c r="C259" s="65" t="s">
        <v>560</v>
      </c>
      <c r="D259" s="65" t="s">
        <v>261</v>
      </c>
      <c r="E259" s="61" t="s">
        <v>462</v>
      </c>
      <c r="F259" s="61" t="s">
        <v>462</v>
      </c>
      <c r="G259" s="42">
        <f t="shared" ref="G259" si="14">+F259/E259</f>
        <v>1</v>
      </c>
      <c r="H259" s="62"/>
    </row>
    <row r="260" spans="2:8" ht="66" customHeight="1" x14ac:dyDescent="0.2">
      <c r="B260" s="81"/>
      <c r="C260" s="65" t="s">
        <v>558</v>
      </c>
      <c r="D260" s="65" t="s">
        <v>198</v>
      </c>
      <c r="E260" s="61" t="s">
        <v>86</v>
      </c>
      <c r="F260" s="61" t="s">
        <v>86</v>
      </c>
      <c r="G260" s="42">
        <v>1</v>
      </c>
      <c r="H260" s="62"/>
    </row>
    <row r="261" spans="2:8" ht="66.75" customHeight="1" x14ac:dyDescent="0.2">
      <c r="B261" s="81"/>
      <c r="C261" s="65" t="s">
        <v>559</v>
      </c>
      <c r="D261" s="65" t="s">
        <v>561</v>
      </c>
      <c r="E261" s="61">
        <v>100</v>
      </c>
      <c r="F261" s="61" t="s">
        <v>14</v>
      </c>
      <c r="G261" s="42">
        <v>1</v>
      </c>
      <c r="H261" s="62"/>
    </row>
    <row r="262" spans="2:8" ht="72" customHeight="1" x14ac:dyDescent="0.2">
      <c r="B262" s="81"/>
      <c r="C262" s="65" t="s">
        <v>258</v>
      </c>
      <c r="D262" s="65" t="s">
        <v>259</v>
      </c>
      <c r="E262" s="61">
        <v>100</v>
      </c>
      <c r="F262" s="61" t="s">
        <v>14</v>
      </c>
      <c r="G262" s="42">
        <v>1</v>
      </c>
      <c r="H262" s="62"/>
    </row>
    <row r="263" spans="2:8" ht="54" customHeight="1" x14ac:dyDescent="0.2">
      <c r="B263" s="81"/>
      <c r="C263" s="65" t="s">
        <v>260</v>
      </c>
      <c r="D263" s="65" t="s">
        <v>261</v>
      </c>
      <c r="E263" s="61" t="s">
        <v>462</v>
      </c>
      <c r="F263" s="61">
        <v>40</v>
      </c>
      <c r="G263" s="42">
        <v>1</v>
      </c>
      <c r="H263" s="62"/>
    </row>
    <row r="264" spans="2:8" ht="73.5" customHeight="1" x14ac:dyDescent="0.2">
      <c r="B264" s="81"/>
      <c r="C264" s="65" t="s">
        <v>199</v>
      </c>
      <c r="D264" s="65" t="s">
        <v>200</v>
      </c>
      <c r="E264" s="61" t="s">
        <v>272</v>
      </c>
      <c r="F264" s="61" t="s">
        <v>272</v>
      </c>
      <c r="G264" s="42">
        <f t="shared" ref="G264" si="15">+F264/E264</f>
        <v>1</v>
      </c>
      <c r="H264" s="62"/>
    </row>
    <row r="265" spans="2:8" ht="5.25" customHeight="1" x14ac:dyDescent="0.2">
      <c r="C265" s="56"/>
      <c r="D265" s="89"/>
      <c r="E265" s="90"/>
    </row>
    <row r="266" spans="2:8" ht="109.5" customHeight="1" x14ac:dyDescent="0.2">
      <c r="B266" s="81" t="s">
        <v>201</v>
      </c>
      <c r="C266" s="65" t="s">
        <v>202</v>
      </c>
      <c r="D266" s="65" t="s">
        <v>203</v>
      </c>
      <c r="E266" s="61" t="s">
        <v>12</v>
      </c>
      <c r="F266" s="61" t="s">
        <v>12</v>
      </c>
      <c r="G266" s="42">
        <f t="shared" ref="G266:G268" si="16">+F266/E266</f>
        <v>1</v>
      </c>
      <c r="H266" s="60" t="s">
        <v>587</v>
      </c>
    </row>
    <row r="267" spans="2:8" ht="27.75" customHeight="1" x14ac:dyDescent="0.2">
      <c r="B267" s="81"/>
      <c r="C267" s="65" t="s">
        <v>562</v>
      </c>
      <c r="D267" s="65" t="s">
        <v>563</v>
      </c>
      <c r="E267" s="61" t="s">
        <v>13</v>
      </c>
      <c r="F267" s="61" t="s">
        <v>13</v>
      </c>
      <c r="G267" s="42">
        <f t="shared" si="16"/>
        <v>1</v>
      </c>
      <c r="H267" s="60" t="s">
        <v>588</v>
      </c>
    </row>
    <row r="268" spans="2:8" ht="66.75" customHeight="1" x14ac:dyDescent="0.2">
      <c r="B268" s="81"/>
      <c r="C268" s="65" t="s">
        <v>204</v>
      </c>
      <c r="D268" s="65" t="s">
        <v>205</v>
      </c>
      <c r="E268" s="61" t="s">
        <v>14</v>
      </c>
      <c r="F268" s="61" t="s">
        <v>14</v>
      </c>
      <c r="G268" s="42">
        <f t="shared" si="16"/>
        <v>1</v>
      </c>
      <c r="H268" s="60" t="s">
        <v>589</v>
      </c>
    </row>
    <row r="269" spans="2:8" ht="72" customHeight="1" x14ac:dyDescent="0.2">
      <c r="B269" s="81"/>
      <c r="C269" s="65" t="s">
        <v>206</v>
      </c>
      <c r="D269" s="65" t="s">
        <v>207</v>
      </c>
      <c r="E269" s="61">
        <v>100</v>
      </c>
      <c r="F269" s="61" t="s">
        <v>14</v>
      </c>
      <c r="G269" s="42">
        <v>1</v>
      </c>
      <c r="H269" s="60" t="s">
        <v>590</v>
      </c>
    </row>
    <row r="270" spans="2:8" ht="84.75" customHeight="1" x14ac:dyDescent="0.2">
      <c r="B270" s="81"/>
      <c r="C270" s="65" t="s">
        <v>208</v>
      </c>
      <c r="D270" s="65" t="s">
        <v>207</v>
      </c>
      <c r="E270" s="61">
        <v>100</v>
      </c>
      <c r="F270" s="61" t="s">
        <v>14</v>
      </c>
      <c r="G270" s="42">
        <v>1</v>
      </c>
      <c r="H270" s="60" t="s">
        <v>591</v>
      </c>
    </row>
    <row r="271" spans="2:8" ht="71.25" x14ac:dyDescent="0.2">
      <c r="B271" s="81"/>
      <c r="C271" s="65" t="s">
        <v>209</v>
      </c>
      <c r="D271" s="65" t="s">
        <v>205</v>
      </c>
      <c r="E271" s="61">
        <v>100</v>
      </c>
      <c r="F271" s="61" t="s">
        <v>14</v>
      </c>
      <c r="G271" s="42">
        <v>1</v>
      </c>
      <c r="H271" s="60" t="s">
        <v>592</v>
      </c>
    </row>
    <row r="272" spans="2:8" ht="4.5" customHeight="1" x14ac:dyDescent="0.2"/>
    <row r="273" spans="2:8" ht="86.25" customHeight="1" x14ac:dyDescent="0.2">
      <c r="B273" s="81" t="s">
        <v>210</v>
      </c>
      <c r="C273" s="65" t="s">
        <v>211</v>
      </c>
      <c r="D273" s="65" t="s">
        <v>213</v>
      </c>
      <c r="E273" s="61">
        <v>3</v>
      </c>
      <c r="F273" s="61">
        <v>3</v>
      </c>
      <c r="G273" s="42">
        <f t="shared" ref="G273:G274" si="17">+F273/E273</f>
        <v>1</v>
      </c>
      <c r="H273" s="60" t="s">
        <v>593</v>
      </c>
    </row>
    <row r="274" spans="2:8" ht="104.25" customHeight="1" x14ac:dyDescent="0.2">
      <c r="B274" s="81"/>
      <c r="C274" s="65" t="s">
        <v>212</v>
      </c>
      <c r="D274" s="65" t="s">
        <v>673</v>
      </c>
      <c r="E274" s="61">
        <v>90</v>
      </c>
      <c r="F274" s="61">
        <v>90</v>
      </c>
      <c r="G274" s="42">
        <f t="shared" si="17"/>
        <v>1</v>
      </c>
      <c r="H274" s="60" t="s">
        <v>594</v>
      </c>
    </row>
    <row r="275" spans="2:8" ht="4.5" customHeight="1" x14ac:dyDescent="0.2"/>
    <row r="276" spans="2:8" ht="65.25" customHeight="1" x14ac:dyDescent="0.2">
      <c r="B276" s="81" t="s">
        <v>214</v>
      </c>
      <c r="C276" s="65" t="s">
        <v>215</v>
      </c>
      <c r="D276" s="65" t="s">
        <v>216</v>
      </c>
      <c r="E276" s="61" t="s">
        <v>86</v>
      </c>
      <c r="F276" s="61" t="s">
        <v>86</v>
      </c>
      <c r="G276" s="42">
        <v>1</v>
      </c>
      <c r="H276" s="60" t="s">
        <v>595</v>
      </c>
    </row>
    <row r="277" spans="2:8" ht="62.25" customHeight="1" x14ac:dyDescent="0.2">
      <c r="B277" s="81"/>
      <c r="C277" s="65" t="s">
        <v>564</v>
      </c>
      <c r="D277" s="65" t="s">
        <v>217</v>
      </c>
      <c r="E277" s="61">
        <v>1</v>
      </c>
      <c r="F277" s="61" t="s">
        <v>13</v>
      </c>
      <c r="G277" s="42">
        <v>1</v>
      </c>
      <c r="H277" s="60" t="s">
        <v>661</v>
      </c>
    </row>
    <row r="278" spans="2:8" ht="85.5" x14ac:dyDescent="0.2">
      <c r="B278" s="81"/>
      <c r="C278" s="65" t="s">
        <v>565</v>
      </c>
      <c r="D278" s="65" t="s">
        <v>217</v>
      </c>
      <c r="E278" s="61">
        <v>100</v>
      </c>
      <c r="F278" s="61" t="s">
        <v>14</v>
      </c>
      <c r="G278" s="42">
        <v>1</v>
      </c>
      <c r="H278" s="60" t="s">
        <v>674</v>
      </c>
    </row>
    <row r="279" spans="2:8" ht="72" customHeight="1" x14ac:dyDescent="0.2">
      <c r="B279" s="81"/>
      <c r="C279" s="65" t="s">
        <v>218</v>
      </c>
      <c r="D279" s="65" t="s">
        <v>219</v>
      </c>
      <c r="E279" s="61">
        <v>100</v>
      </c>
      <c r="F279" s="61" t="s">
        <v>14</v>
      </c>
      <c r="G279" s="42">
        <v>1</v>
      </c>
      <c r="H279" s="60" t="s">
        <v>675</v>
      </c>
    </row>
    <row r="280" spans="2:8" ht="74.25" customHeight="1" x14ac:dyDescent="0.2">
      <c r="B280" s="81"/>
      <c r="C280" s="65" t="s">
        <v>220</v>
      </c>
      <c r="D280" s="65" t="s">
        <v>221</v>
      </c>
      <c r="E280" s="61">
        <v>100</v>
      </c>
      <c r="F280" s="61" t="s">
        <v>14</v>
      </c>
      <c r="G280" s="42">
        <v>1</v>
      </c>
      <c r="H280" s="60" t="s">
        <v>596</v>
      </c>
    </row>
    <row r="281" spans="2:8" ht="107.25" customHeight="1" x14ac:dyDescent="0.2">
      <c r="B281" s="81"/>
      <c r="C281" s="65" t="s">
        <v>222</v>
      </c>
      <c r="D281" s="65" t="s">
        <v>568</v>
      </c>
      <c r="E281" s="61">
        <v>100</v>
      </c>
      <c r="F281" s="61" t="s">
        <v>14</v>
      </c>
      <c r="G281" s="42">
        <v>1</v>
      </c>
      <c r="H281" s="60" t="s">
        <v>569</v>
      </c>
    </row>
    <row r="282" spans="2:8" ht="90" customHeight="1" x14ac:dyDescent="0.2">
      <c r="B282" s="81"/>
      <c r="C282" s="65" t="s">
        <v>223</v>
      </c>
      <c r="D282" s="65" t="s">
        <v>221</v>
      </c>
      <c r="E282" s="61">
        <v>100</v>
      </c>
      <c r="F282" s="61" t="s">
        <v>14</v>
      </c>
      <c r="G282" s="42">
        <v>1</v>
      </c>
      <c r="H282" s="60" t="s">
        <v>597</v>
      </c>
    </row>
    <row r="283" spans="2:8" ht="90" customHeight="1" x14ac:dyDescent="0.2">
      <c r="B283" s="81"/>
      <c r="C283" s="65" t="s">
        <v>224</v>
      </c>
      <c r="D283" s="65" t="s">
        <v>221</v>
      </c>
      <c r="E283" s="61">
        <v>100</v>
      </c>
      <c r="F283" s="61" t="s">
        <v>14</v>
      </c>
      <c r="G283" s="42">
        <v>1</v>
      </c>
      <c r="H283" s="60" t="s">
        <v>598</v>
      </c>
    </row>
    <row r="284" spans="2:8" ht="129" customHeight="1" x14ac:dyDescent="0.2">
      <c r="B284" s="81"/>
      <c r="C284" s="65" t="s">
        <v>566</v>
      </c>
      <c r="D284" s="65" t="s">
        <v>221</v>
      </c>
      <c r="E284" s="61">
        <v>100</v>
      </c>
      <c r="F284" s="61" t="s">
        <v>14</v>
      </c>
      <c r="G284" s="42">
        <v>1</v>
      </c>
      <c r="H284" s="60" t="s">
        <v>598</v>
      </c>
    </row>
    <row r="285" spans="2:8" ht="91.5" customHeight="1" x14ac:dyDescent="0.2">
      <c r="B285" s="81"/>
      <c r="C285" s="65" t="s">
        <v>567</v>
      </c>
      <c r="D285" s="65" t="s">
        <v>217</v>
      </c>
      <c r="E285" s="61">
        <v>100</v>
      </c>
      <c r="F285" s="61" t="s">
        <v>14</v>
      </c>
      <c r="G285" s="42">
        <v>1</v>
      </c>
      <c r="H285" s="60" t="s">
        <v>599</v>
      </c>
    </row>
    <row r="286" spans="2:8" ht="4.5" customHeight="1" x14ac:dyDescent="0.2"/>
    <row r="287" spans="2:8" ht="24" customHeight="1" x14ac:dyDescent="0.2">
      <c r="B287" s="88" t="s">
        <v>225</v>
      </c>
      <c r="C287" s="88"/>
      <c r="D287" s="88"/>
      <c r="E287" s="88"/>
      <c r="F287" s="88"/>
      <c r="G287" s="88"/>
      <c r="H287" s="16">
        <f>+AVERAGE(G290:G292,G294:G310,G312:G317)</f>
        <v>0.99654520917678802</v>
      </c>
    </row>
    <row r="288" spans="2:8" x14ac:dyDescent="0.2">
      <c r="B288" s="8"/>
      <c r="C288" s="9"/>
      <c r="D288" s="9"/>
      <c r="E288" s="9"/>
      <c r="F288" s="9"/>
      <c r="G288" s="10"/>
      <c r="H288" s="11" t="s">
        <v>1</v>
      </c>
    </row>
    <row r="289" spans="2:8" ht="21.75" customHeight="1" x14ac:dyDescent="0.2">
      <c r="B289" s="24" t="s">
        <v>2</v>
      </c>
      <c r="C289" s="37" t="s">
        <v>3</v>
      </c>
      <c r="D289" s="37" t="s">
        <v>4</v>
      </c>
      <c r="E289" s="37" t="s">
        <v>5</v>
      </c>
      <c r="F289" s="37" t="s">
        <v>6</v>
      </c>
      <c r="G289" s="38" t="s">
        <v>7</v>
      </c>
      <c r="H289" s="37" t="s">
        <v>8</v>
      </c>
    </row>
    <row r="290" spans="2:8" ht="164.25" customHeight="1" x14ac:dyDescent="0.2">
      <c r="B290" s="81" t="s">
        <v>226</v>
      </c>
      <c r="C290" s="65" t="s">
        <v>227</v>
      </c>
      <c r="D290" s="65" t="s">
        <v>320</v>
      </c>
      <c r="E290" s="61" t="s">
        <v>14</v>
      </c>
      <c r="F290" s="61" t="s">
        <v>14</v>
      </c>
      <c r="G290" s="42">
        <f t="shared" ref="G290:G292" si="18">+F290/E290</f>
        <v>1</v>
      </c>
      <c r="H290" s="60" t="s">
        <v>600</v>
      </c>
    </row>
    <row r="291" spans="2:8" ht="111.75" customHeight="1" x14ac:dyDescent="0.2">
      <c r="B291" s="81"/>
      <c r="C291" s="65" t="s">
        <v>318</v>
      </c>
      <c r="D291" s="65" t="s">
        <v>321</v>
      </c>
      <c r="E291" s="61" t="s">
        <v>13</v>
      </c>
      <c r="F291" s="61" t="s">
        <v>13</v>
      </c>
      <c r="G291" s="42">
        <f t="shared" si="18"/>
        <v>1</v>
      </c>
      <c r="H291" s="60" t="s">
        <v>601</v>
      </c>
    </row>
    <row r="292" spans="2:8" ht="210.75" customHeight="1" x14ac:dyDescent="0.2">
      <c r="B292" s="81"/>
      <c r="C292" s="65" t="s">
        <v>319</v>
      </c>
      <c r="D292" s="65" t="s">
        <v>322</v>
      </c>
      <c r="E292" s="61" t="s">
        <v>14</v>
      </c>
      <c r="F292" s="61" t="s">
        <v>14</v>
      </c>
      <c r="G292" s="42">
        <f t="shared" si="18"/>
        <v>1</v>
      </c>
      <c r="H292" s="60" t="s">
        <v>602</v>
      </c>
    </row>
    <row r="293" spans="2:8" ht="4.5" customHeight="1" x14ac:dyDescent="0.2">
      <c r="B293" s="82"/>
      <c r="C293" s="82"/>
      <c r="D293" s="82"/>
      <c r="E293" s="82"/>
      <c r="F293" s="82"/>
      <c r="G293" s="82"/>
      <c r="H293" s="82"/>
    </row>
    <row r="294" spans="2:8" ht="219.75" customHeight="1" x14ac:dyDescent="0.2">
      <c r="B294" s="81" t="s">
        <v>228</v>
      </c>
      <c r="C294" s="65" t="s">
        <v>323</v>
      </c>
      <c r="D294" s="65" t="s">
        <v>337</v>
      </c>
      <c r="E294" s="61" t="s">
        <v>13</v>
      </c>
      <c r="F294" s="61" t="s">
        <v>13</v>
      </c>
      <c r="G294" s="42">
        <f t="shared" ref="G294" si="19">+F294/E294</f>
        <v>1</v>
      </c>
      <c r="H294" s="60" t="s">
        <v>612</v>
      </c>
    </row>
    <row r="295" spans="2:8" ht="225.75" customHeight="1" x14ac:dyDescent="0.2">
      <c r="B295" s="81"/>
      <c r="C295" s="65" t="s">
        <v>324</v>
      </c>
      <c r="D295" s="65" t="s">
        <v>338</v>
      </c>
      <c r="E295" s="61">
        <v>90</v>
      </c>
      <c r="F295" s="61" t="s">
        <v>351</v>
      </c>
      <c r="G295" s="42">
        <f>+F295/E295</f>
        <v>0.97333333333333327</v>
      </c>
      <c r="H295" s="60" t="s">
        <v>676</v>
      </c>
    </row>
    <row r="296" spans="2:8" ht="171.75" customHeight="1" x14ac:dyDescent="0.2">
      <c r="B296" s="81"/>
      <c r="C296" s="65" t="s">
        <v>325</v>
      </c>
      <c r="D296" s="65" t="s">
        <v>339</v>
      </c>
      <c r="E296" s="61" t="s">
        <v>89</v>
      </c>
      <c r="F296" s="61" t="s">
        <v>89</v>
      </c>
      <c r="G296" s="42">
        <f t="shared" ref="G296:G310" si="20">+F296/E296</f>
        <v>1</v>
      </c>
      <c r="H296" s="60" t="s">
        <v>603</v>
      </c>
    </row>
    <row r="297" spans="2:8" ht="214.5" customHeight="1" x14ac:dyDescent="0.2">
      <c r="B297" s="81"/>
      <c r="C297" s="65" t="s">
        <v>326</v>
      </c>
      <c r="D297" s="65" t="s">
        <v>340</v>
      </c>
      <c r="E297" s="61" t="s">
        <v>12</v>
      </c>
      <c r="F297" s="61" t="s">
        <v>12</v>
      </c>
      <c r="G297" s="42">
        <f t="shared" si="20"/>
        <v>1</v>
      </c>
      <c r="H297" s="60" t="s">
        <v>677</v>
      </c>
    </row>
    <row r="298" spans="2:8" ht="150" customHeight="1" x14ac:dyDescent="0.2">
      <c r="B298" s="81"/>
      <c r="C298" s="65" t="s">
        <v>327</v>
      </c>
      <c r="D298" s="65" t="s">
        <v>678</v>
      </c>
      <c r="E298" s="61" t="s">
        <v>12</v>
      </c>
      <c r="F298" s="61" t="s">
        <v>12</v>
      </c>
      <c r="G298" s="42">
        <f t="shared" si="20"/>
        <v>1</v>
      </c>
      <c r="H298" s="60" t="s">
        <v>604</v>
      </c>
    </row>
    <row r="299" spans="2:8" ht="187.5" customHeight="1" x14ac:dyDescent="0.2">
      <c r="B299" s="81"/>
      <c r="C299" s="65" t="s">
        <v>328</v>
      </c>
      <c r="D299" s="65" t="s">
        <v>341</v>
      </c>
      <c r="E299" s="61" t="s">
        <v>12</v>
      </c>
      <c r="F299" s="61" t="s">
        <v>12</v>
      </c>
      <c r="G299" s="42">
        <f t="shared" si="20"/>
        <v>1</v>
      </c>
      <c r="H299" s="60" t="s">
        <v>679</v>
      </c>
    </row>
    <row r="300" spans="2:8" ht="147.75" customHeight="1" x14ac:dyDescent="0.2">
      <c r="B300" s="81"/>
      <c r="C300" s="65" t="s">
        <v>329</v>
      </c>
      <c r="D300" s="65" t="s">
        <v>342</v>
      </c>
      <c r="E300" s="61" t="s">
        <v>13</v>
      </c>
      <c r="F300" s="61" t="s">
        <v>13</v>
      </c>
      <c r="G300" s="42">
        <f t="shared" si="20"/>
        <v>1</v>
      </c>
      <c r="H300" s="60" t="s">
        <v>680</v>
      </c>
    </row>
    <row r="301" spans="2:8" ht="192" customHeight="1" x14ac:dyDescent="0.2">
      <c r="B301" s="81"/>
      <c r="C301" s="65" t="s">
        <v>229</v>
      </c>
      <c r="D301" s="65" t="s">
        <v>343</v>
      </c>
      <c r="E301" s="61" t="s">
        <v>12</v>
      </c>
      <c r="F301" s="61" t="s">
        <v>12</v>
      </c>
      <c r="G301" s="42">
        <f t="shared" si="20"/>
        <v>1</v>
      </c>
      <c r="H301" s="60" t="s">
        <v>605</v>
      </c>
    </row>
    <row r="302" spans="2:8" ht="288" customHeight="1" x14ac:dyDescent="0.2">
      <c r="B302" s="81"/>
      <c r="C302" s="65" t="s">
        <v>330</v>
      </c>
      <c r="D302" s="65" t="s">
        <v>344</v>
      </c>
      <c r="E302" s="61" t="s">
        <v>12</v>
      </c>
      <c r="F302" s="61" t="s">
        <v>12</v>
      </c>
      <c r="G302" s="42">
        <f t="shared" si="20"/>
        <v>1</v>
      </c>
      <c r="H302" s="60" t="s">
        <v>606</v>
      </c>
    </row>
    <row r="303" spans="2:8" ht="180" customHeight="1" x14ac:dyDescent="0.2">
      <c r="B303" s="81"/>
      <c r="C303" s="65" t="s">
        <v>331</v>
      </c>
      <c r="D303" s="65" t="s">
        <v>345</v>
      </c>
      <c r="E303" s="61" t="s">
        <v>352</v>
      </c>
      <c r="F303" s="61" t="s">
        <v>352</v>
      </c>
      <c r="G303" s="42">
        <f t="shared" si="20"/>
        <v>1</v>
      </c>
      <c r="H303" s="60" t="s">
        <v>607</v>
      </c>
    </row>
    <row r="304" spans="2:8" ht="190.5" customHeight="1" x14ac:dyDescent="0.2">
      <c r="B304" s="81"/>
      <c r="C304" s="65" t="s">
        <v>332</v>
      </c>
      <c r="D304" s="65" t="s">
        <v>346</v>
      </c>
      <c r="E304" s="61" t="s">
        <v>13</v>
      </c>
      <c r="F304" s="61" t="s">
        <v>13</v>
      </c>
      <c r="G304" s="42">
        <f t="shared" si="20"/>
        <v>1</v>
      </c>
      <c r="H304" s="60" t="s">
        <v>608</v>
      </c>
    </row>
    <row r="305" spans="2:8" ht="210" customHeight="1" x14ac:dyDescent="0.2">
      <c r="B305" s="81"/>
      <c r="C305" s="65" t="s">
        <v>333</v>
      </c>
      <c r="D305" s="65" t="s">
        <v>347</v>
      </c>
      <c r="E305" s="61" t="s">
        <v>13</v>
      </c>
      <c r="F305" s="61" t="s">
        <v>13</v>
      </c>
      <c r="G305" s="42">
        <f t="shared" si="20"/>
        <v>1</v>
      </c>
      <c r="H305" s="60" t="s">
        <v>609</v>
      </c>
    </row>
    <row r="306" spans="2:8" ht="194.25" customHeight="1" x14ac:dyDescent="0.2">
      <c r="B306" s="81"/>
      <c r="C306" s="65" t="s">
        <v>334</v>
      </c>
      <c r="D306" s="65" t="s">
        <v>348</v>
      </c>
      <c r="E306" s="61" t="s">
        <v>13</v>
      </c>
      <c r="F306" s="61" t="s">
        <v>13</v>
      </c>
      <c r="G306" s="42">
        <f t="shared" si="20"/>
        <v>1</v>
      </c>
      <c r="H306" s="60" t="s">
        <v>610</v>
      </c>
    </row>
    <row r="307" spans="2:8" ht="157.5" customHeight="1" x14ac:dyDescent="0.2">
      <c r="B307" s="81"/>
      <c r="C307" s="65" t="s">
        <v>335</v>
      </c>
      <c r="D307" s="65" t="s">
        <v>349</v>
      </c>
      <c r="E307" s="61" t="s">
        <v>12</v>
      </c>
      <c r="F307" s="61" t="s">
        <v>12</v>
      </c>
      <c r="G307" s="42">
        <f t="shared" si="20"/>
        <v>1</v>
      </c>
      <c r="H307" s="60" t="s">
        <v>681</v>
      </c>
    </row>
    <row r="308" spans="2:8" ht="148.5" customHeight="1" x14ac:dyDescent="0.2">
      <c r="B308" s="81"/>
      <c r="C308" s="65" t="s">
        <v>336</v>
      </c>
      <c r="D308" s="65" t="s">
        <v>350</v>
      </c>
      <c r="E308" s="61" t="s">
        <v>13</v>
      </c>
      <c r="F308" s="61" t="s">
        <v>13</v>
      </c>
      <c r="G308" s="42">
        <f t="shared" si="20"/>
        <v>1</v>
      </c>
      <c r="H308" s="60" t="s">
        <v>682</v>
      </c>
    </row>
    <row r="309" spans="2:8" ht="78.75" customHeight="1" x14ac:dyDescent="0.2">
      <c r="B309" s="81"/>
      <c r="C309" s="65" t="s">
        <v>230</v>
      </c>
      <c r="D309" s="65" t="s">
        <v>230</v>
      </c>
      <c r="E309" s="61" t="s">
        <v>13</v>
      </c>
      <c r="F309" s="61" t="s">
        <v>13</v>
      </c>
      <c r="G309" s="42">
        <f t="shared" si="20"/>
        <v>1</v>
      </c>
      <c r="H309" s="60" t="s">
        <v>611</v>
      </c>
    </row>
    <row r="310" spans="2:8" ht="294.75" customHeight="1" x14ac:dyDescent="0.2">
      <c r="B310" s="81"/>
      <c r="C310" s="65" t="s">
        <v>231</v>
      </c>
      <c r="D310" s="65" t="s">
        <v>28</v>
      </c>
      <c r="E310" s="61" t="s">
        <v>89</v>
      </c>
      <c r="F310" s="61" t="s">
        <v>89</v>
      </c>
      <c r="G310" s="42">
        <f t="shared" si="20"/>
        <v>1</v>
      </c>
      <c r="H310" s="60" t="s">
        <v>683</v>
      </c>
    </row>
    <row r="311" spans="2:8" ht="4.5" customHeight="1" x14ac:dyDescent="0.2"/>
    <row r="312" spans="2:8" ht="98.25" customHeight="1" x14ac:dyDescent="0.2">
      <c r="B312" s="81" t="s">
        <v>232</v>
      </c>
      <c r="C312" s="65" t="s">
        <v>493</v>
      </c>
      <c r="D312" s="65" t="s">
        <v>233</v>
      </c>
      <c r="E312" s="61" t="s">
        <v>273</v>
      </c>
      <c r="F312" s="61" t="s">
        <v>494</v>
      </c>
      <c r="G312" s="42">
        <v>1</v>
      </c>
      <c r="H312" s="60" t="s">
        <v>684</v>
      </c>
    </row>
    <row r="313" spans="2:8" ht="66" customHeight="1" x14ac:dyDescent="0.2">
      <c r="B313" s="81"/>
      <c r="C313" s="65" t="s">
        <v>234</v>
      </c>
      <c r="D313" s="65" t="s">
        <v>235</v>
      </c>
      <c r="E313" s="61" t="s">
        <v>273</v>
      </c>
      <c r="F313" s="61" t="s">
        <v>495</v>
      </c>
      <c r="G313" s="42">
        <f>+F313/E313</f>
        <v>0.93684210526315792</v>
      </c>
      <c r="H313" s="60" t="s">
        <v>613</v>
      </c>
    </row>
    <row r="314" spans="2:8" ht="101.25" customHeight="1" x14ac:dyDescent="0.2">
      <c r="B314" s="81"/>
      <c r="C314" s="65" t="s">
        <v>236</v>
      </c>
      <c r="D314" s="65" t="s">
        <v>237</v>
      </c>
      <c r="E314" s="61" t="s">
        <v>496</v>
      </c>
      <c r="F314" s="61" t="s">
        <v>496</v>
      </c>
      <c r="G314" s="42">
        <f t="shared" ref="G314:G315" si="21">+F314/E314</f>
        <v>1</v>
      </c>
      <c r="H314" s="60" t="s">
        <v>685</v>
      </c>
    </row>
    <row r="315" spans="2:8" ht="52.5" customHeight="1" x14ac:dyDescent="0.2">
      <c r="B315" s="81"/>
      <c r="C315" s="65" t="s">
        <v>238</v>
      </c>
      <c r="D315" s="65" t="s">
        <v>239</v>
      </c>
      <c r="E315" s="61" t="s">
        <v>14</v>
      </c>
      <c r="F315" s="61" t="s">
        <v>14</v>
      </c>
      <c r="G315" s="42">
        <f t="shared" si="21"/>
        <v>1</v>
      </c>
      <c r="H315" s="60" t="s">
        <v>662</v>
      </c>
    </row>
    <row r="316" spans="2:8" ht="114" customHeight="1" x14ac:dyDescent="0.2">
      <c r="B316" s="81"/>
      <c r="C316" s="65" t="s">
        <v>240</v>
      </c>
      <c r="D316" s="65" t="s">
        <v>241</v>
      </c>
      <c r="E316" s="61" t="s">
        <v>273</v>
      </c>
      <c r="F316" s="61" t="s">
        <v>497</v>
      </c>
      <c r="G316" s="42">
        <v>1</v>
      </c>
      <c r="H316" s="60" t="s">
        <v>614</v>
      </c>
    </row>
    <row r="317" spans="2:8" ht="128.25" customHeight="1" x14ac:dyDescent="0.2">
      <c r="B317" s="81"/>
      <c r="C317" s="65" t="s">
        <v>242</v>
      </c>
      <c r="D317" s="65" t="s">
        <v>243</v>
      </c>
      <c r="E317" s="61" t="s">
        <v>273</v>
      </c>
      <c r="F317" s="61" t="s">
        <v>274</v>
      </c>
      <c r="G317" s="42">
        <v>1</v>
      </c>
      <c r="H317" s="60" t="s">
        <v>615</v>
      </c>
    </row>
    <row r="318" spans="2:8" ht="4.5" customHeight="1" x14ac:dyDescent="0.2"/>
  </sheetData>
  <mergeCells count="111">
    <mergeCell ref="B276:B285"/>
    <mergeCell ref="B287:G287"/>
    <mergeCell ref="B290:B292"/>
    <mergeCell ref="B293:H293"/>
    <mergeCell ref="B294:B310"/>
    <mergeCell ref="B312:B317"/>
    <mergeCell ref="B253:B256"/>
    <mergeCell ref="B257:H257"/>
    <mergeCell ref="B258:B264"/>
    <mergeCell ref="D265:E265"/>
    <mergeCell ref="B266:B271"/>
    <mergeCell ref="B273:B274"/>
    <mergeCell ref="B238:H238"/>
    <mergeCell ref="B239:B240"/>
    <mergeCell ref="B241:H241"/>
    <mergeCell ref="B242:B247"/>
    <mergeCell ref="B249:G249"/>
    <mergeCell ref="E251:G251"/>
    <mergeCell ref="B224:H224"/>
    <mergeCell ref="B225:G225"/>
    <mergeCell ref="E227:G227"/>
    <mergeCell ref="B229:B230"/>
    <mergeCell ref="B231:H231"/>
    <mergeCell ref="B232:B237"/>
    <mergeCell ref="B209:H209"/>
    <mergeCell ref="B210:B211"/>
    <mergeCell ref="B212:H212"/>
    <mergeCell ref="B213:B223"/>
    <mergeCell ref="C213:C214"/>
    <mergeCell ref="C215:C216"/>
    <mergeCell ref="C217:C218"/>
    <mergeCell ref="C219:C220"/>
    <mergeCell ref="C221:C222"/>
    <mergeCell ref="B193:G193"/>
    <mergeCell ref="B196:B204"/>
    <mergeCell ref="C196:C199"/>
    <mergeCell ref="C201:C204"/>
    <mergeCell ref="B205:H205"/>
    <mergeCell ref="B206:B208"/>
    <mergeCell ref="B179:B182"/>
    <mergeCell ref="B183:H183"/>
    <mergeCell ref="B186:B188"/>
    <mergeCell ref="B189:H189"/>
    <mergeCell ref="B190:B191"/>
    <mergeCell ref="B192:H192"/>
    <mergeCell ref="B166:B167"/>
    <mergeCell ref="B168:H168"/>
    <mergeCell ref="B170:H170"/>
    <mergeCell ref="B171:G171"/>
    <mergeCell ref="B174:B177"/>
    <mergeCell ref="B178:H178"/>
    <mergeCell ref="B155:H155"/>
    <mergeCell ref="B156:B157"/>
    <mergeCell ref="C156:C157"/>
    <mergeCell ref="B158:H158"/>
    <mergeCell ref="B159:B164"/>
    <mergeCell ref="B165:H165"/>
    <mergeCell ref="B135:B139"/>
    <mergeCell ref="B141:B145"/>
    <mergeCell ref="C141:C144"/>
    <mergeCell ref="B146:H146"/>
    <mergeCell ref="B147:G147"/>
    <mergeCell ref="B150:B154"/>
    <mergeCell ref="B120:B121"/>
    <mergeCell ref="B122:H122"/>
    <mergeCell ref="B123:G123"/>
    <mergeCell ref="B126:B133"/>
    <mergeCell ref="C128:C129"/>
    <mergeCell ref="B134:H134"/>
    <mergeCell ref="B105:B107"/>
    <mergeCell ref="B109:B110"/>
    <mergeCell ref="B112:B115"/>
    <mergeCell ref="B116:H116"/>
    <mergeCell ref="B117:G117"/>
    <mergeCell ref="E118:G118"/>
    <mergeCell ref="B87:B90"/>
    <mergeCell ref="C87:C90"/>
    <mergeCell ref="B92:B93"/>
    <mergeCell ref="B97:B100"/>
    <mergeCell ref="C97:C98"/>
    <mergeCell ref="B102:G102"/>
    <mergeCell ref="B69:B70"/>
    <mergeCell ref="B72:G72"/>
    <mergeCell ref="B75:B77"/>
    <mergeCell ref="B79:B85"/>
    <mergeCell ref="C81:C82"/>
    <mergeCell ref="C83:C84"/>
    <mergeCell ref="B50:G50"/>
    <mergeCell ref="B53:B56"/>
    <mergeCell ref="B58:G58"/>
    <mergeCell ref="B61:B63"/>
    <mergeCell ref="C62:C63"/>
    <mergeCell ref="B65:B67"/>
    <mergeCell ref="B35:G35"/>
    <mergeCell ref="B38:B45"/>
    <mergeCell ref="C44:C45"/>
    <mergeCell ref="B47:B48"/>
    <mergeCell ref="C47:C48"/>
    <mergeCell ref="B49:H49"/>
    <mergeCell ref="B19:B27"/>
    <mergeCell ref="C23:C24"/>
    <mergeCell ref="C25:C26"/>
    <mergeCell ref="B28:H28"/>
    <mergeCell ref="B29:B32"/>
    <mergeCell ref="C29:C30"/>
    <mergeCell ref="B4:H4"/>
    <mergeCell ref="B5:H5"/>
    <mergeCell ref="B7:G7"/>
    <mergeCell ref="B10:G10"/>
    <mergeCell ref="B13:B17"/>
    <mergeCell ref="B18:H18"/>
  </mergeCells>
  <pageMargins left="0.98425196850393704" right="0.98425196850393704" top="0.74803149606299213" bottom="1.4566929133858268" header="0.98425196850393704" footer="0.98425196850393704"/>
  <pageSetup scale="43" fitToHeight="0" orientation="portrait" r:id="rId1"/>
  <headerFooter alignWithMargins="0">
    <oddFooter xml:space="preserve">&amp;R&amp;P/&amp;N
</oddFooter>
  </headerFooter>
  <rowBreaks count="13" manualBreakCount="13">
    <brk id="33" min="1" max="7" man="1"/>
    <brk id="49" min="1" max="7" man="1"/>
    <brk id="71" min="1" max="7" man="1"/>
    <brk id="85" min="1" max="7" man="1"/>
    <brk id="100" min="1" max="7" man="1"/>
    <brk id="122" min="1" max="7" man="1"/>
    <brk id="134" min="1" max="7" man="1"/>
    <brk id="146" max="16383" man="1"/>
    <brk id="178" min="1" max="7" man="1"/>
    <brk id="192" min="1" max="7" man="1"/>
    <brk id="213" min="1" max="7" man="1"/>
    <brk id="224" min="1" max="7" man="1"/>
    <brk id="248"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F8381-EEC0-412E-B92A-55F78A959138}">
  <dimension ref="A1"/>
  <sheetViews>
    <sheetView workbookViewId="0">
      <selection activeCell="E30" sqref="E30"/>
    </sheetView>
  </sheetViews>
  <sheetFormatPr baseColWidth="10" defaultRowHeight="15" x14ac:dyDescent="0.25"/>
  <sheetData>
    <row r="1" spans="1:1" x14ac:dyDescent="0.25">
      <c r="A1" t="s">
        <v>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Seguimiento indicadores POA </vt:lpstr>
      <vt:lpstr>Seguimiento indicadores POA (2)</vt:lpstr>
      <vt:lpstr>Hoja1</vt:lpstr>
      <vt:lpstr>'Seguimiento indicadores POA '!Área_de_impresión</vt:lpstr>
      <vt:lpstr>'Seguimiento indicadores POA (2)'!Área_de_impresión</vt:lpstr>
      <vt:lpstr>'Seguimiento indicadores POA '!Títulos_a_imprimir</vt:lpstr>
      <vt:lpstr>'Seguimiento indicadores POA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Maria Lora Maldonado</dc:creator>
  <cp:lastModifiedBy>Rosa Maria Lora Maldonado</cp:lastModifiedBy>
  <cp:lastPrinted>2025-04-21T13:13:00Z</cp:lastPrinted>
  <dcterms:created xsi:type="dcterms:W3CDTF">2024-06-06T20:25:48Z</dcterms:created>
  <dcterms:modified xsi:type="dcterms:W3CDTF">2025-04-21T13:13:25Z</dcterms:modified>
</cp:coreProperties>
</file>