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09B21BC7-0654-4751-BC02-A114C84177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<sst xmlns="http://schemas.openxmlformats.org/spreadsheetml/2006/main" count="104" uniqueCount="104">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</sst>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3076573</xdr:colOff>
      <xdr:row>0</xdr:row>
      <xdr:rowOff>0</xdr:rowOff>
    </xdr:from>
    <xdr:to>
      <xdr:col>6</xdr:col>
      <xdr:colOff>3190873</xdr:colOff>
      <xdr:row>5</xdr:row>
      <xdr:rowOff>18522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2489773" y="0"/>
          <a:ext cx="3848100" cy="127582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9" zoomScale="25" zoomScaleNormal="25" zoomScaleSheetLayoutView="55" workbookViewId="0">
      <selection activeCell="K98" sqref="K98"/>
    </sheetView>
  </sheetViews>
  <sheetFormatPr baseColWidth="10" defaultColWidth="9.140625" defaultRowHeight="23.25" x14ac:dyDescent="0.35"/>
  <cols>
    <col min="1" max="1" width="197.85546875" style="12" customWidth="1"/>
    <col min="2" max="3" width="65.7109375" style="6" customWidth="1"/>
    <col min="4" max="6" width="55.7109375" style="6" customWidth="1"/>
    <col min="7" max="10" width="50.7109375" style="6" customWidth="1"/>
    <col min="11" max="11" width="55.7109375" style="6" customWidth="1"/>
    <col min="12" max="15" width="50.7109375" style="6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9.9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99.95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144773474.62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5972825.8899999997</v>
      </c>
      <c r="J12" s="15">
        <f t="shared" si="2"/>
        <v>6754164.8199999994</v>
      </c>
      <c r="K12" s="15">
        <f t="shared" si="2"/>
        <v>5653767.4699999997</v>
      </c>
      <c r="L12" s="15">
        <f t="shared" si="2"/>
        <v>10095153.219999999</v>
      </c>
      <c r="M12" s="15">
        <f t="shared" si="2"/>
        <v>14235660.560000001</v>
      </c>
      <c r="N12" s="15">
        <f t="shared" si="2"/>
        <v>11935458.91</v>
      </c>
      <c r="O12" s="15">
        <f t="shared" si="2"/>
        <v>21625744.339999996</v>
      </c>
      <c r="P12" s="15">
        <f t="shared" ref="P12" si="3">+P13+P19+P29+P39+P47+P55+P65+P70+P73</f>
        <v>115773314.86000001</v>
      </c>
    </row>
    <row r="13" spans="1:18" ht="120" customHeight="1" x14ac:dyDescent="0.7">
      <c r="A13" s="16" t="s">
        <v>2</v>
      </c>
      <c r="B13" s="17">
        <f>SUM(B14:B18)</f>
        <v>96385500</v>
      </c>
      <c r="C13" s="17">
        <f>SUM(C14:C18)</f>
        <v>105412290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5541634.1100000003</v>
      </c>
      <c r="J13" s="17">
        <f t="shared" si="5"/>
        <v>6567021.9299999997</v>
      </c>
      <c r="K13" s="17">
        <f t="shared" si="5"/>
        <v>5573493.3999999994</v>
      </c>
      <c r="L13" s="17">
        <f t="shared" si="5"/>
        <v>6016899.6799999997</v>
      </c>
      <c r="M13" s="17">
        <f t="shared" si="5"/>
        <v>12070830.199999999</v>
      </c>
      <c r="N13" s="17">
        <f t="shared" si="5"/>
        <v>11058017.9</v>
      </c>
      <c r="O13" s="17">
        <f t="shared" si="5"/>
        <v>18598385.079999998</v>
      </c>
      <c r="P13" s="17">
        <f t="shared" ref="P13" si="6">SUM(P14:P18)</f>
        <v>99051104.560000002</v>
      </c>
    </row>
    <row r="14" spans="1:18" ht="120" customHeight="1" x14ac:dyDescent="0.7">
      <c r="A14" s="18" t="s">
        <v>3</v>
      </c>
      <c r="B14" s="19">
        <v>60969000</v>
      </c>
      <c r="C14" s="19">
        <v>66951662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4442500</v>
      </c>
      <c r="J14" s="19">
        <v>5395092.9900000002</v>
      </c>
      <c r="K14" s="19">
        <v>4335872.6399999997</v>
      </c>
      <c r="L14" s="19">
        <v>4763475</v>
      </c>
      <c r="M14" s="19">
        <v>4845538.53</v>
      </c>
      <c r="N14" s="19">
        <v>9689694.4299999997</v>
      </c>
      <c r="O14" s="19">
        <v>5253066.83</v>
      </c>
      <c r="P14" s="19">
        <f>SUM(D14:O14)</f>
        <v>62333415.689999998</v>
      </c>
    </row>
    <row r="15" spans="1:18" ht="120" customHeight="1" x14ac:dyDescent="0.7">
      <c r="A15" s="18" t="s">
        <v>4</v>
      </c>
      <c r="B15" s="19">
        <v>27424500</v>
      </c>
      <c r="C15" s="19">
        <v>28196500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436000</v>
      </c>
      <c r="J15" s="19">
        <v>478000</v>
      </c>
      <c r="K15" s="19">
        <v>518000</v>
      </c>
      <c r="L15" s="19">
        <v>518000</v>
      </c>
      <c r="M15" s="19">
        <v>5265091.67</v>
      </c>
      <c r="N15" s="19">
        <v>652475</v>
      </c>
      <c r="O15" s="19">
        <v>12564942.710000001</v>
      </c>
      <c r="P15" s="19">
        <f>SUM(D15:O15)</f>
        <v>27042630.210000001</v>
      </c>
    </row>
    <row r="16" spans="1:18" ht="120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120" customHeight="1" x14ac:dyDescent="0.7">
      <c r="A17" s="18" t="s">
        <v>5</v>
      </c>
      <c r="B17" s="19">
        <v>0</v>
      </c>
      <c r="C17" s="19">
        <v>1492338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1246581.98</v>
      </c>
      <c r="N17" s="19">
        <v>0</v>
      </c>
      <c r="O17" s="19">
        <v>0</v>
      </c>
      <c r="P17" s="19">
        <f>SUM(D17:O17)</f>
        <v>1246581.98</v>
      </c>
    </row>
    <row r="18" spans="1:37" ht="120" customHeight="1" x14ac:dyDescent="0.7">
      <c r="A18" s="18" t="s">
        <v>6</v>
      </c>
      <c r="B18" s="19">
        <v>7992000</v>
      </c>
      <c r="C18" s="19">
        <v>8771790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663134.11</v>
      </c>
      <c r="J18" s="19">
        <v>693928.94</v>
      </c>
      <c r="K18" s="19">
        <v>719620.76</v>
      </c>
      <c r="L18" s="19">
        <v>735424.68</v>
      </c>
      <c r="M18" s="19">
        <v>713618.02</v>
      </c>
      <c r="N18" s="19">
        <v>715848.47</v>
      </c>
      <c r="O18" s="19">
        <v>780375.54</v>
      </c>
      <c r="P18" s="19">
        <f>SUM(D18:O18)</f>
        <v>8428476.6799999997</v>
      </c>
    </row>
    <row r="19" spans="1:37" ht="120" customHeight="1" x14ac:dyDescent="0.7">
      <c r="A19" s="16" t="s">
        <v>7</v>
      </c>
      <c r="B19" s="17">
        <f>SUM(B20:B28)</f>
        <v>24825000</v>
      </c>
      <c r="C19" s="17">
        <f>SUM(C20:C28)</f>
        <v>23558909.619999997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>SUM(G20:G28)</f>
        <v>959672.96</v>
      </c>
      <c r="H19" s="17">
        <f t="shared" si="8"/>
        <v>226276.63</v>
      </c>
      <c r="I19" s="17">
        <f t="shared" si="8"/>
        <v>174245.89</v>
      </c>
      <c r="J19" s="17">
        <f t="shared" si="8"/>
        <v>-103607.11</v>
      </c>
      <c r="K19" s="17">
        <f t="shared" si="8"/>
        <v>-161725.93</v>
      </c>
      <c r="L19" s="17">
        <f>SUM(L20:L28)</f>
        <v>1489248.54</v>
      </c>
      <c r="M19" s="17">
        <f t="shared" si="8"/>
        <v>277139.31</v>
      </c>
      <c r="N19" s="17">
        <f t="shared" si="8"/>
        <v>328161.39</v>
      </c>
      <c r="O19" s="17">
        <f t="shared" si="8"/>
        <v>2083051.24</v>
      </c>
      <c r="P19" s="20">
        <f t="shared" ref="P19" si="9">SUM(P20:P28)</f>
        <v>6825312.1200000001</v>
      </c>
    </row>
    <row r="20" spans="1:37" ht="120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120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115640</v>
      </c>
      <c r="O21" s="19">
        <v>0</v>
      </c>
      <c r="P21" s="19">
        <f t="shared" si="10"/>
        <v>607700</v>
      </c>
    </row>
    <row r="22" spans="1:37" ht="120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45327.88</v>
      </c>
      <c r="J22" s="19">
        <v>4500</v>
      </c>
      <c r="K22" s="19">
        <v>46633.5</v>
      </c>
      <c r="L22" s="19">
        <v>4500</v>
      </c>
      <c r="M22" s="19">
        <v>77584.5</v>
      </c>
      <c r="N22" s="19">
        <v>56710</v>
      </c>
      <c r="O22" s="19">
        <v>-13823.14</v>
      </c>
      <c r="P22" s="19">
        <f t="shared" si="10"/>
        <v>371269.54</v>
      </c>
    </row>
    <row r="23" spans="1:37" ht="120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38728.18</v>
      </c>
      <c r="J23" s="19">
        <v>0</v>
      </c>
      <c r="K23" s="19">
        <v>0</v>
      </c>
      <c r="L23" s="19">
        <v>0</v>
      </c>
      <c r="M23" s="19">
        <v>0</v>
      </c>
      <c r="N23" s="19">
        <v>68882.38</v>
      </c>
      <c r="O23" s="19">
        <v>0</v>
      </c>
      <c r="P23" s="19">
        <f t="shared" si="10"/>
        <v>107610.56</v>
      </c>
    </row>
    <row r="24" spans="1:37" ht="120" customHeight="1" x14ac:dyDescent="0.7">
      <c r="A24" s="18" t="s">
        <v>12</v>
      </c>
      <c r="B24" s="19">
        <v>850000</v>
      </c>
      <c r="C24" s="19">
        <v>3408000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111630</v>
      </c>
      <c r="N24" s="19">
        <v>0</v>
      </c>
      <c r="O24" s="19">
        <v>1407999.99</v>
      </c>
      <c r="P24" s="19">
        <f t="shared" si="10"/>
        <v>2902020.6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20" customHeight="1" x14ac:dyDescent="0.7">
      <c r="A25" s="18" t="s">
        <v>13</v>
      </c>
      <c r="B25" s="19">
        <v>2800000</v>
      </c>
      <c r="C25" s="19">
        <v>2592000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90189.83</v>
      </c>
      <c r="J25" s="19">
        <v>-108107.11</v>
      </c>
      <c r="K25" s="19">
        <v>-208359.43</v>
      </c>
      <c r="L25" s="19">
        <v>89748.54</v>
      </c>
      <c r="M25" s="19">
        <v>87924.81</v>
      </c>
      <c r="N25" s="19">
        <v>86929.01</v>
      </c>
      <c r="O25" s="19">
        <v>90754.38</v>
      </c>
      <c r="P25" s="19">
        <f t="shared" si="10"/>
        <v>503558.91000000003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20" customHeight="1" x14ac:dyDescent="0.7">
      <c r="A26" s="18" t="s">
        <v>14</v>
      </c>
      <c r="B26" s="19">
        <v>200000</v>
      </c>
      <c r="C26" s="19">
        <v>2161000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1395000</v>
      </c>
      <c r="M26" s="19">
        <v>0</v>
      </c>
      <c r="N26" s="19">
        <v>0</v>
      </c>
      <c r="O26" s="19">
        <v>558000.01</v>
      </c>
      <c r="P26" s="21">
        <f t="shared" si="10"/>
        <v>2089054.01</v>
      </c>
    </row>
    <row r="27" spans="1:37" ht="120" customHeight="1" x14ac:dyDescent="0.7">
      <c r="A27" s="18" t="s">
        <v>15</v>
      </c>
      <c r="B27" s="19">
        <v>17525000</v>
      </c>
      <c r="C27" s="19">
        <v>11247909.619999999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120" customHeight="1" x14ac:dyDescent="0.7">
      <c r="A28" s="18" t="s">
        <v>37</v>
      </c>
      <c r="B28" s="19">
        <v>250000</v>
      </c>
      <c r="C28" s="19">
        <v>350000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40120</v>
      </c>
      <c r="P28" s="19">
        <f t="shared" si="10"/>
        <v>40120</v>
      </c>
    </row>
    <row r="29" spans="1:37" ht="120" customHeight="1" x14ac:dyDescent="0.7">
      <c r="A29" s="16" t="s">
        <v>16</v>
      </c>
      <c r="B29" s="17">
        <f>SUM(B30:B38)</f>
        <v>7750275</v>
      </c>
      <c r="C29" s="17">
        <f>SUM(C30:C38)</f>
        <v>11812275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256945.89</v>
      </c>
      <c r="J29" s="17">
        <f t="shared" si="12"/>
        <v>290750</v>
      </c>
      <c r="K29" s="17">
        <f t="shared" si="12"/>
        <v>242000</v>
      </c>
      <c r="L29" s="17">
        <f t="shared" si="12"/>
        <v>887445</v>
      </c>
      <c r="M29" s="17">
        <f t="shared" si="12"/>
        <v>1887691.05</v>
      </c>
      <c r="N29" s="17">
        <f t="shared" si="12"/>
        <v>549279.62</v>
      </c>
      <c r="O29" s="17">
        <f t="shared" si="12"/>
        <v>944308.02</v>
      </c>
      <c r="P29" s="17">
        <f t="shared" ref="P29" si="13">SUM(P30:P38)</f>
        <v>7400313.1799999997</v>
      </c>
    </row>
    <row r="30" spans="1:37" ht="120" customHeight="1" x14ac:dyDescent="0.7">
      <c r="A30" s="18" t="s">
        <v>17</v>
      </c>
      <c r="B30" s="19">
        <v>1100000</v>
      </c>
      <c r="C30" s="19">
        <v>2307000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93750</v>
      </c>
      <c r="K30" s="19">
        <v>45000</v>
      </c>
      <c r="L30" s="19">
        <v>458520</v>
      </c>
      <c r="M30" s="19">
        <v>13769</v>
      </c>
      <c r="N30" s="19">
        <v>30772</v>
      </c>
      <c r="O30" s="19">
        <v>509936.09</v>
      </c>
      <c r="P30" s="19">
        <f t="shared" ref="P30:P38" si="14">SUM(D30:O30)</f>
        <v>1370987.09</v>
      </c>
    </row>
    <row r="31" spans="1:37" ht="120" customHeight="1" x14ac:dyDescent="0.7">
      <c r="A31" s="18" t="s">
        <v>18</v>
      </c>
      <c r="B31" s="19">
        <v>850000</v>
      </c>
      <c r="C31" s="19">
        <v>1017000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120" customHeight="1" x14ac:dyDescent="0.7">
      <c r="A32" s="18" t="s">
        <v>19</v>
      </c>
      <c r="B32" s="19">
        <v>250000</v>
      </c>
      <c r="C32" s="19">
        <v>1805000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50740</v>
      </c>
      <c r="J32" s="19">
        <v>0</v>
      </c>
      <c r="K32" s="19">
        <v>0</v>
      </c>
      <c r="L32" s="19">
        <v>0</v>
      </c>
      <c r="M32" s="19">
        <v>259010</v>
      </c>
      <c r="N32" s="19">
        <v>259010</v>
      </c>
      <c r="O32" s="19">
        <v>0</v>
      </c>
      <c r="P32" s="21">
        <f t="shared" si="14"/>
        <v>693368</v>
      </c>
    </row>
    <row r="33" spans="1:16" ht="120" customHeight="1" x14ac:dyDescent="0.7">
      <c r="A33" s="18" t="s">
        <v>20</v>
      </c>
      <c r="B33" s="19">
        <v>50000</v>
      </c>
      <c r="C33" s="19">
        <v>70000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56250</v>
      </c>
      <c r="P33" s="19">
        <f t="shared" si="14"/>
        <v>56250</v>
      </c>
    </row>
    <row r="34" spans="1:16" ht="120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120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23497.62</v>
      </c>
      <c r="O35" s="19">
        <v>0</v>
      </c>
      <c r="P35" s="19">
        <f t="shared" si="14"/>
        <v>23497.62</v>
      </c>
    </row>
    <row r="36" spans="1:16" ht="120" customHeight="1" x14ac:dyDescent="0.7">
      <c r="A36" s="18" t="s">
        <v>23</v>
      </c>
      <c r="B36" s="19">
        <v>2750000</v>
      </c>
      <c r="C36" s="19">
        <v>3197000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184357</v>
      </c>
      <c r="J36" s="19">
        <v>197000</v>
      </c>
      <c r="K36" s="19">
        <v>197000</v>
      </c>
      <c r="L36" s="19">
        <v>218000</v>
      </c>
      <c r="M36" s="19">
        <v>251058.98</v>
      </c>
      <c r="N36" s="19">
        <v>236000</v>
      </c>
      <c r="O36" s="19">
        <v>258335.11</v>
      </c>
      <c r="P36" s="21">
        <f t="shared" si="14"/>
        <v>2451917.7599999998</v>
      </c>
    </row>
    <row r="37" spans="1:16" ht="120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120" customHeight="1" x14ac:dyDescent="0.7">
      <c r="A38" s="18" t="s">
        <v>24</v>
      </c>
      <c r="B38" s="19">
        <v>2550275</v>
      </c>
      <c r="C38" s="19">
        <v>3216275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21848.89</v>
      </c>
      <c r="J38" s="19">
        <v>0</v>
      </c>
      <c r="K38" s="19">
        <v>0</v>
      </c>
      <c r="L38" s="19">
        <v>210925</v>
      </c>
      <c r="M38" s="19">
        <v>1363853.07</v>
      </c>
      <c r="N38" s="19">
        <v>0</v>
      </c>
      <c r="O38" s="19">
        <v>119786.82</v>
      </c>
      <c r="P38" s="19">
        <f t="shared" si="14"/>
        <v>1926992.3800000001</v>
      </c>
    </row>
    <row r="39" spans="1:16" ht="120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120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120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120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120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120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120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120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120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120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120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120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120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120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120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120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120" customHeight="1" x14ac:dyDescent="0.7">
      <c r="A55" s="16" t="s">
        <v>28</v>
      </c>
      <c r="B55" s="17">
        <f>SUM(B56:B64)</f>
        <v>1250000</v>
      </c>
      <c r="C55" s="17">
        <f>SUM(C56:C64)</f>
        <v>3990000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1701560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2496585</v>
      </c>
    </row>
    <row r="56" spans="1:16" ht="120" customHeight="1" x14ac:dyDescent="0.7">
      <c r="A56" s="18" t="s">
        <v>29</v>
      </c>
      <c r="B56" s="19">
        <v>1250000</v>
      </c>
      <c r="C56" s="19">
        <v>3940000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1701560</v>
      </c>
      <c r="M56" s="19">
        <v>0</v>
      </c>
      <c r="N56" s="19">
        <v>0</v>
      </c>
      <c r="O56" s="19">
        <v>0</v>
      </c>
      <c r="P56" s="19">
        <f t="shared" ref="P56:P64" si="28">SUM(D56:O56)</f>
        <v>2496585</v>
      </c>
    </row>
    <row r="57" spans="1:16" ht="120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120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120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120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120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120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120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120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6.25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120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120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120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120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120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120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120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91.5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120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120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120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120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144773474.62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5972825.8899999997</v>
      </c>
      <c r="J77" s="24">
        <f t="shared" si="39"/>
        <v>6754164.8199999994</v>
      </c>
      <c r="K77" s="24">
        <f t="shared" si="39"/>
        <v>5653767.4699999997</v>
      </c>
      <c r="L77" s="24">
        <f t="shared" si="39"/>
        <v>10095153.219999999</v>
      </c>
      <c r="M77" s="24">
        <f t="shared" si="39"/>
        <v>14235660.560000001</v>
      </c>
      <c r="N77" s="24">
        <f t="shared" si="39"/>
        <v>11935458.91</v>
      </c>
      <c r="O77" s="24">
        <f t="shared" si="39"/>
        <v>21625744.339999996</v>
      </c>
      <c r="P77" s="24">
        <f t="shared" ref="P77" si="40">+P13+P19+P29+P39+P47+P55+P65+P70+P73</f>
        <v>115773314.86000001</v>
      </c>
    </row>
    <row r="78" spans="1:16" ht="16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6.25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120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120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120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120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120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120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120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120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120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37.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120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144773474.62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5972825.8899999997</v>
      </c>
      <c r="J90" s="30">
        <f t="shared" si="59"/>
        <v>6754164.8199999994</v>
      </c>
      <c r="K90" s="30">
        <f t="shared" si="59"/>
        <v>5653767.4699999997</v>
      </c>
      <c r="L90" s="30">
        <f t="shared" si="59"/>
        <v>10095153.219999999</v>
      </c>
      <c r="M90" s="30">
        <f t="shared" si="59"/>
        <v>14235660.560000001</v>
      </c>
      <c r="N90" s="30">
        <f t="shared" si="59"/>
        <v>11935458.91</v>
      </c>
      <c r="O90" s="30">
        <f t="shared" si="59"/>
        <v>21625744.339999996</v>
      </c>
      <c r="P90" s="30">
        <f t="shared" ref="P90" si="60">+P77+P88</f>
        <v>115773314.86000001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3" fitToHeight="4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2025-01-03T13:41:19Z</cp:lastPrinted>
  <dcterms:created xsi:type="dcterms:W3CDTF">2018-04-17T18:57:16Z</dcterms:created>
  <dcterms:modified xsi:type="dcterms:W3CDTF">2025-01-03T13:42:04Z</dcterms:modified>
</cp:coreProperties>
</file>