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hidePivotFieldList="1"/>
  <mc:AlternateContent xmlns:mc="http://schemas.openxmlformats.org/markup-compatibility/2006">
    <mc:Choice Requires="x15">
      <x15ac:absPath xmlns:x15ac="http://schemas.microsoft.com/office/spreadsheetml/2010/11/ac" url="https://hacienda365-my.sharepoint.com/personal/ysuazo_hacienda_gov_do/Documents/Escritorio/EJECUCION MENSUAL 2024/"/>
    </mc:Choice>
  </mc:AlternateContent>
  <xr:revisionPtr revIDLastSave="38" documentId="8_{20ED08CC-E433-4F2E-825D-A4F138823EDE}" xr6:coauthVersionLast="47" xr6:coauthVersionMax="47" xr10:uidLastSave="{4DB6F68C-50A9-4371-8D04-E1A083B04A22}"/>
  <bookViews>
    <workbookView xWindow="-120" yWindow="-120" windowWidth="29040" windowHeight="1572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<sst xmlns="http://schemas.openxmlformats.org/spreadsheetml/2006/main" count="105" uniqueCount="104">
  <si>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</si>
  <si>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</si>
  <si>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</si>
  <si>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</si>
  <si>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</si>
  <si>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</si>
  <si>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</si>
  <si>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</si>
  <si>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</si>
  <si>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</si>
  <si>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</si>
  <si>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</si>
  <si>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</si>
  <si>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</si>
  <si>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</si>
  <si>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</si>
  <si>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</si>
  <si>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</si>
  <si>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</si>
  <si>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</si>
  <si>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</si>
  <si>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</si>
  <si>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</si>
  <si>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</si>
  <si>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</si>
  <si>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</si>
  <si>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</si>
  <si>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</si>
  <si>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</si>
  <si>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</si>
  <si>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</si>
  <si>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</si>
  <si>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</si>
  <si>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</si>
  <si>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</si>
  <si>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</si>
  <si>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</si>
  <si>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</si>
  <si>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</si>
  <si>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</si>
  <si>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</si>
  <si>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</si>
  <si>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</si>
  <si>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</si>
  <si>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</si>
  <si>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</si>
  <si>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</si>
  <si>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</si>
  <si>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</si>
  <si>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</si>
  <si>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</si>
  <si>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</si>
  <si>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</si>
  <si>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</si>
  <si>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</si>
  <si>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</si>
  <si>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</si>
  <si>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</si>
  <si>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</si>
  <si>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</si>
  <si>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</si>
  <si>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</si>
  <si>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</si>
  <si>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</si>
  <si>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</si>
  <si>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</si>
  <si>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</si>
  <si>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</si>
  <si>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</si>
  <si>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</si>
  <si>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</si>
  <si>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</si>
  <si>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</si>
  <si>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</si>
  <si>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</si>
  <si>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</si>
  <si>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</si>
  <si>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</si>
  <si>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</si>
  <si>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</si>
  <si>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</si>
  <si>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</si>
  <si>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</si>
  <si>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</si>
  <si>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</si>
  <si>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</si>
  <si>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</si>
  <si>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</si>
  <si>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</si>
  <si>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</si>
  <si>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</si>
  <si>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</si>
  <si>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</si>
  <si>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</si>
  <si>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</si>
  <si>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</si>
  <si>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</si>
  <si>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</si>
  <si>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</si>
  <si>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</si>
  <si>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</si>
  <si>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</si>
  <si>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</si>
  <si>
    <t>2.6.2 - MOBILIARIO Y EQUIPO DE AUDIO, AUDIOVISUAL, RECREATIVO Y EDUCACIONAL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</si>
</sst>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39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7BAC1.00B734A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485775</xdr:colOff>
      <xdr:row>2</xdr:row>
      <xdr:rowOff>19050</xdr:rowOff>
    </xdr:from>
    <xdr:to>
      <xdr:col>6</xdr:col>
      <xdr:colOff>790575</xdr:colOff>
      <xdr:row>7</xdr:row>
      <xdr:rowOff>19049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801100" y="104775"/>
          <a:ext cx="1209675" cy="10572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  <xdr:twoCellAnchor editAs="oneCell">
    <xdr:from>
      <xdr:col>4</xdr:col>
      <xdr:colOff>514350</xdr:colOff>
      <xdr:row>93</xdr:row>
      <xdr:rowOff>142875</xdr:rowOff>
    </xdr:from>
    <xdr:to>
      <xdr:col>7</xdr:col>
      <xdr:colOff>933450</xdr:colOff>
      <xdr:row>101</xdr:row>
      <xdr:rowOff>180976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68B60A-4169-44EB-81BA-898673D17F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6200" y="22869525"/>
          <a:ext cx="3400425" cy="1562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06"/>
  <sheetViews>
    <sheetView showGridLines="0" tabSelected="1" zoomScaleNormal="100" workbookViewId="0">
      <selection activeCell="A9" sqref="A9:P9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6" ht="18.75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6" ht="23.25" customHeight="1" x14ac:dyDescent="0.25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</row>
    <row r="8" spans="1:16" ht="18.75" customHeight="1" x14ac:dyDescent="0.25">
      <c r="A8" s="32" t="s">
        <v>99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6" ht="18" customHeight="1" x14ac:dyDescent="0.25">
      <c r="A9" s="32" t="s">
        <v>89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0" spans="1:16" ht="13.5" customHeight="1" x14ac:dyDescent="0.25">
      <c r="A10" s="32">
        <v>2024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</row>
    <row r="11" spans="1:16" ht="15.75" customHeight="1" x14ac:dyDescent="0.25">
      <c r="A11" s="33" t="s">
        <v>90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spans="1:16" ht="3" hidden="1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6" customFormat="1" ht="30" customHeight="1" x14ac:dyDescent="0.25">
      <c r="A13" s="24" t="s">
        <v>0</v>
      </c>
      <c r="B13" s="25" t="s">
        <v>91</v>
      </c>
      <c r="C13" s="25" t="s">
        <v>102</v>
      </c>
      <c r="D13" s="25" t="s">
        <v>76</v>
      </c>
      <c r="E13" s="25" t="s">
        <v>77</v>
      </c>
      <c r="F13" s="25" t="s">
        <v>78</v>
      </c>
      <c r="G13" s="25" t="s">
        <v>79</v>
      </c>
      <c r="H13" s="25" t="s">
        <v>80</v>
      </c>
      <c r="I13" s="25" t="s">
        <v>81</v>
      </c>
      <c r="J13" s="25" t="s">
        <v>82</v>
      </c>
      <c r="K13" s="25" t="s">
        <v>83</v>
      </c>
      <c r="L13" s="25" t="s">
        <v>84</v>
      </c>
      <c r="M13" s="25" t="s">
        <v>85</v>
      </c>
      <c r="N13" s="25" t="s">
        <v>86</v>
      </c>
      <c r="O13" s="25" t="s">
        <v>87</v>
      </c>
      <c r="P13" s="25" t="s">
        <v>88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158182160.62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10446335.130000001</v>
      </c>
      <c r="H14" s="14">
        <f t="shared" si="1"/>
        <v>7003304.9000000004</v>
      </c>
      <c r="I14" s="14">
        <f t="shared" si="1"/>
        <v>5753396.6300000008</v>
      </c>
      <c r="J14" s="14">
        <f t="shared" si="1"/>
        <v>5761196.7999999998</v>
      </c>
      <c r="K14" s="14">
        <f t="shared" si="1"/>
        <v>6792795.120000001</v>
      </c>
      <c r="L14" s="14">
        <f t="shared" si="1"/>
        <v>8510405.2200000007</v>
      </c>
      <c r="M14" s="14">
        <f t="shared" si="1"/>
        <v>9976892.7599999998</v>
      </c>
      <c r="N14" s="14">
        <f t="shared" si="1"/>
        <v>7630449.8700000001</v>
      </c>
      <c r="O14" s="14">
        <f t="shared" si="1"/>
        <v>20521335.460000001</v>
      </c>
      <c r="P14" s="14">
        <f t="shared" ref="P14" si="2">+P15+P21+P31+P41+P49+P57+P67+P72+P75</f>
        <v>99417577.329999998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86093617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8405995.9800000004</v>
      </c>
      <c r="H15" s="7">
        <f t="shared" si="4"/>
        <v>5085561.49</v>
      </c>
      <c r="I15" s="7">
        <f t="shared" si="4"/>
        <v>4798491.8100000005</v>
      </c>
      <c r="J15" s="7">
        <f t="shared" si="4"/>
        <v>4798491.8100000005</v>
      </c>
      <c r="K15" s="7">
        <f t="shared" si="4"/>
        <v>4798491.8100000005</v>
      </c>
      <c r="L15" s="7">
        <f t="shared" si="4"/>
        <v>4628448.04</v>
      </c>
      <c r="M15" s="7">
        <f t="shared" si="4"/>
        <v>8487242.8100000005</v>
      </c>
      <c r="N15" s="7">
        <f t="shared" si="4"/>
        <v>5350506.8900000006</v>
      </c>
      <c r="O15" s="7">
        <f t="shared" si="4"/>
        <v>15938940.990000002</v>
      </c>
      <c r="P15" s="7">
        <f t="shared" ref="P15" si="5">SUM(P16:P20)</f>
        <v>76487135.409999996</v>
      </c>
    </row>
    <row r="16" spans="1:16" ht="15" customHeight="1" x14ac:dyDescent="0.25">
      <c r="A16" s="4" t="s">
        <v>3</v>
      </c>
      <c r="B16" s="11">
        <v>55265000</v>
      </c>
      <c r="C16" s="11">
        <v>55313000</v>
      </c>
      <c r="D16" s="11">
        <v>3765000</v>
      </c>
      <c r="E16" s="11">
        <v>3740000</v>
      </c>
      <c r="F16" s="11">
        <v>3760000</v>
      </c>
      <c r="G16" s="11">
        <v>3760000</v>
      </c>
      <c r="H16" s="11">
        <v>3832069.68</v>
      </c>
      <c r="I16" s="11">
        <v>3785000</v>
      </c>
      <c r="J16" s="11">
        <v>3785000</v>
      </c>
      <c r="K16" s="11">
        <v>3785000</v>
      </c>
      <c r="L16" s="11">
        <v>3647500</v>
      </c>
      <c r="M16" s="11">
        <v>3453845.92</v>
      </c>
      <c r="N16" s="11">
        <v>4407386.6500000004</v>
      </c>
      <c r="O16" s="11">
        <v>6551663.21</v>
      </c>
      <c r="P16" s="11">
        <f>SUM(D16:O16)</f>
        <v>48272465.460000001</v>
      </c>
    </row>
    <row r="17" spans="1:37" ht="15" customHeight="1" x14ac:dyDescent="0.25">
      <c r="A17" s="4" t="s">
        <v>4</v>
      </c>
      <c r="B17" s="11">
        <v>23980390</v>
      </c>
      <c r="C17" s="11">
        <v>23100390</v>
      </c>
      <c r="D17" s="11">
        <v>423000</v>
      </c>
      <c r="E17" s="11">
        <v>423000</v>
      </c>
      <c r="F17" s="11">
        <v>423000</v>
      </c>
      <c r="G17" s="11">
        <v>4091504.17</v>
      </c>
      <c r="H17" s="11">
        <v>699000</v>
      </c>
      <c r="I17" s="11">
        <v>459000</v>
      </c>
      <c r="J17" s="11">
        <v>459000</v>
      </c>
      <c r="K17" s="11">
        <v>459000</v>
      </c>
      <c r="L17" s="11">
        <v>449000</v>
      </c>
      <c r="M17" s="11">
        <v>4101375</v>
      </c>
      <c r="N17" s="11">
        <v>439000</v>
      </c>
      <c r="O17" s="11">
        <v>8905937.5</v>
      </c>
      <c r="P17" s="11">
        <f>SUM(D17:O17)</f>
        <v>21331816.670000002</v>
      </c>
      <c r="S17" t="s">
        <v>101</v>
      </c>
    </row>
    <row r="18" spans="1:37" ht="15" customHeight="1" x14ac:dyDescent="0.25">
      <c r="A18" s="4" t="s">
        <v>34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427412.99</v>
      </c>
      <c r="N19" s="8">
        <v>504120.24</v>
      </c>
      <c r="O19" s="8">
        <v>-39263.440000000002</v>
      </c>
      <c r="P19" s="11">
        <f>SUM(D19:O19)</f>
        <v>892269.79</v>
      </c>
    </row>
    <row r="20" spans="1:37" ht="15" customHeight="1" x14ac:dyDescent="0.25">
      <c r="A20" s="4" t="s">
        <v>6</v>
      </c>
      <c r="B20" s="11">
        <v>6848227</v>
      </c>
      <c r="C20" s="11">
        <v>6680227</v>
      </c>
      <c r="D20" s="11">
        <v>550151.55000000005</v>
      </c>
      <c r="E20" s="11">
        <v>556320.42000000004</v>
      </c>
      <c r="F20" s="11">
        <v>554491.81000000006</v>
      </c>
      <c r="G20" s="11">
        <v>554491.81000000006</v>
      </c>
      <c r="H20" s="11">
        <v>554491.81000000006</v>
      </c>
      <c r="I20" s="11">
        <v>554491.81000000006</v>
      </c>
      <c r="J20" s="11">
        <v>554491.81000000006</v>
      </c>
      <c r="K20" s="11">
        <v>554491.81000000006</v>
      </c>
      <c r="L20" s="11">
        <v>531948.04</v>
      </c>
      <c r="M20" s="11">
        <v>504608.9</v>
      </c>
      <c r="N20" s="11">
        <v>0</v>
      </c>
      <c r="O20" s="11">
        <v>520603.72</v>
      </c>
      <c r="P20" s="11">
        <f>SUM(D20:O20)</f>
        <v>5990583.4900000002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54017690.619999997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286812.75</v>
      </c>
      <c r="H21" s="7">
        <f t="shared" si="7"/>
        <v>502547.74</v>
      </c>
      <c r="I21" s="7">
        <f t="shared" si="7"/>
        <v>139282.81999999998</v>
      </c>
      <c r="J21" s="7">
        <f t="shared" si="7"/>
        <v>560826.68999999994</v>
      </c>
      <c r="K21" s="7">
        <f t="shared" si="7"/>
        <v>749773.25</v>
      </c>
      <c r="L21" s="7">
        <f t="shared" si="7"/>
        <v>1823985.85</v>
      </c>
      <c r="M21" s="7">
        <f t="shared" si="7"/>
        <v>1280081.28</v>
      </c>
      <c r="N21" s="7">
        <f t="shared" si="7"/>
        <v>1412948.68</v>
      </c>
      <c r="O21" s="7">
        <f t="shared" si="7"/>
        <v>1982165.6500000001</v>
      </c>
      <c r="P21" s="12">
        <f t="shared" ref="P21" si="8">SUM(P22:P30)</f>
        <v>9312275.8399999999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5608.78</v>
      </c>
      <c r="F22" s="11">
        <v>19110.71</v>
      </c>
      <c r="G22" s="11">
        <v>11484.58</v>
      </c>
      <c r="H22" s="11">
        <v>5642.49</v>
      </c>
      <c r="I22" s="11">
        <v>0</v>
      </c>
      <c r="J22" s="11">
        <v>9768.74</v>
      </c>
      <c r="K22" s="11">
        <v>0</v>
      </c>
      <c r="L22" s="11">
        <v>0</v>
      </c>
      <c r="M22" s="11">
        <v>9987.93</v>
      </c>
      <c r="N22" s="11">
        <v>0</v>
      </c>
      <c r="O22" s="11">
        <v>0</v>
      </c>
      <c r="P22" s="11">
        <f t="shared" ref="P22:P30" si="9">SUM(D22:O22)</f>
        <v>61603.229999999996</v>
      </c>
    </row>
    <row r="23" spans="1:37" x14ac:dyDescent="0.25">
      <c r="A23" s="4" t="s">
        <v>9</v>
      </c>
      <c r="B23" s="11">
        <v>2318000</v>
      </c>
      <c r="C23" s="11">
        <v>2318000</v>
      </c>
      <c r="D23" s="30">
        <v>0</v>
      </c>
      <c r="E23" s="30">
        <v>0</v>
      </c>
      <c r="F23" s="30">
        <v>0</v>
      </c>
      <c r="G23" s="30">
        <v>4425</v>
      </c>
      <c r="H23" s="6">
        <v>254290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258715</v>
      </c>
    </row>
    <row r="24" spans="1:37" x14ac:dyDescent="0.25">
      <c r="A24" s="4" t="s">
        <v>10</v>
      </c>
      <c r="B24" s="11">
        <v>2600000</v>
      </c>
      <c r="C24" s="11">
        <v>2600000</v>
      </c>
      <c r="D24" s="8">
        <v>247110</v>
      </c>
      <c r="E24" s="8">
        <v>0</v>
      </c>
      <c r="F24" s="8">
        <v>0</v>
      </c>
      <c r="G24" s="8">
        <v>214718.4</v>
      </c>
      <c r="H24" s="8">
        <v>47312.639999999999</v>
      </c>
      <c r="I24" s="8">
        <v>62120.52</v>
      </c>
      <c r="J24" s="8">
        <v>0</v>
      </c>
      <c r="K24" s="8">
        <v>0</v>
      </c>
      <c r="L24" s="8">
        <v>74147.399999999994</v>
      </c>
      <c r="M24" s="8">
        <v>280012.24</v>
      </c>
      <c r="N24" s="8">
        <v>293791.05</v>
      </c>
      <c r="O24" s="8">
        <v>0</v>
      </c>
      <c r="P24" s="11">
        <f t="shared" si="9"/>
        <v>1219212.25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74550</v>
      </c>
      <c r="F25" s="8">
        <v>0</v>
      </c>
      <c r="G25" s="8">
        <v>0</v>
      </c>
      <c r="H25" s="8">
        <v>118140.31</v>
      </c>
      <c r="I25" s="8">
        <v>0</v>
      </c>
      <c r="J25" s="8">
        <v>0</v>
      </c>
      <c r="K25" s="8">
        <v>0</v>
      </c>
      <c r="L25" s="8">
        <v>0</v>
      </c>
      <c r="M25" s="8">
        <v>39830.699999999997</v>
      </c>
      <c r="N25" s="8">
        <v>54279.28</v>
      </c>
      <c r="O25" s="8">
        <v>0</v>
      </c>
      <c r="P25" s="11">
        <f t="shared" si="9"/>
        <v>286800.29000000004</v>
      </c>
    </row>
    <row r="26" spans="1:37" x14ac:dyDescent="0.25">
      <c r="A26" s="4" t="s">
        <v>12</v>
      </c>
      <c r="B26" s="11">
        <v>3250000</v>
      </c>
      <c r="C26" s="11">
        <v>3250000</v>
      </c>
      <c r="D26" s="8">
        <v>0</v>
      </c>
      <c r="E26" s="8">
        <v>112000</v>
      </c>
      <c r="F26" s="8">
        <v>56000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926869.46</v>
      </c>
      <c r="N26" s="8">
        <v>0</v>
      </c>
      <c r="O26" s="8">
        <v>0</v>
      </c>
      <c r="P26" s="11">
        <f t="shared" si="9"/>
        <v>1318869.46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19823.88</v>
      </c>
      <c r="E27" s="11">
        <v>19823.88</v>
      </c>
      <c r="F27" s="11">
        <v>19823.88</v>
      </c>
      <c r="G27" s="11">
        <v>184.77</v>
      </c>
      <c r="H27" s="11">
        <v>21162.3</v>
      </c>
      <c r="I27" s="11">
        <v>21162.3</v>
      </c>
      <c r="J27" s="11">
        <v>21958.95</v>
      </c>
      <c r="K27" s="11">
        <v>-21909.75</v>
      </c>
      <c r="L27" s="11">
        <v>23380.95</v>
      </c>
      <c r="M27" s="11">
        <v>23380.95</v>
      </c>
      <c r="N27" s="11">
        <v>20301.91</v>
      </c>
      <c r="O27" s="11">
        <v>18076.07</v>
      </c>
      <c r="P27" s="11">
        <f t="shared" si="9"/>
        <v>187170.09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28">
        <v>0</v>
      </c>
      <c r="C28" s="11">
        <v>1761000</v>
      </c>
      <c r="D28" s="30">
        <v>0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1395000</v>
      </c>
      <c r="M28" s="30">
        <v>0</v>
      </c>
      <c r="N28" s="30">
        <v>0</v>
      </c>
      <c r="O28" s="30">
        <v>1964089.58</v>
      </c>
      <c r="P28" s="27">
        <f t="shared" si="9"/>
        <v>3359089.58</v>
      </c>
    </row>
    <row r="29" spans="1:37" ht="30" x14ac:dyDescent="0.25">
      <c r="A29" s="4" t="s">
        <v>15</v>
      </c>
      <c r="B29" s="11">
        <v>53028916</v>
      </c>
      <c r="C29" s="11">
        <v>38788690.619999997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473099</v>
      </c>
      <c r="K29" s="6">
        <v>771683</v>
      </c>
      <c r="L29" s="6">
        <v>331457.5</v>
      </c>
      <c r="M29" s="6">
        <v>0</v>
      </c>
      <c r="N29" s="6">
        <v>1044576.44</v>
      </c>
      <c r="O29" s="6">
        <v>0</v>
      </c>
      <c r="P29" s="11">
        <f t="shared" si="9"/>
        <v>2620815.94</v>
      </c>
    </row>
    <row r="30" spans="1:37" x14ac:dyDescent="0.25">
      <c r="A30" s="4" t="s">
        <v>35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10214728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1304321.97</v>
      </c>
      <c r="H31" s="7">
        <f t="shared" si="11"/>
        <v>225000</v>
      </c>
      <c r="I31" s="7">
        <f t="shared" si="11"/>
        <v>225000</v>
      </c>
      <c r="J31" s="7">
        <f t="shared" si="11"/>
        <v>401878.3</v>
      </c>
      <c r="K31" s="7">
        <f t="shared" si="11"/>
        <v>1226948.06</v>
      </c>
      <c r="L31" s="7">
        <f t="shared" si="11"/>
        <v>349921.32999999996</v>
      </c>
      <c r="M31" s="7">
        <f t="shared" si="11"/>
        <v>209568.67</v>
      </c>
      <c r="N31" s="7">
        <f t="shared" si="11"/>
        <v>866994.3</v>
      </c>
      <c r="O31" s="7">
        <f t="shared" si="11"/>
        <v>849507.3</v>
      </c>
      <c r="P31" s="7">
        <f t="shared" ref="P31" si="12">SUM(P32:P40)</f>
        <v>6337076.4500000002</v>
      </c>
    </row>
    <row r="32" spans="1:37" x14ac:dyDescent="0.25">
      <c r="A32" s="4" t="s">
        <v>17</v>
      </c>
      <c r="B32" s="11">
        <v>2300000</v>
      </c>
      <c r="C32" s="11">
        <v>2600000</v>
      </c>
      <c r="D32" s="15">
        <v>0</v>
      </c>
      <c r="E32" s="15">
        <v>0</v>
      </c>
      <c r="F32" s="15">
        <v>0</v>
      </c>
      <c r="G32" s="15">
        <v>614277.52</v>
      </c>
      <c r="H32" s="15">
        <v>0</v>
      </c>
      <c r="I32" s="15">
        <v>0</v>
      </c>
      <c r="J32" s="15">
        <v>26859</v>
      </c>
      <c r="K32" s="15">
        <v>675026.01</v>
      </c>
      <c r="L32" s="15">
        <v>0</v>
      </c>
      <c r="M32" s="15">
        <v>9702</v>
      </c>
      <c r="N32" s="15">
        <v>459122.8</v>
      </c>
      <c r="O32" s="15">
        <v>0</v>
      </c>
      <c r="P32" s="11">
        <f t="shared" ref="P32:P40" si="13">SUM(D32:O32)</f>
        <v>1784987.33</v>
      </c>
    </row>
    <row r="33" spans="1:16" x14ac:dyDescent="0.25">
      <c r="A33" s="4" t="s">
        <v>18</v>
      </c>
      <c r="B33" s="11">
        <v>1350000</v>
      </c>
      <c r="C33" s="11">
        <v>750000</v>
      </c>
      <c r="D33" s="8">
        <v>0</v>
      </c>
      <c r="E33" s="8">
        <v>0</v>
      </c>
      <c r="F33" s="8">
        <v>0</v>
      </c>
      <c r="G33" s="8">
        <v>232500.65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337240.25</v>
      </c>
      <c r="P33" s="11">
        <f t="shared" si="13"/>
        <v>569740.9</v>
      </c>
    </row>
    <row r="34" spans="1:16" x14ac:dyDescent="0.25">
      <c r="A34" s="3" t="s">
        <v>100</v>
      </c>
      <c r="B34" s="27">
        <v>322800</v>
      </c>
      <c r="C34" s="27">
        <v>316800</v>
      </c>
      <c r="D34" s="30">
        <v>0</v>
      </c>
      <c r="E34" s="30">
        <v>0</v>
      </c>
      <c r="F34" s="30">
        <v>0</v>
      </c>
      <c r="G34" s="30">
        <v>93515</v>
      </c>
      <c r="H34" s="30">
        <v>0</v>
      </c>
      <c r="I34" s="30">
        <v>0</v>
      </c>
      <c r="J34" s="30">
        <v>19470</v>
      </c>
      <c r="K34" s="30">
        <v>0</v>
      </c>
      <c r="L34" s="30">
        <v>11800</v>
      </c>
      <c r="M34" s="30">
        <v>0</v>
      </c>
      <c r="N34" s="30">
        <v>0</v>
      </c>
      <c r="O34" s="30">
        <v>0</v>
      </c>
      <c r="P34" s="27">
        <f t="shared" si="13"/>
        <v>124785</v>
      </c>
    </row>
    <row r="35" spans="1:16" x14ac:dyDescent="0.25">
      <c r="A35" s="4" t="s">
        <v>19</v>
      </c>
      <c r="B35" s="11">
        <v>24000</v>
      </c>
      <c r="C35" s="11">
        <v>130000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90000</v>
      </c>
      <c r="L35" s="8">
        <v>0</v>
      </c>
      <c r="M35" s="8">
        <v>0</v>
      </c>
      <c r="N35" s="8">
        <v>0</v>
      </c>
      <c r="O35" s="8">
        <v>35400</v>
      </c>
      <c r="P35" s="11">
        <f t="shared" si="13"/>
        <v>125400</v>
      </c>
    </row>
    <row r="36" spans="1:16" x14ac:dyDescent="0.25">
      <c r="A36" s="4" t="s">
        <v>20</v>
      </c>
      <c r="B36" s="27">
        <v>0</v>
      </c>
      <c r="C36" s="27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27">
        <v>10000</v>
      </c>
      <c r="C37" s="27">
        <v>10000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29">
        <v>2718100</v>
      </c>
      <c r="C38" s="29">
        <v>2818100</v>
      </c>
      <c r="D38" s="27">
        <v>219500</v>
      </c>
      <c r="E38" s="27">
        <v>219500</v>
      </c>
      <c r="F38" s="27">
        <v>219500</v>
      </c>
      <c r="G38" s="27">
        <v>248200</v>
      </c>
      <c r="H38" s="27">
        <v>225000</v>
      </c>
      <c r="I38" s="27">
        <v>225000</v>
      </c>
      <c r="J38" s="27">
        <v>225000</v>
      </c>
      <c r="K38" s="27">
        <v>253799.55</v>
      </c>
      <c r="L38" s="27">
        <v>218233.33</v>
      </c>
      <c r="M38" s="27">
        <v>199866.67</v>
      </c>
      <c r="N38" s="27">
        <v>205000</v>
      </c>
      <c r="O38" s="27">
        <v>213500</v>
      </c>
      <c r="P38" s="27">
        <f t="shared" si="13"/>
        <v>2672099.5500000003</v>
      </c>
    </row>
    <row r="39" spans="1:16" ht="30" x14ac:dyDescent="0.25">
      <c r="A39" s="4" t="s">
        <v>36</v>
      </c>
      <c r="B39" s="27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27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3589828</v>
      </c>
      <c r="D40" s="8">
        <v>0</v>
      </c>
      <c r="E40" s="8">
        <v>19436.52</v>
      </c>
      <c r="F40" s="8">
        <v>0</v>
      </c>
      <c r="G40" s="8">
        <v>115828.8</v>
      </c>
      <c r="H40" s="8">
        <v>0</v>
      </c>
      <c r="I40" s="8">
        <v>0</v>
      </c>
      <c r="J40" s="8">
        <v>130549.3</v>
      </c>
      <c r="K40" s="8">
        <v>208122.5</v>
      </c>
      <c r="L40" s="8">
        <v>119888</v>
      </c>
      <c r="M40" s="8">
        <v>0</v>
      </c>
      <c r="N40" s="8">
        <v>202871.5</v>
      </c>
      <c r="O40" s="8">
        <v>263367.05</v>
      </c>
      <c r="P40" s="11">
        <f t="shared" si="13"/>
        <v>1060063.67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27">
        <v>0</v>
      </c>
      <c r="C42" s="27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37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38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39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40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41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42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43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44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45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46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47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48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49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7856125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449204.43</v>
      </c>
      <c r="H57" s="7">
        <f t="shared" si="25"/>
        <v>1190195.67</v>
      </c>
      <c r="I57" s="7">
        <f t="shared" si="25"/>
        <v>590622</v>
      </c>
      <c r="J57" s="7">
        <f t="shared" si="25"/>
        <v>0</v>
      </c>
      <c r="K57" s="7">
        <f t="shared" si="25"/>
        <v>17582</v>
      </c>
      <c r="L57" s="7">
        <f t="shared" si="25"/>
        <v>1708050</v>
      </c>
      <c r="M57" s="7">
        <f t="shared" si="25"/>
        <v>0</v>
      </c>
      <c r="N57" s="7">
        <f t="shared" si="25"/>
        <v>0</v>
      </c>
      <c r="O57" s="7">
        <f t="shared" si="25"/>
        <v>1750721.52</v>
      </c>
      <c r="P57" s="7">
        <f t="shared" ref="P57" si="26">SUM(P58:P66)</f>
        <v>7281089.629999999</v>
      </c>
    </row>
    <row r="58" spans="1:16" x14ac:dyDescent="0.25">
      <c r="A58" s="4" t="s">
        <v>28</v>
      </c>
      <c r="B58" s="11">
        <v>1650000</v>
      </c>
      <c r="C58" s="11">
        <v>7200000</v>
      </c>
      <c r="D58" s="8">
        <v>0</v>
      </c>
      <c r="E58" s="8">
        <v>779689.01</v>
      </c>
      <c r="F58" s="8">
        <v>795025</v>
      </c>
      <c r="G58" s="8">
        <v>449204.43</v>
      </c>
      <c r="H58" s="8">
        <v>1190195.67</v>
      </c>
      <c r="I58" s="8">
        <v>590622</v>
      </c>
      <c r="J58" s="8">
        <v>0</v>
      </c>
      <c r="K58" s="8">
        <v>17582</v>
      </c>
      <c r="L58" s="8">
        <v>1708050</v>
      </c>
      <c r="M58" s="8">
        <v>0</v>
      </c>
      <c r="N58" s="8">
        <v>0</v>
      </c>
      <c r="O58" s="8">
        <v>1539505.51</v>
      </c>
      <c r="P58" s="11">
        <f t="shared" ref="P58:P66" si="27">SUM(D58:O58)</f>
        <v>7069873.6199999992</v>
      </c>
    </row>
    <row r="59" spans="1:16" ht="30" x14ac:dyDescent="0.25">
      <c r="A59" s="4" t="s">
        <v>103</v>
      </c>
      <c r="B59" s="27">
        <v>0</v>
      </c>
      <c r="C59" s="27">
        <v>200000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175351.01</v>
      </c>
      <c r="P59" s="11">
        <f t="shared" si="27"/>
        <v>175351.01</v>
      </c>
    </row>
    <row r="60" spans="1:16" ht="30" x14ac:dyDescent="0.25">
      <c r="A60" s="4" t="s">
        <v>29</v>
      </c>
      <c r="B60" s="27">
        <v>2000</v>
      </c>
      <c r="C60" s="27">
        <v>2000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30</v>
      </c>
      <c r="B61" s="27">
        <v>4125</v>
      </c>
      <c r="C61" s="27">
        <v>4125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31</v>
      </c>
      <c r="B62" s="11">
        <v>0</v>
      </c>
      <c r="C62" s="11">
        <v>50000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35865</v>
      </c>
      <c r="P62" s="11">
        <f t="shared" si="27"/>
        <v>35865</v>
      </c>
    </row>
    <row r="63" spans="1:16" x14ac:dyDescent="0.25">
      <c r="A63" s="4" t="s">
        <v>50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51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32</v>
      </c>
      <c r="B65" s="11">
        <v>1000000</v>
      </c>
      <c r="C65" s="11">
        <v>400000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52</v>
      </c>
      <c r="B66" s="27">
        <v>0</v>
      </c>
      <c r="C66" s="27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53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54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55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56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57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58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59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60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61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62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63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64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33</v>
      </c>
      <c r="B79" s="10">
        <f>B15+B21+B31+B41+B49+B57+B67+B72+B75</f>
        <v>165461386</v>
      </c>
      <c r="C79" s="10">
        <f>C15+C21+C31+C41+C49+C57+C67+C72+C75</f>
        <v>158182160.62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10446335.130000001</v>
      </c>
      <c r="H79" s="10">
        <f t="shared" si="38"/>
        <v>7003304.9000000004</v>
      </c>
      <c r="I79" s="10">
        <f t="shared" si="38"/>
        <v>5753396.6300000008</v>
      </c>
      <c r="J79" s="10">
        <f t="shared" si="38"/>
        <v>5761196.7999999998</v>
      </c>
      <c r="K79" s="10">
        <f t="shared" si="38"/>
        <v>6792795.120000001</v>
      </c>
      <c r="L79" s="10">
        <f t="shared" si="38"/>
        <v>8510405.2200000007</v>
      </c>
      <c r="M79" s="10">
        <f t="shared" si="38"/>
        <v>9976892.7599999998</v>
      </c>
      <c r="N79" s="10">
        <f t="shared" si="38"/>
        <v>7630449.8700000001</v>
      </c>
      <c r="O79" s="10">
        <f t="shared" si="38"/>
        <v>20521335.460000001</v>
      </c>
      <c r="P79" s="10">
        <f t="shared" ref="P79" si="39">+P15+P21+P31+P41+P49+P57+P67+P72+P75</f>
        <v>99417577.329999998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65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66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67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68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69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70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71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72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73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74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75</v>
      </c>
      <c r="B92" s="20">
        <f t="shared" ref="B92" si="55">+B79+B90</f>
        <v>165461386</v>
      </c>
      <c r="C92" s="20">
        <f>+C79+C90</f>
        <v>158182160.62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10446335.130000001</v>
      </c>
      <c r="H92" s="20">
        <f t="shared" si="58"/>
        <v>7003304.9000000004</v>
      </c>
      <c r="I92" s="20">
        <f t="shared" si="58"/>
        <v>5753396.6300000008</v>
      </c>
      <c r="J92" s="20">
        <f t="shared" si="58"/>
        <v>5761196.7999999998</v>
      </c>
      <c r="K92" s="20">
        <f t="shared" si="58"/>
        <v>6792795.120000001</v>
      </c>
      <c r="L92" s="20">
        <f t="shared" si="58"/>
        <v>8510405.2200000007</v>
      </c>
      <c r="M92" s="20">
        <f t="shared" si="58"/>
        <v>9976892.7599999998</v>
      </c>
      <c r="N92" s="20">
        <f t="shared" si="58"/>
        <v>7630449.8700000001</v>
      </c>
      <c r="O92" s="20">
        <f t="shared" si="58"/>
        <v>20521335.460000001</v>
      </c>
      <c r="P92" s="20">
        <f t="shared" ref="P92" si="59">+P79+P90</f>
        <v>99417577.329999998</v>
      </c>
    </row>
    <row r="93" spans="1:16" ht="13.5" customHeight="1" thickTop="1" x14ac:dyDescent="0.25">
      <c r="A93" s="22" t="s">
        <v>92</v>
      </c>
    </row>
    <row r="94" spans="1:16" x14ac:dyDescent="0.25">
      <c r="A94" s="23" t="s">
        <v>93</v>
      </c>
    </row>
    <row r="95" spans="1:16" x14ac:dyDescent="0.25">
      <c r="A95" s="23" t="s">
        <v>94</v>
      </c>
    </row>
    <row r="96" spans="1:16" x14ac:dyDescent="0.25">
      <c r="A96" s="23" t="s">
        <v>95</v>
      </c>
    </row>
    <row r="97" spans="1:4" x14ac:dyDescent="0.25">
      <c r="A97" s="23" t="s">
        <v>96</v>
      </c>
    </row>
    <row r="98" spans="1:4" x14ac:dyDescent="0.25">
      <c r="A98" s="23" t="s">
        <v>97</v>
      </c>
    </row>
    <row r="99" spans="1:4" x14ac:dyDescent="0.25">
      <c r="A99" s="23" t="s">
        <v>98</v>
      </c>
    </row>
    <row r="100" spans="1:4" x14ac:dyDescent="0.25">
      <c r="A100" s="23"/>
    </row>
    <row r="101" spans="1:4" x14ac:dyDescent="0.25">
      <c r="A101" s="23"/>
    </row>
    <row r="102" spans="1:4" x14ac:dyDescent="0.25">
      <c r="A102" s="23"/>
    </row>
    <row r="103" spans="1:4" x14ac:dyDescent="0.25">
      <c r="A103" s="23"/>
    </row>
    <row r="104" spans="1:4" x14ac:dyDescent="0.25">
      <c r="A104" s="21"/>
      <c r="D104" t="s">
        <v>101</v>
      </c>
    </row>
    <row r="105" spans="1:4" x14ac:dyDescent="0.25">
      <c r="A105" s="31"/>
    </row>
    <row r="106" spans="1:4" x14ac:dyDescent="0.25">
      <c r="A106" s="31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47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2025-01-08T12:48:17Z</cp:lastPrinted>
  <dcterms:created xsi:type="dcterms:W3CDTF">2018-04-17T18:57:16Z</dcterms:created>
  <dcterms:modified xsi:type="dcterms:W3CDTF">2025-01-08T12:48:22Z</dcterms:modified>
</cp:coreProperties>
</file>