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FEBRERO 2023\"/>
    </mc:Choice>
  </mc:AlternateContent>
  <bookViews>
    <workbookView xWindow="0" yWindow="0" windowWidth="11670" windowHeight="3900"/>
  </bookViews>
  <sheets>
    <sheet name="P3 Ejecucion " sheetId="1" r:id="rId1"/>
    <sheet name="Hoja1" sheetId="2" r:id="rId2"/>
  </sheets>
  <definedNames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3" i="1"/>
  <c r="N12" i="1"/>
  <c r="N11" i="1"/>
  <c r="D27" i="1" l="1"/>
  <c r="E27" i="1"/>
  <c r="F27" i="1"/>
  <c r="G27" i="1"/>
  <c r="H27" i="1"/>
  <c r="I27" i="1"/>
  <c r="J27" i="1"/>
  <c r="K27" i="1"/>
  <c r="L27" i="1"/>
  <c r="M27" i="1"/>
  <c r="C17" i="1"/>
  <c r="C27" i="1"/>
  <c r="B18" i="1" l="1"/>
  <c r="B16" i="1"/>
  <c r="B12" i="1"/>
  <c r="L17" i="1" l="1"/>
  <c r="L11" i="1"/>
  <c r="L65" i="1"/>
  <c r="L55" i="1"/>
  <c r="L37" i="1"/>
  <c r="M37" i="1"/>
  <c r="M11" i="1"/>
  <c r="L88" i="1" l="1"/>
  <c r="F42" i="2"/>
  <c r="F1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F25" i="2" s="1"/>
  <c r="D26" i="2"/>
  <c r="D27" i="2"/>
  <c r="F27" i="2" s="1"/>
  <c r="D28" i="2"/>
  <c r="D29" i="2"/>
  <c r="F29" i="2" s="1"/>
  <c r="D30" i="2"/>
  <c r="D31" i="2"/>
  <c r="F31" i="2" s="1"/>
  <c r="D32" i="2"/>
  <c r="D33" i="2"/>
  <c r="F33" i="2" s="1"/>
  <c r="D34" i="2"/>
  <c r="D35" i="2"/>
  <c r="D36" i="2"/>
  <c r="D37" i="2"/>
  <c r="F36" i="2" s="1"/>
  <c r="D38" i="2"/>
  <c r="D39" i="2"/>
  <c r="D40" i="2"/>
  <c r="D41" i="2"/>
  <c r="D42" i="2"/>
  <c r="D43" i="2"/>
  <c r="D44" i="2"/>
  <c r="D45" i="2"/>
  <c r="F45" i="2" s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F59" i="2" s="1"/>
  <c r="D60" i="2"/>
  <c r="D61" i="2"/>
  <c r="D62" i="2"/>
  <c r="D5" i="2"/>
  <c r="E63" i="2"/>
  <c r="C63" i="2"/>
  <c r="F14" i="2" l="1"/>
  <c r="F18" i="2"/>
  <c r="D63" i="2"/>
  <c r="F6" i="2"/>
  <c r="F63" i="2" s="1"/>
  <c r="K37" i="1" l="1"/>
  <c r="J55" i="1"/>
  <c r="K55" i="1"/>
  <c r="K65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17" i="1"/>
  <c r="J11" i="1"/>
  <c r="J88" i="1" l="1"/>
  <c r="N38" i="1"/>
  <c r="N36" i="1"/>
  <c r="N34" i="1"/>
  <c r="N24" i="1"/>
  <c r="N23" i="1"/>
  <c r="N22" i="1"/>
  <c r="F55" i="1"/>
  <c r="G55" i="1"/>
  <c r="H55" i="1"/>
  <c r="I17" i="1"/>
  <c r="I11" i="1"/>
  <c r="I88" i="1" l="1"/>
  <c r="H65" i="1"/>
  <c r="N65" i="1" s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N35" i="1"/>
  <c r="N33" i="1"/>
  <c r="N32" i="1"/>
  <c r="N31" i="1"/>
  <c r="N30" i="1"/>
  <c r="N29" i="1"/>
  <c r="N28" i="1"/>
  <c r="N26" i="1"/>
  <c r="N25" i="1"/>
  <c r="N21" i="1"/>
  <c r="N20" i="1"/>
  <c r="N19" i="1"/>
  <c r="N18" i="1"/>
  <c r="G17" i="1"/>
  <c r="F17" i="1"/>
  <c r="E17" i="1"/>
  <c r="D17" i="1"/>
  <c r="N15" i="1"/>
  <c r="N14" i="1"/>
  <c r="G11" i="1"/>
  <c r="F11" i="1"/>
  <c r="E11" i="1"/>
  <c r="D11" i="1"/>
  <c r="C11" i="1"/>
  <c r="Q5" i="1"/>
  <c r="D88" i="1" l="1"/>
  <c r="N27" i="1"/>
  <c r="F88" i="1"/>
  <c r="N37" i="1"/>
  <c r="C88" i="1"/>
  <c r="G88" i="1"/>
  <c r="B11" i="1"/>
  <c r="N16" i="1"/>
  <c r="E55" i="1"/>
  <c r="E88" i="1" s="1"/>
  <c r="B17" i="1"/>
  <c r="N55" i="1" l="1"/>
  <c r="N88" i="1"/>
  <c r="Q11" i="1"/>
  <c r="B88" i="1"/>
</calcChain>
</file>

<file path=xl/sharedStrings.xml><?xml version="1.0" encoding="utf-8"?>
<sst xmlns="http://schemas.openxmlformats.org/spreadsheetml/2006/main" count="136" uniqueCount="136">
  <si>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</si>
  <si>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</si>
  <si>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</si>
  <si>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</si>
  <si>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</si>
  <si>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</si>
  <si>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</si>
  <si>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</si>
  <si>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</si>
  <si>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</si>
  <si>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</si>
  <si>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</si>
  <si>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</si>
  <si>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</si>
  <si>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</si>
  <si>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</si>
  <si>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</si>
  <si>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</si>
  <si>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</si>
  <si>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</si>
  <si>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</si>
  <si>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</si>
  <si>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</si>
  <si>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</si>
  <si>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</si>
  <si>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</si>
  <si>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</si>
  <si>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</si>
  <si>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</si>
  <si>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</si>
  <si>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</si>
  <si>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</si>
  <si>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</si>
  <si>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</si>
  <si>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</si>
  <si>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</si>
  <si>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</si>
  <si>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</si>
  <si>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</si>
  <si>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</si>
  <si>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</si>
  <si>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</si>
  <si>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</si>
  <si>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</si>
  <si>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</si>
  <si>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</si>
  <si>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</si>
  <si>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</si>
  <si>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</si>
  <si>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</si>
  <si>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</si>
  <si>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</si>
  <si>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</si>
  <si>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</si>
  <si>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</si>
  <si>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</si>
  <si>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</si>
  <si>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</si>
  <si>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</si>
  <si>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</si>
  <si>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</si>
  <si>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</si>
  <si>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</si>
  <si>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</si>
  <si>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</si>
  <si>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</si>
  <si>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</si>
  <si>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</si>
  <si>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</si>
  <si>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</si>
  <si>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</si>
  <si>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</si>
  <si>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</si>
  <si>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</si>
  <si>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</si>
  <si>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</si>
  <si>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</si>
  <si>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</si>
  <si>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</si>
  <si>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</si>
  <si>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</si>
  <si>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</si>
  <si>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</si>
  <si>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</si>
  <si>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</si>
  <si>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</si>
  <si>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</si>
  <si>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</si>
  <si>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</si>
  <si>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</si>
  <si>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</si>
  <si>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</si>
  <si>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</si>
  <si>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</si>
  <si>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</si>
  <si>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</si>
  <si>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</si>
  <si>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</si>
  <si>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</si>
  <si>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</si>
  <si>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</si>
  <si>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</si>
  <si>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</si>
  <si>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</si>
  <si>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</si>
  <si>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</si>
  <si>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</si>
  <si>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</si>
  <si>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</si>
  <si>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</si>
  <si>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</si>
  <si>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</si>
  <si>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</si>
  <si>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</si>
  <si>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</si>
  <si>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</si>
  <si>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</si>
  <si>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</si>
  <si>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</si>
  <si>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</si>
  <si>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</si>
  <si>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</si>
  <si>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</si>
  <si>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</si>
  <si>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</si>
  <si>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</si>
  <si>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</si>
  <si>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</si>
  <si>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</si>
  <si>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</si>
  <si>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Lic. Lucía Cabral Anazagaris, MSc</t>
  </si>
  <si>
    <t>Contador, CPA,</t>
  </si>
  <si>
    <t>Lic. Rosely Maleny Correa Pérez</t>
  </si>
  <si>
    <t>PRESUPUESTO APROBADO: RD$265,595,015,00</t>
  </si>
  <si>
    <t>TOTAL DEVENGADO ENERO-FEBRERO: 22,721,756.58</t>
  </si>
  <si>
    <t>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</si>
</sst>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1" xfId="0" applyFont="1" applyBorder="1"/>
    <xf numFmtId="165" fontId="3" fillId="0" borderId="1" xfId="1" applyFont="1" applyBorder="1"/>
    <xf numFmtId="0" fontId="3" fillId="0" borderId="0" xfId="0" applyFont="1" applyBorder="1"/>
    <xf numFmtId="165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165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6" fontId="2" fillId="0" borderId="1" xfId="0" applyNumberFormat="1" applyFont="1" applyBorder="1"/>
    <xf numFmtId="165" fontId="2" fillId="0" borderId="1" xfId="1" applyFont="1" applyBorder="1"/>
    <xf numFmtId="166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7" fontId="8" fillId="0" borderId="1" xfId="1" applyNumberFormat="1" applyFont="1" applyFill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8" fillId="0" borderId="11" xfId="0" applyFont="1" applyBorder="1" applyAlignment="1">
      <alignment horizontal="left" indent="2"/>
    </xf>
    <xf numFmtId="165" fontId="10" fillId="0" borderId="0" xfId="1" applyFont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5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165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165" fontId="6" fillId="0" borderId="12" xfId="0" applyNumberFormat="1" applyFont="1" applyBorder="1"/>
    <xf numFmtId="167" fontId="8" fillId="0" borderId="3" xfId="1" applyNumberFormat="1" applyFont="1" applyFill="1" applyBorder="1" applyAlignment="1">
      <alignment vertical="center"/>
    </xf>
    <xf numFmtId="165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165" fontId="12" fillId="0" borderId="1" xfId="1" applyFont="1" applyBorder="1"/>
    <xf numFmtId="165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165" fontId="12" fillId="0" borderId="0" xfId="1" applyFont="1" applyBorder="1"/>
    <xf numFmtId="165" fontId="3" fillId="0" borderId="12" xfId="0" applyNumberFormat="1" applyFont="1" applyBorder="1"/>
    <xf numFmtId="165" fontId="5" fillId="0" borderId="0" xfId="1" applyFont="1" applyBorder="1"/>
    <xf numFmtId="165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165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165" fontId="9" fillId="0" borderId="0" xfId="1" applyFont="1"/>
    <xf numFmtId="165" fontId="0" fillId="0" borderId="0" xfId="1" applyFont="1"/>
    <xf numFmtId="165" fontId="14" fillId="0" borderId="0" xfId="4" applyFont="1" applyFill="1" applyBorder="1" applyAlignment="1">
      <alignment vertical="center"/>
    </xf>
    <xf numFmtId="165" fontId="14" fillId="0" borderId="12" xfId="0" applyNumberFormat="1" applyFont="1" applyBorder="1"/>
    <xf numFmtId="165" fontId="11" fillId="0" borderId="12" xfId="0" applyNumberFormat="1" applyFont="1" applyBorder="1"/>
    <xf numFmtId="165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1" fillId="0" borderId="0" xfId="4" applyFont="1" applyFill="1" applyBorder="1" applyAlignment="1">
      <alignment vertical="center"/>
    </xf>
    <xf numFmtId="165" fontId="14" fillId="0" borderId="1" xfId="1" applyFont="1" applyFill="1" applyBorder="1" applyAlignment="1">
      <alignment vertical="center" wrapText="1"/>
    </xf>
    <xf numFmtId="167" fontId="11" fillId="0" borderId="0" xfId="1" applyNumberFormat="1" applyFont="1" applyFill="1" applyBorder="1" applyAlignment="1">
      <alignment vertical="center"/>
    </xf>
    <xf numFmtId="165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165" fontId="13" fillId="0" borderId="0" xfId="4" applyFont="1" applyBorder="1"/>
    <xf numFmtId="0" fontId="8" fillId="0" borderId="11" xfId="0" applyFont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165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165" fontId="11" fillId="0" borderId="0" xfId="1" applyNumberFormat="1" applyFont="1" applyBorder="1"/>
    <xf numFmtId="165" fontId="14" fillId="0" borderId="0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167" fontId="11" fillId="0" borderId="3" xfId="1" applyNumberFormat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/>
    </xf>
    <xf numFmtId="165" fontId="19" fillId="0" borderId="0" xfId="1" applyFont="1" applyBorder="1" applyAlignment="1">
      <alignment vertical="center"/>
    </xf>
    <xf numFmtId="165" fontId="19" fillId="0" borderId="0" xfId="4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 wrapText="1"/>
    </xf>
    <xf numFmtId="165" fontId="19" fillId="0" borderId="0" xfId="1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8" fontId="19" fillId="0" borderId="0" xfId="2" applyNumberFormat="1" applyFont="1" applyFill="1" applyBorder="1" applyAlignment="1">
      <alignment vertical="center"/>
    </xf>
    <xf numFmtId="165" fontId="19" fillId="0" borderId="0" xfId="1" applyFont="1" applyBorder="1"/>
    <xf numFmtId="168" fontId="19" fillId="0" borderId="0" xfId="2" applyNumberFormat="1" applyFont="1" applyFill="1" applyBorder="1" applyAlignment="1"/>
    <xf numFmtId="4" fontId="20" fillId="0" borderId="0" xfId="0" applyNumberFormat="1" applyFont="1" applyBorder="1"/>
    <xf numFmtId="167" fontId="19" fillId="0" borderId="0" xfId="1" applyNumberFormat="1" applyFont="1" applyFill="1" applyBorder="1" applyAlignment="1">
      <alignment vertical="center" wrapText="1"/>
    </xf>
    <xf numFmtId="167" fontId="19" fillId="0" borderId="1" xfId="1" applyNumberFormat="1" applyFont="1" applyFill="1" applyBorder="1" applyAlignment="1">
      <alignment vertical="center"/>
    </xf>
    <xf numFmtId="165" fontId="18" fillId="0" borderId="0" xfId="4" applyFont="1" applyFill="1" applyBorder="1" applyAlignment="1">
      <alignment vertical="center"/>
    </xf>
    <xf numFmtId="167" fontId="19" fillId="0" borderId="3" xfId="1" applyNumberFormat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165" fontId="6" fillId="0" borderId="0" xfId="0" applyNumberFormat="1" applyFont="1" applyBorder="1"/>
    <xf numFmtId="165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165" fontId="19" fillId="0" borderId="1" xfId="1" applyFont="1" applyBorder="1"/>
    <xf numFmtId="165" fontId="19" fillId="0" borderId="1" xfId="1" applyFont="1" applyFill="1" applyBorder="1" applyAlignment="1">
      <alignment vertical="center"/>
    </xf>
    <xf numFmtId="165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165" fontId="11" fillId="0" borderId="4" xfId="0" applyNumberFormat="1" applyFont="1" applyBorder="1"/>
    <xf numFmtId="165" fontId="18" fillId="0" borderId="3" xfId="1" applyFont="1" applyFill="1" applyBorder="1" applyAlignment="1">
      <alignment vertical="center"/>
    </xf>
    <xf numFmtId="165" fontId="19" fillId="0" borderId="3" xfId="1" applyFont="1" applyBorder="1"/>
    <xf numFmtId="165" fontId="6" fillId="0" borderId="10" xfId="0" applyNumberFormat="1" applyFont="1" applyBorder="1"/>
    <xf numFmtId="165" fontId="0" fillId="0" borderId="0" xfId="4" applyFont="1"/>
    <xf numFmtId="165" fontId="0" fillId="0" borderId="0" xfId="0" applyNumberFormat="1"/>
    <xf numFmtId="0" fontId="11" fillId="0" borderId="2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65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2" fillId="2" borderId="15" xfId="1" applyFont="1" applyFill="1" applyBorder="1" applyAlignment="1">
      <alignment vertical="center"/>
    </xf>
    <xf numFmtId="165" fontId="23" fillId="2" borderId="15" xfId="1" applyFont="1" applyFill="1" applyBorder="1" applyAlignment="1">
      <alignment vertical="center"/>
    </xf>
    <xf numFmtId="168" fontId="22" fillId="2" borderId="15" xfId="3" applyFont="1" applyFill="1" applyBorder="1" applyAlignment="1">
      <alignment vertical="center"/>
    </xf>
    <xf numFmtId="165" fontId="22" fillId="2" borderId="15" xfId="4" applyFont="1" applyFill="1" applyBorder="1" applyAlignment="1">
      <alignment vertical="center"/>
    </xf>
    <xf numFmtId="166" fontId="22" fillId="2" borderId="15" xfId="0" applyNumberFormat="1" applyFont="1" applyFill="1" applyBorder="1" applyAlignment="1">
      <alignment vertical="center"/>
    </xf>
    <xf numFmtId="168" fontId="24" fillId="2" borderId="15" xfId="3" applyFont="1" applyFill="1" applyBorder="1" applyAlignment="1">
      <alignment vertical="center"/>
    </xf>
    <xf numFmtId="165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5" fontId="14" fillId="0" borderId="12" xfId="1" applyNumberFormat="1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zoomScale="20" zoomScaleNormal="20" zoomScaleSheetLayoutView="20" workbookViewId="0">
      <selection activeCell="G17" sqref="G17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82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58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7" ht="61.5" customHeight="1" x14ac:dyDescent="0.25">
      <c r="A4" s="161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7" ht="61.5" customHeight="1" x14ac:dyDescent="0.25">
      <c r="A5" s="164">
        <v>2023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  <c r="Q5">
        <f>SUM(A5:P5)</f>
        <v>2023</v>
      </c>
    </row>
    <row r="6" spans="1:17" ht="61.5" customHeight="1" x14ac:dyDescent="0.25">
      <c r="A6" s="161" t="s">
        <v>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3"/>
    </row>
    <row r="7" spans="1:17" ht="61.5" customHeight="1" x14ac:dyDescent="0.25">
      <c r="A7" s="161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  <c r="H11" s="100">
        <f t="shared" si="0"/>
        <v>0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21622950.560000002</v>
      </c>
      <c r="Q11" s="16">
        <f>SUM(N11)</f>
        <v>21622950.560000002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/>
      <c r="E12" s="102"/>
      <c r="F12" s="102"/>
      <c r="G12" s="102"/>
      <c r="H12" s="104"/>
      <c r="I12" s="104"/>
      <c r="J12" s="72"/>
      <c r="K12" s="72"/>
      <c r="L12" s="72"/>
      <c r="M12" s="19"/>
      <c r="N12" s="65">
        <f>SUM(B12:M12)</f>
        <v>18601642</v>
      </c>
    </row>
    <row r="13" spans="1:17" s="15" customFormat="1" ht="165" customHeight="1" x14ac:dyDescent="1.25">
      <c r="A13" s="17" t="s">
        <v>22</v>
      </c>
      <c r="B13" s="101">
        <v>160000</v>
      </c>
      <c r="C13" s="102">
        <v>160000</v>
      </c>
      <c r="D13" s="103"/>
      <c r="E13" s="102"/>
      <c r="F13" s="102"/>
      <c r="G13" s="102"/>
      <c r="H13" s="104"/>
      <c r="I13" s="104"/>
      <c r="J13" s="72"/>
      <c r="K13" s="72"/>
      <c r="L13" s="72"/>
      <c r="M13" s="19"/>
      <c r="N13" s="65">
        <f>SUM(B13:M13)</f>
        <v>320000</v>
      </c>
    </row>
    <row r="14" spans="1:17" s="15" customFormat="1" ht="165" customHeight="1" x14ac:dyDescent="1.25">
      <c r="A14" s="17" t="s">
        <v>23</v>
      </c>
      <c r="B14" s="101"/>
      <c r="C14" s="102"/>
      <c r="D14" s="103"/>
      <c r="E14" s="105"/>
      <c r="F14" s="105"/>
      <c r="G14" s="102"/>
      <c r="H14" s="105"/>
      <c r="I14" s="105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65" customHeight="1" x14ac:dyDescent="1.25">
      <c r="A15" s="17" t="s">
        <v>24</v>
      </c>
      <c r="B15" s="102"/>
      <c r="C15" s="102"/>
      <c r="D15" s="103"/>
      <c r="E15" s="105"/>
      <c r="F15" s="105"/>
      <c r="G15" s="102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/>
      <c r="E16" s="102"/>
      <c r="F16" s="102"/>
      <c r="G16" s="102"/>
      <c r="H16" s="106"/>
      <c r="I16" s="104"/>
      <c r="J16" s="72"/>
      <c r="K16" s="72"/>
      <c r="L16" s="72"/>
      <c r="M16" s="19"/>
      <c r="N16" s="65">
        <f>SUM(B16:M16)</f>
        <v>2701308.56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</f>
        <v>0</v>
      </c>
      <c r="E17" s="107">
        <f t="shared" ref="E17:K17" si="2">E18+E22+E23+E24+E26+E25</f>
        <v>0</v>
      </c>
      <c r="F17" s="107">
        <f t="shared" si="2"/>
        <v>0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1033856.02</v>
      </c>
    </row>
    <row r="18" spans="1:14" s="80" customFormat="1" ht="165" customHeight="1" x14ac:dyDescent="0.25">
      <c r="A18" s="78" t="s">
        <v>27</v>
      </c>
      <c r="B18" s="102">
        <f>137414.64+155264.06</f>
        <v>292678.7</v>
      </c>
      <c r="C18" s="102">
        <v>520989.77</v>
      </c>
      <c r="D18" s="103"/>
      <c r="E18" s="102"/>
      <c r="F18" s="102"/>
      <c r="G18" s="102"/>
      <c r="H18" s="108"/>
      <c r="I18" s="104"/>
      <c r="J18" s="72"/>
      <c r="K18" s="72"/>
      <c r="L18" s="72"/>
      <c r="M18" s="19">
        <v>0</v>
      </c>
      <c r="N18" s="79">
        <f>SUM(B18:M18)</f>
        <v>813668.47</v>
      </c>
    </row>
    <row r="19" spans="1:14" s="80" customFormat="1" ht="165" customHeight="1" x14ac:dyDescent="0.25">
      <c r="A19" s="78" t="s">
        <v>28</v>
      </c>
      <c r="B19" s="105"/>
      <c r="C19" s="102"/>
      <c r="D19" s="103"/>
      <c r="E19" s="105"/>
      <c r="F19" s="105"/>
      <c r="G19" s="102"/>
      <c r="H19" s="105"/>
      <c r="I19" s="104"/>
      <c r="J19" s="74"/>
      <c r="K19" s="72"/>
      <c r="L19" s="72"/>
      <c r="M19" s="19">
        <v>0</v>
      </c>
      <c r="N19" s="79">
        <f t="shared" si="1"/>
        <v>0</v>
      </c>
    </row>
    <row r="20" spans="1:14" s="80" customFormat="1" ht="165" customHeight="1" x14ac:dyDescent="0.25">
      <c r="A20" s="78" t="s">
        <v>29</v>
      </c>
      <c r="B20" s="105"/>
      <c r="C20" s="102"/>
      <c r="D20" s="103"/>
      <c r="E20" s="105"/>
      <c r="F20" s="102"/>
      <c r="G20" s="102"/>
      <c r="H20" s="105"/>
      <c r="I20" s="104"/>
      <c r="J20" s="74"/>
      <c r="K20" s="72"/>
      <c r="L20" s="72"/>
      <c r="M20" s="19">
        <v>0</v>
      </c>
      <c r="N20" s="79">
        <f t="shared" si="1"/>
        <v>0</v>
      </c>
    </row>
    <row r="21" spans="1:14" s="80" customFormat="1" ht="165" customHeight="1" x14ac:dyDescent="0.25">
      <c r="A21" s="78" t="s">
        <v>30</v>
      </c>
      <c r="B21" s="105"/>
      <c r="C21" s="102"/>
      <c r="D21" s="103"/>
      <c r="E21" s="105"/>
      <c r="F21" s="102"/>
      <c r="G21" s="102"/>
      <c r="H21" s="105"/>
      <c r="I21" s="104"/>
      <c r="J21" s="74"/>
      <c r="K21" s="72"/>
      <c r="L21" s="72"/>
      <c r="M21" s="19">
        <v>0</v>
      </c>
      <c r="N21" s="79">
        <f t="shared" si="1"/>
        <v>0</v>
      </c>
    </row>
    <row r="22" spans="1:14" s="80" customFormat="1" ht="165" customHeight="1" x14ac:dyDescent="0.25">
      <c r="A22" s="78" t="s">
        <v>31</v>
      </c>
      <c r="B22" s="105"/>
      <c r="C22" s="102"/>
      <c r="D22" s="103"/>
      <c r="E22" s="102"/>
      <c r="F22" s="102"/>
      <c r="G22" s="102"/>
      <c r="H22" s="104"/>
      <c r="I22" s="104"/>
      <c r="J22" s="72"/>
      <c r="K22" s="72"/>
      <c r="L22" s="72"/>
      <c r="M22" s="19">
        <v>0</v>
      </c>
      <c r="N22" s="79">
        <f>SUM(B22:M22)</f>
        <v>0</v>
      </c>
    </row>
    <row r="23" spans="1:14" s="80" customFormat="1" ht="165" customHeight="1" x14ac:dyDescent="0.25">
      <c r="A23" s="78" t="s">
        <v>32</v>
      </c>
      <c r="B23" s="102"/>
      <c r="C23" s="102">
        <v>123262.57</v>
      </c>
      <c r="D23" s="103"/>
      <c r="E23" s="102"/>
      <c r="F23" s="102"/>
      <c r="G23" s="102"/>
      <c r="H23" s="104"/>
      <c r="I23" s="104"/>
      <c r="J23" s="72"/>
      <c r="K23" s="72"/>
      <c r="L23" s="72"/>
      <c r="M23" s="19">
        <v>0</v>
      </c>
      <c r="N23" s="79">
        <f>SUM(B23:M23)</f>
        <v>123262.57</v>
      </c>
    </row>
    <row r="24" spans="1:14" s="80" customFormat="1" ht="165" customHeight="1" x14ac:dyDescent="0.25">
      <c r="A24" s="81" t="s">
        <v>33</v>
      </c>
      <c r="B24" s="105"/>
      <c r="C24" s="102">
        <v>85596.98</v>
      </c>
      <c r="D24" s="103"/>
      <c r="E24" s="105"/>
      <c r="F24" s="102"/>
      <c r="G24" s="102"/>
      <c r="H24" s="104"/>
      <c r="I24" s="104"/>
      <c r="J24" s="72"/>
      <c r="K24" s="72"/>
      <c r="L24" s="72"/>
      <c r="M24" s="19">
        <v>0</v>
      </c>
      <c r="N24" s="79">
        <f>SUM(B24:M24)</f>
        <v>85596.98</v>
      </c>
    </row>
    <row r="25" spans="1:14" s="80" customFormat="1" ht="165" customHeight="1" x14ac:dyDescent="0.25">
      <c r="A25" s="81" t="s">
        <v>34</v>
      </c>
      <c r="B25" s="105"/>
      <c r="C25" s="102">
        <v>11328</v>
      </c>
      <c r="D25" s="103"/>
      <c r="E25" s="102"/>
      <c r="F25" s="102"/>
      <c r="G25" s="102"/>
      <c r="H25" s="104"/>
      <c r="I25" s="104"/>
      <c r="J25" s="74"/>
      <c r="K25" s="72"/>
      <c r="L25" s="72"/>
      <c r="M25" s="19">
        <v>0</v>
      </c>
      <c r="N25" s="79">
        <f t="shared" si="1"/>
        <v>11328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/>
      <c r="I26" s="104"/>
      <c r="J26" s="74"/>
      <c r="K26" s="72"/>
      <c r="L26" s="72"/>
      <c r="M26" s="19">
        <v>0</v>
      </c>
      <c r="N26" s="79">
        <f t="shared" si="1"/>
        <v>0</v>
      </c>
    </row>
    <row r="27" spans="1:14" s="15" customFormat="1" ht="165" customHeight="1" x14ac:dyDescent="1.1499999999999999">
      <c r="A27" s="22" t="s">
        <v>36</v>
      </c>
      <c r="B27" s="109">
        <v>0</v>
      </c>
      <c r="C27" s="110">
        <f>+C28+C29+C30+C31+C32+C33+C34+C35+C36</f>
        <v>64950</v>
      </c>
      <c r="D27" s="110">
        <f t="shared" ref="D27:M27" si="3">+D28+D29+D30+D31+D32+D33+D34+D35+D36</f>
        <v>0</v>
      </c>
      <c r="E27" s="110">
        <f t="shared" si="3"/>
        <v>0</v>
      </c>
      <c r="F27" s="110">
        <f t="shared" si="3"/>
        <v>0</v>
      </c>
      <c r="G27" s="110">
        <f t="shared" si="3"/>
        <v>0</v>
      </c>
      <c r="H27" s="110">
        <f t="shared" si="3"/>
        <v>0</v>
      </c>
      <c r="I27" s="110">
        <f t="shared" si="3"/>
        <v>0</v>
      </c>
      <c r="J27" s="110">
        <f t="shared" si="3"/>
        <v>0</v>
      </c>
      <c r="K27" s="110">
        <f t="shared" si="3"/>
        <v>0</v>
      </c>
      <c r="L27" s="110">
        <f t="shared" si="3"/>
        <v>0</v>
      </c>
      <c r="M27" s="110">
        <f t="shared" si="3"/>
        <v>0</v>
      </c>
      <c r="N27" s="64">
        <f>SUM(B27:M27)</f>
        <v>64950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/>
      <c r="E28" s="105"/>
      <c r="F28" s="102"/>
      <c r="G28" s="102"/>
      <c r="H28" s="105"/>
      <c r="I28" s="105"/>
      <c r="J28" s="74"/>
      <c r="K28" s="72"/>
      <c r="L28" s="72"/>
      <c r="M28" s="19">
        <v>0</v>
      </c>
      <c r="N28" s="65">
        <f t="shared" si="1"/>
        <v>64950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02"/>
      <c r="H29" s="105"/>
      <c r="I29" s="105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02"/>
      <c r="H30" s="108"/>
      <c r="I30" s="105"/>
      <c r="J30" s="72"/>
      <c r="K30" s="72"/>
      <c r="L30" s="72"/>
      <c r="M30" s="19">
        <v>0</v>
      </c>
      <c r="N30" s="65">
        <f t="shared" si="1"/>
        <v>0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02"/>
      <c r="H31" s="105"/>
      <c r="I31" s="105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02"/>
      <c r="H32" s="105"/>
      <c r="I32" s="105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02"/>
      <c r="H33" s="105"/>
      <c r="I33" s="105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/>
      <c r="G34" s="102"/>
      <c r="H34" s="108"/>
      <c r="I34" s="105"/>
      <c r="J34" s="72"/>
      <c r="K34" s="72"/>
      <c r="L34" s="72"/>
      <c r="M34" s="19">
        <v>0</v>
      </c>
      <c r="N34" s="65">
        <f>SUM(B34:M34)</f>
        <v>0</v>
      </c>
    </row>
    <row r="35" spans="1:14" s="15" customFormat="1" ht="16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/>
      <c r="G35" s="102"/>
      <c r="H35" s="105"/>
      <c r="I35" s="105"/>
      <c r="J35" s="72"/>
      <c r="K35" s="19"/>
      <c r="L35" s="19"/>
      <c r="M35" s="19">
        <v>0</v>
      </c>
      <c r="N35" s="65">
        <f t="shared" si="1"/>
        <v>0</v>
      </c>
    </row>
    <row r="36" spans="1:14" s="15" customFormat="1" ht="165" customHeight="1" x14ac:dyDescent="1.25">
      <c r="A36" s="17" t="s">
        <v>45</v>
      </c>
      <c r="B36" s="111">
        <v>0</v>
      </c>
      <c r="C36" s="105">
        <v>0</v>
      </c>
      <c r="D36" s="112"/>
      <c r="E36" s="102"/>
      <c r="F36" s="102"/>
      <c r="G36" s="102"/>
      <c r="H36" s="108"/>
      <c r="I36" s="104"/>
      <c r="J36" s="72"/>
      <c r="K36" s="72"/>
      <c r="L36" s="72"/>
      <c r="M36" s="19">
        <v>0</v>
      </c>
      <c r="N36" s="65">
        <f>SUM(B36:M36)</f>
        <v>0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4">+H38+H39+H42+H43+H44+H45+H46+H47</f>
        <v>0</v>
      </c>
      <c r="I37" s="114">
        <f t="shared" si="4"/>
        <v>0</v>
      </c>
      <c r="J37" s="76">
        <f t="shared" si="4"/>
        <v>0</v>
      </c>
      <c r="K37" s="76">
        <f t="shared" si="4"/>
        <v>0</v>
      </c>
      <c r="L37" s="76">
        <f t="shared" si="4"/>
        <v>0</v>
      </c>
      <c r="M37" s="76">
        <f t="shared" si="4"/>
        <v>0</v>
      </c>
      <c r="N37" s="64">
        <f t="shared" si="1"/>
        <v>0</v>
      </c>
    </row>
    <row r="38" spans="1:14" s="15" customFormat="1" ht="16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1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1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0</v>
      </c>
      <c r="E55" s="109">
        <f>E56</f>
        <v>0</v>
      </c>
      <c r="F55" s="109">
        <f t="shared" ref="F55:H55" si="6">F56</f>
        <v>0</v>
      </c>
      <c r="G55" s="109">
        <f t="shared" si="6"/>
        <v>0</v>
      </c>
      <c r="H55" s="109">
        <f t="shared" si="6"/>
        <v>0</v>
      </c>
      <c r="I55" s="109">
        <f>I56+I60</f>
        <v>0</v>
      </c>
      <c r="J55" s="97">
        <f t="shared" ref="J55:L55" si="7">J56+J60</f>
        <v>0</v>
      </c>
      <c r="K55" s="97">
        <f t="shared" si="7"/>
        <v>0</v>
      </c>
      <c r="L55" s="97">
        <f t="shared" si="7"/>
        <v>0</v>
      </c>
      <c r="M55" s="19">
        <v>0</v>
      </c>
      <c r="N55" s="64">
        <f>SUM(B55:M55)</f>
        <v>0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/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0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5"/>
      <c r="I60" s="104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2">
        <v>0</v>
      </c>
      <c r="H65" s="117">
        <f>H66</f>
        <v>0</v>
      </c>
      <c r="I65" s="117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0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v>0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0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5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0">C11+C17+C27+C39+C57</f>
        <v>11877559.870000001</v>
      </c>
      <c r="D88" s="145">
        <f>D11+D17+D27+D37+D55</f>
        <v>0</v>
      </c>
      <c r="E88" s="145">
        <f>E11+E17+E27+E37+E55</f>
        <v>0</v>
      </c>
      <c r="F88" s="145">
        <f>F11+F17+F27+F39+F57</f>
        <v>0</v>
      </c>
      <c r="G88" s="145">
        <f>G11+G17+G27+G37+G57</f>
        <v>0</v>
      </c>
      <c r="H88" s="145">
        <f>H11+H17+H27+H37+H65</f>
        <v>0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22721756.580000002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133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134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1" t="s">
        <v>97</v>
      </c>
      <c r="B99" s="172"/>
      <c r="C99" s="172"/>
      <c r="D99" s="172"/>
      <c r="E99" s="172"/>
      <c r="F99" s="172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1"/>
      <c r="B100" s="172"/>
      <c r="C100" s="172"/>
      <c r="D100" s="172"/>
      <c r="E100" s="172"/>
      <c r="F100" s="172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1"/>
      <c r="B101" s="172"/>
      <c r="C101" s="172"/>
      <c r="D101" s="172"/>
      <c r="E101" s="172"/>
      <c r="F101" s="172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53" t="s">
        <v>99</v>
      </c>
      <c r="C104" s="153"/>
      <c r="D104" s="153"/>
      <c r="E104" s="153"/>
      <c r="F104" s="153"/>
      <c r="G104" s="153"/>
      <c r="H104" s="153"/>
      <c r="I104" s="156" t="s">
        <v>100</v>
      </c>
      <c r="J104" s="156"/>
      <c r="K104" s="156"/>
      <c r="L104" s="156"/>
      <c r="M104" s="156"/>
      <c r="N104" s="157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67" t="s">
        <v>135</v>
      </c>
      <c r="C106" s="167"/>
      <c r="D106" s="167"/>
      <c r="E106" s="167"/>
      <c r="F106" s="167"/>
      <c r="G106" s="167"/>
      <c r="H106" s="167"/>
      <c r="I106" s="167" t="s">
        <v>102</v>
      </c>
      <c r="J106" s="167"/>
      <c r="K106" s="167"/>
      <c r="L106" s="167"/>
      <c r="M106" s="167"/>
      <c r="N106" s="168"/>
      <c r="O106" s="35"/>
      <c r="P106" s="36"/>
    </row>
    <row r="107" spans="1:16" ht="81" customHeight="1" x14ac:dyDescent="1.1499999999999999">
      <c r="A107" s="94" t="s">
        <v>103</v>
      </c>
      <c r="B107" s="152" t="s">
        <v>130</v>
      </c>
      <c r="C107" s="152"/>
      <c r="D107" s="152"/>
      <c r="E107" s="152"/>
      <c r="F107" s="152"/>
      <c r="G107" s="152"/>
      <c r="H107" s="152"/>
      <c r="I107" s="169" t="s">
        <v>132</v>
      </c>
      <c r="J107" s="169"/>
      <c r="K107" s="169"/>
      <c r="L107" s="169"/>
      <c r="M107" s="169"/>
      <c r="N107" s="170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 t="s">
        <v>131</v>
      </c>
      <c r="F108" s="35"/>
      <c r="G108" s="137"/>
      <c r="H108" s="95"/>
      <c r="I108" s="156" t="s">
        <v>106</v>
      </c>
      <c r="J108" s="156"/>
      <c r="K108" s="156"/>
      <c r="L108" s="156"/>
      <c r="M108" s="156"/>
      <c r="N108" s="157"/>
      <c r="O108" s="35"/>
      <c r="P108" s="36"/>
    </row>
    <row r="109" spans="1:16" ht="93" x14ac:dyDescent="1.35">
      <c r="A109" s="88"/>
      <c r="B109" s="82"/>
      <c r="C109" s="153" t="s">
        <v>105</v>
      </c>
      <c r="D109" s="153"/>
      <c r="E109" s="153"/>
      <c r="F109" s="153"/>
      <c r="G109" s="153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55" t="s">
        <v>107</v>
      </c>
      <c r="E115" s="155"/>
      <c r="F115" s="155"/>
      <c r="G115" s="155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52" t="s">
        <v>129</v>
      </c>
      <c r="E116" s="152"/>
      <c r="F116" s="152"/>
      <c r="G116" s="152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53" t="s">
        <v>128</v>
      </c>
      <c r="E117" s="153"/>
      <c r="F117" s="153"/>
      <c r="G117" s="153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54"/>
      <c r="E118" s="154"/>
      <c r="F118" s="154"/>
      <c r="G118" s="154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I108:N108"/>
    <mergeCell ref="A3:N3"/>
    <mergeCell ref="A4:N4"/>
    <mergeCell ref="A5:N5"/>
    <mergeCell ref="A6:N6"/>
    <mergeCell ref="A7:N7"/>
    <mergeCell ref="I104:N104"/>
    <mergeCell ref="B106:H106"/>
    <mergeCell ref="I106:N106"/>
    <mergeCell ref="B107:H107"/>
    <mergeCell ref="I107:N107"/>
    <mergeCell ref="A99:F101"/>
    <mergeCell ref="B104:H104"/>
    <mergeCell ref="D116:G116"/>
    <mergeCell ref="D117:G117"/>
    <mergeCell ref="D118:G118"/>
    <mergeCell ref="D115:G115"/>
    <mergeCell ref="C109:G109"/>
  </mergeCells>
  <printOptions horizontalCentered="1"/>
  <pageMargins left="0" right="0" top="0.59055118110236227" bottom="0.43307086614173229" header="0.31496062992125984" footer="0.31496062992125984"/>
  <pageSetup paperSize="14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64"/>
  <sheetViews>
    <sheetView view="pageBreakPreview" topLeftCell="A28" zoomScale="60" zoomScaleNormal="100" workbookViewId="0">
      <selection activeCell="H9" sqref="H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</cols>
  <sheetData>
    <row r="5" spans="2:6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</row>
    <row r="6" spans="2:6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>
        <f>D5+D6+D7+D8+D9</f>
        <v>17170118.899999999</v>
      </c>
    </row>
    <row r="7" spans="2:6" x14ac:dyDescent="0.25">
      <c r="C7" s="132">
        <v>742960</v>
      </c>
      <c r="D7" s="133">
        <f t="shared" si="0"/>
        <v>78410</v>
      </c>
      <c r="E7" s="132">
        <v>821370</v>
      </c>
    </row>
    <row r="8" spans="2:6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6" x14ac:dyDescent="0.25">
      <c r="C9" s="132"/>
      <c r="D9" s="133">
        <f t="shared" si="0"/>
        <v>662756.35</v>
      </c>
      <c r="E9" s="132">
        <v>662756.35</v>
      </c>
    </row>
    <row r="10" spans="2:6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>
        <f>D10</f>
        <v>166000</v>
      </c>
    </row>
    <row r="11" spans="2:6" x14ac:dyDescent="0.25">
      <c r="C11" s="132"/>
      <c r="D11" s="133">
        <f t="shared" si="0"/>
        <v>0</v>
      </c>
      <c r="E11" s="132"/>
    </row>
    <row r="12" spans="2:6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6" x14ac:dyDescent="0.25">
      <c r="C13" s="132"/>
      <c r="D13" s="133">
        <f t="shared" si="0"/>
        <v>0</v>
      </c>
      <c r="E13" s="132"/>
    </row>
    <row r="14" spans="2:6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>
        <f>D14+D15+D16</f>
        <v>1269919.5600000008</v>
      </c>
    </row>
    <row r="15" spans="2:6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6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>
        <f>D18+D19+D20</f>
        <v>533299.12000000034</v>
      </c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>
        <f>D25</f>
        <v>44970.02999999997</v>
      </c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>
        <f>D27</f>
        <v>219801.24000000022</v>
      </c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>
        <f>D29+D30</f>
        <v>2489450.88</v>
      </c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>
        <f>D31</f>
        <v>26947.289999999979</v>
      </c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>
        <f>D33</f>
        <v>8052.7100000000009</v>
      </c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>
        <f>D36+D37</f>
        <v>43843.12000000001</v>
      </c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>
        <f>D42</f>
        <v>635084</v>
      </c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>
        <f>D45+D46+D48+D50</f>
        <v>76473.489999999976</v>
      </c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>
        <f>D59</f>
        <v>4493600</v>
      </c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>
        <f>SUM(F6:F62)</f>
        <v>27177560.34</v>
      </c>
    </row>
    <row r="64" spans="2:6" x14ac:dyDescent="0.25">
      <c r="D64" s="133"/>
    </row>
  </sheetData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P3 Ejecucion </vt:lpstr>
      <vt:lpstr>Hoja1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2023-03-01T15:04:51Z</cp:lastPrinted>
  <dcterms:created xsi:type="dcterms:W3CDTF">2022-07-08T18:31:59Z</dcterms:created>
  <dcterms:modified xsi:type="dcterms:W3CDTF">2023-03-01T15:24:20Z</dcterms:modified>
</cp:coreProperties>
</file>