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https://hacienda365-my.sharepoint.com/personal/jocabrera_hacienda_gov_do/Documents/Escritorio/DIGEIG/Año 2024/DF/"/>
    </mc:Choice>
  </mc:AlternateContent>
  <xr:revisionPtr revIDLastSave="74" documentId="8_{142157A0-82DD-4C6F-A477-DE26B892E0A7}" xr6:coauthVersionLast="47" xr6:coauthVersionMax="47" xr10:uidLastSave="{6D021E53-0283-4FB9-8023-1377151AFD39}"/>
  <bookViews>
    <workbookView xWindow="-120" yWindow="-120" windowWidth="29040" windowHeight="15720" xr2:uid="{00000000-000D-0000-FFFF-FFFF00000000}"/>
  </bookViews>
  <sheets>
    <sheet name="Plantilla Ejecución MH" sheetId="3" r:id="rId1"/>
  </sheets>
  <definedNames>
    <definedName name="_xlnm.Print_Area" localSheetId="0">'Plantilla Ejecución MH'!$A$1:$P$98</definedName>
    <definedName name="_xlnm.Print_Titles" localSheetId="0">'Plantilla Ejecución MH'!$1:$9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8" i="3" l="1"/>
  <c r="B37" i="3"/>
  <c r="C37" i="3"/>
  <c r="I45" i="3" l="1"/>
  <c r="P47" i="3"/>
  <c r="P13" i="3"/>
  <c r="P14" i="3"/>
  <c r="P15" i="3"/>
  <c r="P16" i="3"/>
  <c r="P18" i="3"/>
  <c r="P19" i="3"/>
  <c r="P20" i="3"/>
  <c r="P21" i="3"/>
  <c r="P22" i="3"/>
  <c r="P12" i="3"/>
  <c r="M27" i="3"/>
  <c r="M11" i="3"/>
  <c r="P25" i="3"/>
  <c r="P42" i="3" l="1"/>
  <c r="P41" i="3"/>
  <c r="P39" i="3"/>
  <c r="P59" i="3"/>
  <c r="P24" i="3"/>
  <c r="P23" i="3"/>
  <c r="C17" i="3" l="1"/>
  <c r="B17" i="3"/>
  <c r="K11" i="3"/>
  <c r="K84" i="3"/>
  <c r="K81" i="3"/>
  <c r="K78" i="3"/>
  <c r="K71" i="3"/>
  <c r="K68" i="3"/>
  <c r="K63" i="3"/>
  <c r="K53" i="3"/>
  <c r="K45" i="3"/>
  <c r="K37" i="3"/>
  <c r="K27" i="3"/>
  <c r="K17" i="3"/>
  <c r="P46" i="3"/>
  <c r="P36" i="3"/>
  <c r="P85" i="3"/>
  <c r="P82" i="3"/>
  <c r="P80" i="3"/>
  <c r="P79" i="3"/>
  <c r="P60" i="3"/>
  <c r="P61" i="3"/>
  <c r="P62" i="3"/>
  <c r="P64" i="3"/>
  <c r="P65" i="3"/>
  <c r="P66" i="3"/>
  <c r="P67" i="3"/>
  <c r="P69" i="3"/>
  <c r="P70" i="3"/>
  <c r="P72" i="3"/>
  <c r="P73" i="3"/>
  <c r="P74" i="3"/>
  <c r="P55" i="3"/>
  <c r="P56" i="3"/>
  <c r="P57" i="3"/>
  <c r="P58" i="3"/>
  <c r="P54" i="3"/>
  <c r="P48" i="3"/>
  <c r="P49" i="3"/>
  <c r="P50" i="3"/>
  <c r="P51" i="3"/>
  <c r="P52" i="3"/>
  <c r="P40" i="3"/>
  <c r="P43" i="3"/>
  <c r="P44" i="3"/>
  <c r="P29" i="3"/>
  <c r="P30" i="3"/>
  <c r="P31" i="3"/>
  <c r="P32" i="3"/>
  <c r="P33" i="3"/>
  <c r="P34" i="3"/>
  <c r="P35" i="3"/>
  <c r="P28" i="3"/>
  <c r="P26" i="3"/>
  <c r="L84" i="3"/>
  <c r="M84" i="3"/>
  <c r="N84" i="3"/>
  <c r="O84" i="3"/>
  <c r="L81" i="3"/>
  <c r="M81" i="3"/>
  <c r="N81" i="3"/>
  <c r="O81" i="3"/>
  <c r="L78" i="3"/>
  <c r="M78" i="3"/>
  <c r="N78" i="3"/>
  <c r="O78" i="3"/>
  <c r="O86" i="3" s="1"/>
  <c r="L11" i="3"/>
  <c r="N11" i="3"/>
  <c r="O11" i="3"/>
  <c r="L71" i="3"/>
  <c r="M71" i="3"/>
  <c r="N71" i="3"/>
  <c r="O71" i="3"/>
  <c r="L68" i="3"/>
  <c r="M68" i="3"/>
  <c r="N68" i="3"/>
  <c r="O68" i="3"/>
  <c r="L63" i="3"/>
  <c r="M63" i="3"/>
  <c r="N63" i="3"/>
  <c r="O63" i="3"/>
  <c r="L53" i="3"/>
  <c r="M53" i="3"/>
  <c r="N53" i="3"/>
  <c r="O53" i="3"/>
  <c r="L45" i="3"/>
  <c r="M45" i="3"/>
  <c r="N45" i="3"/>
  <c r="O45" i="3"/>
  <c r="L37" i="3"/>
  <c r="M37" i="3"/>
  <c r="N37" i="3"/>
  <c r="O37" i="3"/>
  <c r="L27" i="3"/>
  <c r="N27" i="3"/>
  <c r="O27" i="3"/>
  <c r="L17" i="3"/>
  <c r="M17" i="3"/>
  <c r="N17" i="3"/>
  <c r="O17" i="3"/>
  <c r="B45" i="3"/>
  <c r="B53" i="3"/>
  <c r="B63" i="3"/>
  <c r="B68" i="3"/>
  <c r="B71" i="3"/>
  <c r="J84" i="3"/>
  <c r="J81" i="3"/>
  <c r="J78" i="3"/>
  <c r="J71" i="3"/>
  <c r="J68" i="3"/>
  <c r="J63" i="3"/>
  <c r="J53" i="3"/>
  <c r="J45" i="3"/>
  <c r="J37" i="3"/>
  <c r="J27" i="3"/>
  <c r="J17" i="3"/>
  <c r="J11" i="3"/>
  <c r="I84" i="3"/>
  <c r="I81" i="3"/>
  <c r="I78" i="3"/>
  <c r="I71" i="3"/>
  <c r="I68" i="3"/>
  <c r="I63" i="3"/>
  <c r="I53" i="3"/>
  <c r="I37" i="3"/>
  <c r="I27" i="3"/>
  <c r="I17" i="3"/>
  <c r="I11" i="3"/>
  <c r="H84" i="3"/>
  <c r="H81" i="3"/>
  <c r="H78" i="3"/>
  <c r="H71" i="3"/>
  <c r="H68" i="3"/>
  <c r="H63" i="3"/>
  <c r="H53" i="3"/>
  <c r="H45" i="3"/>
  <c r="H37" i="3"/>
  <c r="H27" i="3"/>
  <c r="H17" i="3"/>
  <c r="H11" i="3"/>
  <c r="G84" i="3"/>
  <c r="G81" i="3"/>
  <c r="G78" i="3"/>
  <c r="G71" i="3"/>
  <c r="G68" i="3"/>
  <c r="G63" i="3"/>
  <c r="G53" i="3"/>
  <c r="G45" i="3"/>
  <c r="G37" i="3"/>
  <c r="G27" i="3"/>
  <c r="G17" i="3"/>
  <c r="G11" i="3"/>
  <c r="F84" i="3"/>
  <c r="F81" i="3"/>
  <c r="F78" i="3"/>
  <c r="F71" i="3"/>
  <c r="F68" i="3"/>
  <c r="F63" i="3"/>
  <c r="F53" i="3"/>
  <c r="F45" i="3"/>
  <c r="F37" i="3"/>
  <c r="F27" i="3"/>
  <c r="F17" i="3"/>
  <c r="F11" i="3"/>
  <c r="C84" i="3"/>
  <c r="B84" i="3"/>
  <c r="C81" i="3"/>
  <c r="B81" i="3"/>
  <c r="C78" i="3"/>
  <c r="B78" i="3"/>
  <c r="C71" i="3"/>
  <c r="C68" i="3"/>
  <c r="C63" i="3"/>
  <c r="C53" i="3"/>
  <c r="C45" i="3"/>
  <c r="C27" i="3"/>
  <c r="B27" i="3"/>
  <c r="C11" i="3"/>
  <c r="B11" i="3"/>
  <c r="P84" i="3"/>
  <c r="M86" i="3" l="1"/>
  <c r="P27" i="3"/>
  <c r="O75" i="3"/>
  <c r="O88" i="3" s="1"/>
  <c r="P11" i="3"/>
  <c r="N75" i="3"/>
  <c r="M75" i="3"/>
  <c r="L75" i="3"/>
  <c r="N10" i="3"/>
  <c r="M10" i="3"/>
  <c r="L86" i="3"/>
  <c r="N86" i="3"/>
  <c r="O10" i="3"/>
  <c r="K86" i="3"/>
  <c r="K10" i="3"/>
  <c r="K75" i="3"/>
  <c r="L10" i="3"/>
  <c r="G10" i="3"/>
  <c r="H10" i="3"/>
  <c r="F75" i="3"/>
  <c r="I10" i="3"/>
  <c r="B75" i="3"/>
  <c r="F86" i="3"/>
  <c r="G75" i="3"/>
  <c r="H75" i="3"/>
  <c r="J10" i="3"/>
  <c r="G86" i="3"/>
  <c r="H86" i="3"/>
  <c r="I75" i="3"/>
  <c r="J75" i="3"/>
  <c r="F10" i="3"/>
  <c r="I86" i="3"/>
  <c r="J86" i="3"/>
  <c r="B86" i="3"/>
  <c r="C86" i="3"/>
  <c r="C75" i="3"/>
  <c r="C88" i="3" s="1"/>
  <c r="B10" i="3"/>
  <c r="C10" i="3"/>
  <c r="P78" i="3"/>
  <c r="P53" i="3"/>
  <c r="P45" i="3"/>
  <c r="P37" i="3"/>
  <c r="L88" i="3" l="1"/>
  <c r="I88" i="3"/>
  <c r="M88" i="3"/>
  <c r="K88" i="3"/>
  <c r="N88" i="3"/>
  <c r="F88" i="3"/>
  <c r="J88" i="3"/>
  <c r="H88" i="3"/>
  <c r="G88" i="3"/>
  <c r="B88" i="3"/>
  <c r="E84" i="3" l="1"/>
  <c r="E81" i="3"/>
  <c r="E78" i="3"/>
  <c r="E71" i="3"/>
  <c r="E68" i="3"/>
  <c r="E63" i="3"/>
  <c r="E53" i="3"/>
  <c r="E45" i="3"/>
  <c r="E37" i="3"/>
  <c r="E27" i="3"/>
  <c r="E17" i="3"/>
  <c r="E86" i="3" l="1"/>
  <c r="E11" i="3" l="1"/>
  <c r="E75" i="3" s="1"/>
  <c r="E88" i="3" s="1"/>
  <c r="D81" i="3" l="1"/>
  <c r="D78" i="3"/>
  <c r="D71" i="3"/>
  <c r="P71" i="3" s="1"/>
  <c r="D68" i="3"/>
  <c r="P68" i="3" s="1"/>
  <c r="D63" i="3"/>
  <c r="P63" i="3" s="1"/>
  <c r="D53" i="3"/>
  <c r="D45" i="3"/>
  <c r="D27" i="3"/>
  <c r="D17" i="3"/>
  <c r="P17" i="3" s="1"/>
  <c r="D11" i="3"/>
  <c r="D84" i="3"/>
  <c r="P83" i="3" s="1"/>
  <c r="P81" i="3" s="1"/>
  <c r="D37" i="3"/>
  <c r="P10" i="3" l="1"/>
  <c r="D10" i="3"/>
  <c r="E10" i="3"/>
  <c r="D86" i="3"/>
  <c r="P86" i="3" s="1"/>
  <c r="D75" i="3"/>
  <c r="P75" i="3" l="1"/>
  <c r="D88" i="3"/>
  <c r="P88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<sst xmlns="http://schemas.openxmlformats.org/spreadsheetml/2006/main" count="102" uniqueCount="102">
  <si>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</si>
  <si>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</si>
  <si>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</si>
  <si>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</si>
  <si>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</si>
  <si>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</si>
  <si>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</si>
  <si>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</si>
  <si>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</si>
  <si>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</si>
  <si>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</si>
  <si>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</si>
  <si>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</si>
  <si>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</si>
  <si>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</si>
  <si>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</si>
  <si>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</si>
  <si>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</si>
  <si>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</si>
  <si>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</si>
  <si>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</si>
  <si>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</si>
  <si>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</si>
  <si>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</si>
  <si>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</si>
  <si>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</si>
  <si>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</si>
  <si>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</si>
  <si>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</si>
  <si>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</si>
  <si>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</si>
  <si>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</si>
  <si>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</si>
  <si>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</si>
  <si>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</si>
  <si>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</si>
  <si>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</si>
  <si>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</si>
  <si>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</si>
  <si>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</si>
  <si>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</si>
  <si>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</si>
  <si>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</si>
  <si>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</si>
  <si>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</si>
  <si>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</si>
  <si>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</si>
  <si>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</si>
  <si>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</si>
  <si>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</si>
  <si>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</si>
  <si>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</si>
  <si>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</si>
  <si>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</si>
  <si>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</si>
  <si>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</si>
  <si>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</si>
  <si>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</si>
  <si>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</si>
  <si>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</si>
  <si>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</si>
  <si>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</si>
  <si>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</si>
  <si>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</si>
  <si>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</si>
  <si>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</si>
  <si>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</si>
  <si>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</si>
  <si>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</si>
  <si>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</si>
  <si>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</si>
  <si>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</si>
  <si>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</si>
  <si>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</si>
  <si>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</si>
  <si>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</si>
  <si>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</si>
  <si>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</si>
  <si>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</si>
  <si>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</si>
  <si>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</si>
  <si>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</si>
  <si>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</si>
  <si>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</si>
  <si>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</si>
  <si>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</si>
  <si>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</si>
  <si>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</si>
  <si>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</si>
  <si>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</si>
  <si>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</si>
  <si>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</si>
  <si>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</si>
  <si>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</si>
  <si>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</si>
  <si>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</si>
  <si>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</si>
  <si>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</si>
  <si>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</si>
  <si>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</si>
  <si>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2.3.3 - PRODUCTOS DE PAPEL, CARTÓN E IMPRESOS</t>
  </si>
  <si>
    <t>Presupuesto                                         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</si>
</sst>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" fontId="1" fillId="0" borderId="1" xfId="1" applyNumberFormat="1" applyFont="1" applyBorder="1" applyAlignment="1">
      <alignment horizontal="right" vertical="center" wrapText="1"/>
    </xf>
    <xf numFmtId="4" fontId="1" fillId="0" borderId="0" xfId="1" applyNumberFormat="1" applyFont="1" applyAlignment="1">
      <alignment horizontal="right" vertical="center" wrapText="1"/>
    </xf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3" borderId="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43" fontId="0" fillId="0" borderId="0" xfId="1" applyFont="1" applyAlignment="1">
      <alignment vertical="center" wrapText="1"/>
    </xf>
    <xf numFmtId="0" fontId="8" fillId="0" borderId="0" xfId="0" applyFont="1" applyAlignment="1">
      <alignment horizontal="left" wrapText="1"/>
    </xf>
    <xf numFmtId="43" fontId="0" fillId="0" borderId="0" xfId="0" applyNumberFormat="1" applyAlignment="1">
      <alignment vertical="center" wrapText="1"/>
    </xf>
    <xf numFmtId="43" fontId="0" fillId="0" borderId="0" xfId="1" applyFont="1" applyAlignment="1">
      <alignment wrapText="1"/>
    </xf>
    <xf numFmtId="164" fontId="0" fillId="0" borderId="0" xfId="0" applyNumberFormat="1" applyAlignment="1">
      <alignment vertical="center" wrapText="1"/>
    </xf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39" fontId="0" fillId="0" borderId="0" xfId="1" applyNumberFormat="1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57149</xdr:colOff>
      <xdr:row>0</xdr:row>
      <xdr:rowOff>104775</xdr:rowOff>
    </xdr:from>
    <xdr:to>
      <xdr:col>5</xdr:col>
      <xdr:colOff>276224</xdr:colOff>
      <xdr:row>4</xdr:row>
      <xdr:rowOff>0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8172449" y="104775"/>
          <a:ext cx="1266825" cy="8477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4"/>
  <sheetViews>
    <sheetView showGridLines="0" tabSelected="1" zoomScaleNormal="100" zoomScaleSheetLayoutView="100" workbookViewId="0">
      <pane ySplit="9" topLeftCell="A85" activePane="bottomLeft" state="frozen"/>
      <selection pane="bottomLeft" activeCell="A102" sqref="A102"/>
    </sheetView>
  </sheetViews>
  <sheetFormatPr baseColWidth="10" defaultColWidth="9.140625" defaultRowHeight="15" x14ac:dyDescent="0.25"/>
  <cols>
    <col min="1" max="1" width="68.140625" style="8" customWidth="1"/>
    <col min="2" max="2" width="20.140625" style="10" customWidth="1"/>
    <col min="3" max="3" width="17.7109375" style="10" customWidth="1"/>
    <col min="4" max="12" width="15.7109375" style="10" customWidth="1"/>
    <col min="13" max="15" width="15.7109375" style="10" hidden="1" customWidth="1"/>
    <col min="16" max="16" width="16.5703125" style="10" customWidth="1"/>
    <col min="17" max="17" width="17.5703125" customWidth="1"/>
    <col min="19" max="19" width="14.140625" customWidth="1"/>
  </cols>
  <sheetData>
    <row r="1" spans="1:16" ht="18.75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18.7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18.7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18.75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ht="17.25" customHeight="1" x14ac:dyDescent="0.25">
      <c r="A5" s="32" t="s">
        <v>90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14.25" customHeight="1" x14ac:dyDescent="0.25">
      <c r="A6" s="32">
        <v>2024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ht="13.5" customHeight="1" x14ac:dyDescent="0.25">
      <c r="A7" s="33" t="s">
        <v>91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ht="8.25" customHeight="1" x14ac:dyDescent="0.2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6" s="8" customFormat="1" ht="38.25" customHeight="1" x14ac:dyDescent="0.25">
      <c r="A9" s="6" t="s">
        <v>0</v>
      </c>
      <c r="B9" s="7" t="s">
        <v>101</v>
      </c>
      <c r="C9" s="7" t="s">
        <v>92</v>
      </c>
      <c r="D9" s="7" t="s">
        <v>77</v>
      </c>
      <c r="E9" s="7" t="s">
        <v>78</v>
      </c>
      <c r="F9" s="7" t="s">
        <v>79</v>
      </c>
      <c r="G9" s="7" t="s">
        <v>80</v>
      </c>
      <c r="H9" s="7" t="s">
        <v>81</v>
      </c>
      <c r="I9" s="7" t="s">
        <v>82</v>
      </c>
      <c r="J9" s="7" t="s">
        <v>83</v>
      </c>
      <c r="K9" s="7" t="s">
        <v>84</v>
      </c>
      <c r="L9" s="7" t="s">
        <v>85</v>
      </c>
      <c r="M9" s="7" t="s">
        <v>86</v>
      </c>
      <c r="N9" s="7" t="s">
        <v>87</v>
      </c>
      <c r="O9" s="7" t="s">
        <v>88</v>
      </c>
      <c r="P9" s="7" t="s">
        <v>89</v>
      </c>
    </row>
    <row r="10" spans="1:16" ht="24.95" customHeight="1" x14ac:dyDescent="0.25">
      <c r="A10" s="1" t="s">
        <v>1</v>
      </c>
      <c r="B10" s="13">
        <f t="shared" ref="B10:C10" si="0">+B11+B17+B27+B37+B45+B53+B63+B68+B71</f>
        <v>16809845450</v>
      </c>
      <c r="C10" s="13">
        <f t="shared" si="0"/>
        <v>18234508675.130001</v>
      </c>
      <c r="D10" s="13">
        <f>+D11+D17+D27+D37+D45+D53+D63+D68+D71</f>
        <v>1099103391.25</v>
      </c>
      <c r="E10" s="13">
        <f t="shared" ref="E10" si="1">+E11+E17+E27+E37+E45+E53+E63+E68+E71</f>
        <v>1111935507.52</v>
      </c>
      <c r="F10" s="13">
        <f t="shared" ref="F10:O10" si="2">+F11+F17+F27+F37+F45+F53+F63+F68+F71</f>
        <v>1236703703.1699998</v>
      </c>
      <c r="G10" s="13">
        <f t="shared" si="2"/>
        <v>2174974458.1099997</v>
      </c>
      <c r="H10" s="13">
        <f t="shared" si="2"/>
        <v>1381058328.3199999</v>
      </c>
      <c r="I10" s="13">
        <f t="shared" si="2"/>
        <v>1097711066.21</v>
      </c>
      <c r="J10" s="13">
        <f t="shared" si="2"/>
        <v>1386227561.8099999</v>
      </c>
      <c r="K10" s="13">
        <f t="shared" ref="K10" si="3">+K11+K17+K27+K37+K45+K53+K63+K68+K71</f>
        <v>1377658425.1500001</v>
      </c>
      <c r="L10" s="13">
        <f t="shared" si="2"/>
        <v>2129544674.7299998</v>
      </c>
      <c r="M10" s="13">
        <f t="shared" si="2"/>
        <v>0</v>
      </c>
      <c r="N10" s="13">
        <f t="shared" si="2"/>
        <v>0</v>
      </c>
      <c r="O10" s="13">
        <f t="shared" si="2"/>
        <v>0</v>
      </c>
      <c r="P10" s="13">
        <f t="shared" ref="P10" si="4">+P11+P17+P27+P37+P45+P53+P63+P68+P71</f>
        <v>12994917116.270002</v>
      </c>
    </row>
    <row r="11" spans="1:16" ht="24.95" customHeight="1" x14ac:dyDescent="0.25">
      <c r="A11" s="2" t="s">
        <v>2</v>
      </c>
      <c r="B11" s="14">
        <f>SUM(B12:B16)</f>
        <v>1406373214</v>
      </c>
      <c r="C11" s="14">
        <f>SUM(C12:C16)</f>
        <v>1408013280.22</v>
      </c>
      <c r="D11" s="14">
        <f t="shared" ref="D11:E11" si="5">SUM(D12:D16)</f>
        <v>81390822.61999999</v>
      </c>
      <c r="E11" s="14">
        <f t="shared" si="5"/>
        <v>80914881.639999986</v>
      </c>
      <c r="F11" s="14">
        <f t="shared" ref="F11:O11" si="6">SUM(F12:F16)</f>
        <v>82753890.310000002</v>
      </c>
      <c r="G11" s="14">
        <f t="shared" si="6"/>
        <v>139462896.44999999</v>
      </c>
      <c r="H11" s="14">
        <f t="shared" si="6"/>
        <v>91545973.460000008</v>
      </c>
      <c r="I11" s="14">
        <f t="shared" si="6"/>
        <v>83174374.719999999</v>
      </c>
      <c r="J11" s="14">
        <f t="shared" si="6"/>
        <v>82183363.950000003</v>
      </c>
      <c r="K11" s="14">
        <f>SUM(K12:K16)</f>
        <v>80053495.450000003</v>
      </c>
      <c r="L11" s="14">
        <f t="shared" si="6"/>
        <v>80698445.090000004</v>
      </c>
      <c r="M11" s="14">
        <f>SUM(M12:M16)</f>
        <v>0</v>
      </c>
      <c r="N11" s="14">
        <f>SUM(N12:N16)</f>
        <v>0</v>
      </c>
      <c r="O11" s="14">
        <f t="shared" si="6"/>
        <v>0</v>
      </c>
      <c r="P11" s="14">
        <f>SUM(P12:P16)</f>
        <v>802178143.69000006</v>
      </c>
    </row>
    <row r="12" spans="1:16" ht="24.95" customHeight="1" x14ac:dyDescent="0.25">
      <c r="A12" s="3" t="s">
        <v>3</v>
      </c>
      <c r="B12" s="15">
        <v>875606743</v>
      </c>
      <c r="C12" s="15">
        <v>867270539.79999995</v>
      </c>
      <c r="D12" s="29">
        <v>64407145.329999998</v>
      </c>
      <c r="E12" s="15">
        <v>64141658.229999997</v>
      </c>
      <c r="F12" s="15">
        <v>65545676.710000001</v>
      </c>
      <c r="G12" s="15">
        <v>63938697.329999998</v>
      </c>
      <c r="H12" s="15">
        <v>66981331.880000003</v>
      </c>
      <c r="I12" s="15">
        <v>65818573.25</v>
      </c>
      <c r="J12" s="15">
        <v>64860917.280000001</v>
      </c>
      <c r="K12" s="15">
        <v>63449447.329999998</v>
      </c>
      <c r="L12" s="15">
        <v>63822280.670000002</v>
      </c>
      <c r="M12" s="15">
        <v>0</v>
      </c>
      <c r="N12" s="15">
        <v>0</v>
      </c>
      <c r="O12" s="15">
        <v>0</v>
      </c>
      <c r="P12" s="15">
        <f>SUM(D12:O12)</f>
        <v>582965728.00999999</v>
      </c>
    </row>
    <row r="13" spans="1:16" ht="24.95" customHeight="1" x14ac:dyDescent="0.25">
      <c r="A13" s="3" t="s">
        <v>4</v>
      </c>
      <c r="B13" s="15">
        <v>418585779</v>
      </c>
      <c r="C13" s="15">
        <v>394064715.22000003</v>
      </c>
      <c r="D13" s="29">
        <v>7345130.46</v>
      </c>
      <c r="E13" s="15">
        <v>7264718.7000000002</v>
      </c>
      <c r="F13" s="15">
        <v>7434745.9400000004</v>
      </c>
      <c r="G13" s="15">
        <v>65930769.479999997</v>
      </c>
      <c r="H13" s="15">
        <v>14986784.91</v>
      </c>
      <c r="I13" s="15">
        <v>7578283</v>
      </c>
      <c r="J13" s="15">
        <v>7635120.1600000001</v>
      </c>
      <c r="K13" s="15">
        <v>7063500</v>
      </c>
      <c r="L13" s="15">
        <v>7242737.1900000004</v>
      </c>
      <c r="M13" s="15">
        <v>0</v>
      </c>
      <c r="N13" s="15">
        <v>0</v>
      </c>
      <c r="O13" s="15">
        <v>0</v>
      </c>
      <c r="P13" s="15">
        <f t="shared" ref="P13:P22" si="7">SUM(D13:O13)</f>
        <v>132481789.83999999</v>
      </c>
    </row>
    <row r="14" spans="1:16" ht="24.95" customHeight="1" x14ac:dyDescent="0.25">
      <c r="A14" s="3" t="s">
        <v>35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15">
        <f t="shared" si="7"/>
        <v>0</v>
      </c>
    </row>
    <row r="15" spans="1:16" ht="24.95" customHeight="1" x14ac:dyDescent="0.25">
      <c r="A15" s="3" t="s">
        <v>5</v>
      </c>
      <c r="B15" s="15">
        <v>0</v>
      </c>
      <c r="C15" s="15">
        <v>29000000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5">
        <f t="shared" si="7"/>
        <v>0</v>
      </c>
    </row>
    <row r="16" spans="1:16" ht="24.95" customHeight="1" x14ac:dyDescent="0.25">
      <c r="A16" s="3" t="s">
        <v>6</v>
      </c>
      <c r="B16" s="15">
        <v>112180692</v>
      </c>
      <c r="C16" s="15">
        <v>117678025.2</v>
      </c>
      <c r="D16" s="15">
        <v>9638546.8300000001</v>
      </c>
      <c r="E16" s="15">
        <v>9508504.7100000009</v>
      </c>
      <c r="F16" s="15">
        <v>9773467.6600000001</v>
      </c>
      <c r="G16" s="15">
        <v>9593429.6400000006</v>
      </c>
      <c r="H16" s="15">
        <v>9577856.6699999999</v>
      </c>
      <c r="I16" s="15">
        <v>9777518.4700000007</v>
      </c>
      <c r="J16" s="15">
        <v>9687326.5099999998</v>
      </c>
      <c r="K16" s="15">
        <v>9540548.1199999992</v>
      </c>
      <c r="L16" s="15">
        <v>9633427.2300000004</v>
      </c>
      <c r="M16" s="15">
        <v>0</v>
      </c>
      <c r="N16" s="15">
        <v>0</v>
      </c>
      <c r="O16" s="15">
        <v>0</v>
      </c>
      <c r="P16" s="15">
        <f t="shared" si="7"/>
        <v>86730625.840000018</v>
      </c>
    </row>
    <row r="17" spans="1:17" ht="24.95" customHeight="1" x14ac:dyDescent="0.25">
      <c r="A17" s="2" t="s">
        <v>7</v>
      </c>
      <c r="B17" s="14">
        <f>SUM(B18:B26)</f>
        <v>1597385604</v>
      </c>
      <c r="C17" s="14">
        <f>SUM(C18:C26)</f>
        <v>1252826814.9099998</v>
      </c>
      <c r="D17" s="14">
        <f t="shared" ref="D17:E17" si="8">SUM(D18:D26)</f>
        <v>7059650.2000000002</v>
      </c>
      <c r="E17" s="14">
        <f t="shared" si="8"/>
        <v>15369916.989999998</v>
      </c>
      <c r="F17" s="14">
        <f t="shared" ref="F17:O17" si="9">SUM(F18:F26)</f>
        <v>135629671.84999999</v>
      </c>
      <c r="G17" s="14">
        <f t="shared" si="9"/>
        <v>106905643.14</v>
      </c>
      <c r="H17" s="14">
        <f t="shared" si="9"/>
        <v>32477636.159999996</v>
      </c>
      <c r="I17" s="14">
        <f t="shared" si="9"/>
        <v>35941010.049999997</v>
      </c>
      <c r="J17" s="14">
        <f t="shared" si="9"/>
        <v>20980039.399999999</v>
      </c>
      <c r="K17" s="14">
        <f t="shared" ref="K17" si="10">SUM(K18:K26)</f>
        <v>431890723.09000003</v>
      </c>
      <c r="L17" s="14">
        <f t="shared" si="9"/>
        <v>33153616.630000003</v>
      </c>
      <c r="M17" s="14">
        <f t="shared" si="9"/>
        <v>0</v>
      </c>
      <c r="N17" s="14">
        <f t="shared" si="9"/>
        <v>0</v>
      </c>
      <c r="O17" s="14">
        <f t="shared" si="9"/>
        <v>0</v>
      </c>
      <c r="P17" s="14">
        <f t="shared" si="7"/>
        <v>819407907.51000011</v>
      </c>
    </row>
    <row r="18" spans="1:17" ht="24.95" customHeight="1" x14ac:dyDescent="0.25">
      <c r="A18" s="3" t="s">
        <v>8</v>
      </c>
      <c r="B18" s="15">
        <v>47360000</v>
      </c>
      <c r="C18" s="15">
        <v>52029571</v>
      </c>
      <c r="D18" s="15">
        <v>3679070.75</v>
      </c>
      <c r="E18" s="15">
        <v>42594.34</v>
      </c>
      <c r="F18" s="15">
        <v>5842080.9299999997</v>
      </c>
      <c r="G18" s="15">
        <v>9535674.5399999991</v>
      </c>
      <c r="H18" s="15">
        <v>1092322.8799999999</v>
      </c>
      <c r="I18" s="15">
        <v>4004799.36</v>
      </c>
      <c r="J18" s="15">
        <v>3896657.15</v>
      </c>
      <c r="K18" s="15">
        <v>9059258.2699999996</v>
      </c>
      <c r="L18" s="15">
        <v>3183376.34</v>
      </c>
      <c r="M18" s="15">
        <v>0</v>
      </c>
      <c r="N18" s="15">
        <v>0</v>
      </c>
      <c r="O18" s="15">
        <v>0</v>
      </c>
      <c r="P18" s="15">
        <f t="shared" si="7"/>
        <v>40335834.560000002</v>
      </c>
    </row>
    <row r="19" spans="1:17" ht="24.95" customHeight="1" x14ac:dyDescent="0.25">
      <c r="A19" s="3" t="s">
        <v>9</v>
      </c>
      <c r="B19" s="15">
        <v>23588845</v>
      </c>
      <c r="C19" s="15">
        <v>16459095</v>
      </c>
      <c r="D19" s="15">
        <v>0</v>
      </c>
      <c r="E19" s="15">
        <v>0</v>
      </c>
      <c r="F19" s="15">
        <v>405684</v>
      </c>
      <c r="G19" s="15">
        <v>361318.28</v>
      </c>
      <c r="H19" s="15">
        <v>2814133.47</v>
      </c>
      <c r="I19" s="15">
        <v>629346.63</v>
      </c>
      <c r="J19" s="15">
        <v>408388.41</v>
      </c>
      <c r="K19" s="15">
        <v>228384.52</v>
      </c>
      <c r="L19" s="15">
        <v>40644.410000000003</v>
      </c>
      <c r="M19" s="15">
        <v>0</v>
      </c>
      <c r="N19" s="15">
        <v>0</v>
      </c>
      <c r="O19" s="15">
        <v>0</v>
      </c>
      <c r="P19" s="15">
        <f t="shared" si="7"/>
        <v>4887899.72</v>
      </c>
    </row>
    <row r="20" spans="1:17" ht="24.95" customHeight="1" x14ac:dyDescent="0.25">
      <c r="A20" s="3" t="s">
        <v>10</v>
      </c>
      <c r="B20" s="29">
        <v>12500000</v>
      </c>
      <c r="C20" s="29">
        <v>12500000</v>
      </c>
      <c r="D20" s="29">
        <v>99918</v>
      </c>
      <c r="E20" s="15">
        <v>514850</v>
      </c>
      <c r="F20" s="15">
        <v>542148.80000000005</v>
      </c>
      <c r="G20" s="15">
        <v>418333.6</v>
      </c>
      <c r="H20" s="15">
        <v>279433.23</v>
      </c>
      <c r="I20" s="15">
        <v>220850</v>
      </c>
      <c r="J20" s="15">
        <v>294350</v>
      </c>
      <c r="K20" s="15">
        <v>223500</v>
      </c>
      <c r="L20" s="15">
        <v>450635.77</v>
      </c>
      <c r="M20" s="15">
        <v>0</v>
      </c>
      <c r="N20" s="15">
        <v>0</v>
      </c>
      <c r="O20" s="15">
        <v>0</v>
      </c>
      <c r="P20" s="15">
        <f t="shared" si="7"/>
        <v>3044019.4</v>
      </c>
    </row>
    <row r="21" spans="1:17" ht="24.95" customHeight="1" x14ac:dyDescent="0.25">
      <c r="A21" s="3" t="s">
        <v>11</v>
      </c>
      <c r="B21" s="15">
        <v>5000000</v>
      </c>
      <c r="C21" s="15">
        <v>12200000</v>
      </c>
      <c r="D21" s="15">
        <v>756000</v>
      </c>
      <c r="E21" s="15">
        <v>897852.27</v>
      </c>
      <c r="F21" s="15">
        <v>741000</v>
      </c>
      <c r="G21" s="15">
        <v>41644.5</v>
      </c>
      <c r="H21" s="15">
        <v>2865180</v>
      </c>
      <c r="I21" s="15">
        <v>1368297</v>
      </c>
      <c r="J21" s="15">
        <v>932000</v>
      </c>
      <c r="K21" s="15">
        <v>729000</v>
      </c>
      <c r="L21" s="15">
        <v>866904.25</v>
      </c>
      <c r="M21" s="15">
        <v>0</v>
      </c>
      <c r="N21" s="15">
        <v>0</v>
      </c>
      <c r="O21" s="15">
        <v>0</v>
      </c>
      <c r="P21" s="15">
        <f t="shared" si="7"/>
        <v>9197878.0199999996</v>
      </c>
    </row>
    <row r="22" spans="1:17" ht="24.95" customHeight="1" x14ac:dyDescent="0.25">
      <c r="A22" s="3" t="s">
        <v>12</v>
      </c>
      <c r="B22" s="15">
        <v>204528795</v>
      </c>
      <c r="C22" s="15">
        <v>239414715</v>
      </c>
      <c r="D22" s="15">
        <v>0</v>
      </c>
      <c r="E22" s="15">
        <v>1027119.36</v>
      </c>
      <c r="F22" s="15">
        <v>4510352.01</v>
      </c>
      <c r="G22" s="15">
        <v>4698353.46</v>
      </c>
      <c r="H22" s="15">
        <v>10893318.869999999</v>
      </c>
      <c r="I22" s="15">
        <v>3350705.2</v>
      </c>
      <c r="J22" s="15">
        <v>2294476.09</v>
      </c>
      <c r="K22" s="15">
        <v>180981300.22</v>
      </c>
      <c r="L22" s="15">
        <v>809662.2</v>
      </c>
      <c r="M22" s="15">
        <v>0</v>
      </c>
      <c r="N22" s="15">
        <v>0</v>
      </c>
      <c r="O22" s="15">
        <v>0</v>
      </c>
      <c r="P22" s="15">
        <f t="shared" si="7"/>
        <v>208565287.41</v>
      </c>
    </row>
    <row r="23" spans="1:17" ht="24.95" customHeight="1" x14ac:dyDescent="0.25">
      <c r="A23" s="3" t="s">
        <v>13</v>
      </c>
      <c r="B23" s="15">
        <v>54250000</v>
      </c>
      <c r="C23" s="15">
        <v>54250000</v>
      </c>
      <c r="D23" s="15">
        <v>1491299.32</v>
      </c>
      <c r="E23" s="15">
        <v>1131799.27</v>
      </c>
      <c r="F23" s="15">
        <v>1120077.79</v>
      </c>
      <c r="G23" s="15">
        <v>1048060.04</v>
      </c>
      <c r="H23" s="15">
        <v>1099921.54</v>
      </c>
      <c r="I23" s="15">
        <v>1195755.54</v>
      </c>
      <c r="J23" s="31">
        <v>-563877</v>
      </c>
      <c r="K23" s="15">
        <v>1535465.53</v>
      </c>
      <c r="L23" s="15">
        <v>12315114.5</v>
      </c>
      <c r="M23" s="15">
        <v>0</v>
      </c>
      <c r="N23" s="15">
        <v>0</v>
      </c>
      <c r="O23" s="15">
        <v>0</v>
      </c>
      <c r="P23" s="15">
        <f t="shared" ref="P23:P25" si="11">SUM(D23:O23)</f>
        <v>20373616.530000001</v>
      </c>
      <c r="Q23" s="29"/>
    </row>
    <row r="24" spans="1:17" ht="24.95" customHeight="1" x14ac:dyDescent="0.25">
      <c r="A24" s="3" t="s">
        <v>14</v>
      </c>
      <c r="B24" s="15">
        <v>367945945</v>
      </c>
      <c r="C24" s="15">
        <v>276694181</v>
      </c>
      <c r="D24" s="15">
        <v>0</v>
      </c>
      <c r="E24" s="15">
        <v>23600</v>
      </c>
      <c r="F24" s="15">
        <v>1513790.3</v>
      </c>
      <c r="G24" s="15">
        <v>17040978.539999999</v>
      </c>
      <c r="H24" s="15">
        <v>5116865.5999999996</v>
      </c>
      <c r="I24" s="15">
        <v>2054487.79</v>
      </c>
      <c r="J24" s="15">
        <v>1784996.01</v>
      </c>
      <c r="K24" s="15">
        <v>216855741.55000001</v>
      </c>
      <c r="L24" s="15">
        <v>819918.69</v>
      </c>
      <c r="M24" s="15">
        <v>0</v>
      </c>
      <c r="N24" s="15">
        <v>0</v>
      </c>
      <c r="O24" s="15">
        <v>0</v>
      </c>
      <c r="P24" s="15">
        <f t="shared" si="11"/>
        <v>245210378.48000002</v>
      </c>
      <c r="Q24" s="29"/>
    </row>
    <row r="25" spans="1:17" ht="24.95" customHeight="1" x14ac:dyDescent="0.25">
      <c r="A25" s="3" t="s">
        <v>15</v>
      </c>
      <c r="B25" s="15">
        <v>845927019</v>
      </c>
      <c r="C25" s="15">
        <v>552994252.90999997</v>
      </c>
      <c r="D25" s="15">
        <v>1033362.13</v>
      </c>
      <c r="E25" s="15">
        <v>6813241.8899999997</v>
      </c>
      <c r="F25" s="15">
        <v>118571673.76000001</v>
      </c>
      <c r="G25" s="15">
        <v>69109549.980000004</v>
      </c>
      <c r="H25" s="15">
        <v>8150126.8600000003</v>
      </c>
      <c r="I25" s="15">
        <v>17658068.129999999</v>
      </c>
      <c r="J25" s="15">
        <v>9608620.5399999991</v>
      </c>
      <c r="K25" s="15">
        <v>19495469.859999999</v>
      </c>
      <c r="L25" s="15">
        <v>11568024.720000001</v>
      </c>
      <c r="M25" s="15">
        <v>0</v>
      </c>
      <c r="N25" s="15">
        <v>0</v>
      </c>
      <c r="O25" s="15">
        <v>0</v>
      </c>
      <c r="P25" s="15">
        <f t="shared" si="11"/>
        <v>262008137.86999997</v>
      </c>
    </row>
    <row r="26" spans="1:17" ht="24.95" customHeight="1" x14ac:dyDescent="0.25">
      <c r="A26" s="3" t="s">
        <v>36</v>
      </c>
      <c r="B26" s="15">
        <v>36285000</v>
      </c>
      <c r="C26" s="15">
        <v>36285000</v>
      </c>
      <c r="D26" s="15">
        <v>0</v>
      </c>
      <c r="E26" s="15">
        <v>4918859.8600000003</v>
      </c>
      <c r="F26" s="15">
        <v>2382864.2599999998</v>
      </c>
      <c r="G26" s="15">
        <v>4651730.2</v>
      </c>
      <c r="H26" s="15">
        <v>166333.71</v>
      </c>
      <c r="I26" s="15">
        <v>5458700.4000000004</v>
      </c>
      <c r="J26" s="15">
        <v>2324428.2000000002</v>
      </c>
      <c r="K26" s="15">
        <v>2782603.14</v>
      </c>
      <c r="L26" s="15">
        <v>3099335.75</v>
      </c>
      <c r="M26" s="15">
        <v>0</v>
      </c>
      <c r="N26" s="15">
        <v>0</v>
      </c>
      <c r="O26" s="15">
        <v>0</v>
      </c>
      <c r="P26" s="15">
        <f t="shared" ref="P26" si="12">SUM(D26:O26)</f>
        <v>25784855.52</v>
      </c>
    </row>
    <row r="27" spans="1:17" ht="24.95" customHeight="1" x14ac:dyDescent="0.25">
      <c r="A27" s="2" t="s">
        <v>16</v>
      </c>
      <c r="B27" s="14">
        <f>SUM(B28:B36)</f>
        <v>142698232</v>
      </c>
      <c r="C27" s="14">
        <f>SUM(C28:C36)</f>
        <v>110358530</v>
      </c>
      <c r="D27" s="14">
        <f t="shared" ref="D27:E27" si="13">SUM(D28:D36)</f>
        <v>3966233.33</v>
      </c>
      <c r="E27" s="14">
        <f t="shared" si="13"/>
        <v>5589463.54</v>
      </c>
      <c r="F27" s="14">
        <f t="shared" ref="F27:O27" si="14">SUM(F28:F36)</f>
        <v>3582532.42</v>
      </c>
      <c r="G27" s="14">
        <f t="shared" si="14"/>
        <v>6225868.8799999999</v>
      </c>
      <c r="H27" s="14">
        <f t="shared" si="14"/>
        <v>6040311.1099999994</v>
      </c>
      <c r="I27" s="14">
        <f t="shared" si="14"/>
        <v>2270921.92</v>
      </c>
      <c r="J27" s="14">
        <f t="shared" si="14"/>
        <v>3613555.3400000003</v>
      </c>
      <c r="K27" s="14">
        <f t="shared" ref="K27" si="15">SUM(K28:K36)</f>
        <v>7049905.46</v>
      </c>
      <c r="L27" s="14">
        <f t="shared" si="14"/>
        <v>9218999.0800000001</v>
      </c>
      <c r="M27" s="14">
        <f>SUM(M28:M36)</f>
        <v>0</v>
      </c>
      <c r="N27" s="14">
        <f t="shared" si="14"/>
        <v>0</v>
      </c>
      <c r="O27" s="14">
        <f t="shared" si="14"/>
        <v>0</v>
      </c>
      <c r="P27" s="14">
        <f>SUM(P28:P36)</f>
        <v>47557791.079999998</v>
      </c>
    </row>
    <row r="28" spans="1:17" ht="24.95" customHeight="1" x14ac:dyDescent="0.25">
      <c r="A28" s="3" t="s">
        <v>17</v>
      </c>
      <c r="B28" s="15">
        <v>9005820</v>
      </c>
      <c r="C28" s="15">
        <v>8005820</v>
      </c>
      <c r="D28" s="16">
        <v>0</v>
      </c>
      <c r="E28" s="16">
        <v>72004</v>
      </c>
      <c r="F28" s="16">
        <v>286782.31</v>
      </c>
      <c r="G28" s="16">
        <v>137345.93</v>
      </c>
      <c r="H28" s="16">
        <v>148483.01</v>
      </c>
      <c r="I28" s="16">
        <v>106686</v>
      </c>
      <c r="J28" s="16">
        <v>284828.78000000003</v>
      </c>
      <c r="K28" s="16">
        <v>84197.19</v>
      </c>
      <c r="L28" s="16">
        <v>197608.99</v>
      </c>
      <c r="M28" s="16">
        <v>0</v>
      </c>
      <c r="N28" s="16">
        <v>0</v>
      </c>
      <c r="O28" s="16">
        <v>0</v>
      </c>
      <c r="P28" s="15">
        <f t="shared" ref="P28:P36" si="16">SUM(D28:O28)</f>
        <v>1317936.21</v>
      </c>
    </row>
    <row r="29" spans="1:17" ht="24.95" customHeight="1" x14ac:dyDescent="0.25">
      <c r="A29" s="3" t="s">
        <v>18</v>
      </c>
      <c r="B29" s="15">
        <v>3660950</v>
      </c>
      <c r="C29" s="15">
        <v>12072236</v>
      </c>
      <c r="D29" s="16">
        <v>2277400</v>
      </c>
      <c r="E29" s="16">
        <v>4705.25</v>
      </c>
      <c r="F29" s="16">
        <v>0</v>
      </c>
      <c r="G29" s="16">
        <v>3380780.57</v>
      </c>
      <c r="H29" s="16">
        <v>589238.9</v>
      </c>
      <c r="I29" s="16">
        <v>46020</v>
      </c>
      <c r="J29" s="16">
        <v>0</v>
      </c>
      <c r="K29" s="16">
        <v>211317.61</v>
      </c>
      <c r="L29" s="16">
        <v>62640.06</v>
      </c>
      <c r="M29" s="16">
        <v>0</v>
      </c>
      <c r="N29" s="16">
        <v>0</v>
      </c>
      <c r="O29" s="16">
        <v>0</v>
      </c>
      <c r="P29" s="15">
        <f t="shared" si="16"/>
        <v>6572102.3900000006</v>
      </c>
    </row>
    <row r="30" spans="1:17" ht="24.95" customHeight="1" x14ac:dyDescent="0.25">
      <c r="A30" s="3" t="s">
        <v>100</v>
      </c>
      <c r="B30" s="15">
        <v>16807754</v>
      </c>
      <c r="C30" s="15">
        <v>11107754</v>
      </c>
      <c r="D30" s="16">
        <v>0</v>
      </c>
      <c r="E30" s="16">
        <v>0</v>
      </c>
      <c r="F30" s="16">
        <v>878091.9</v>
      </c>
      <c r="G30" s="16">
        <v>10322.879999999999</v>
      </c>
      <c r="H30" s="16">
        <v>288407.59999999998</v>
      </c>
      <c r="I30" s="16">
        <v>33540</v>
      </c>
      <c r="J30" s="16">
        <v>18600</v>
      </c>
      <c r="K30" s="16">
        <v>1146960</v>
      </c>
      <c r="L30" s="16">
        <v>268530.24</v>
      </c>
      <c r="M30" s="16">
        <v>0</v>
      </c>
      <c r="N30" s="16">
        <v>0</v>
      </c>
      <c r="O30" s="16">
        <v>0</v>
      </c>
      <c r="P30" s="15">
        <f t="shared" si="16"/>
        <v>2644452.62</v>
      </c>
    </row>
    <row r="31" spans="1:17" ht="24.95" customHeight="1" x14ac:dyDescent="0.25">
      <c r="A31" s="3" t="s">
        <v>19</v>
      </c>
      <c r="B31" s="15">
        <v>1370085</v>
      </c>
      <c r="C31" s="15">
        <v>770085</v>
      </c>
      <c r="D31" s="16">
        <v>0</v>
      </c>
      <c r="E31" s="16">
        <v>115640</v>
      </c>
      <c r="F31" s="16">
        <v>0</v>
      </c>
      <c r="G31" s="16">
        <v>84531</v>
      </c>
      <c r="H31" s="16">
        <v>220767.87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16"/>
        <v>420938.87</v>
      </c>
    </row>
    <row r="32" spans="1:17" ht="24.95" customHeight="1" x14ac:dyDescent="0.25">
      <c r="A32" s="3" t="s">
        <v>20</v>
      </c>
      <c r="B32" s="15">
        <v>3329000</v>
      </c>
      <c r="C32" s="15">
        <v>2629000</v>
      </c>
      <c r="D32" s="16">
        <v>0</v>
      </c>
      <c r="E32" s="16">
        <v>0</v>
      </c>
      <c r="F32" s="16">
        <v>0</v>
      </c>
      <c r="G32" s="16">
        <v>59000</v>
      </c>
      <c r="H32" s="16">
        <v>5750</v>
      </c>
      <c r="I32" s="16">
        <v>0</v>
      </c>
      <c r="J32" s="16">
        <v>8072.9</v>
      </c>
      <c r="K32" s="16">
        <v>68571.289999999994</v>
      </c>
      <c r="L32" s="16">
        <v>3256.8</v>
      </c>
      <c r="M32" s="16">
        <v>0</v>
      </c>
      <c r="N32" s="16">
        <v>0</v>
      </c>
      <c r="O32" s="16">
        <v>0</v>
      </c>
      <c r="P32" s="15">
        <f t="shared" si="16"/>
        <v>144650.99</v>
      </c>
    </row>
    <row r="33" spans="1:19" ht="24.95" customHeight="1" x14ac:dyDescent="0.25">
      <c r="A33" s="3" t="s">
        <v>21</v>
      </c>
      <c r="B33" s="15">
        <v>4417428</v>
      </c>
      <c r="C33" s="15">
        <v>5017428</v>
      </c>
      <c r="D33" s="16">
        <v>0</v>
      </c>
      <c r="E33" s="16">
        <v>2230.1999999999998</v>
      </c>
      <c r="F33" s="16">
        <v>3719.6</v>
      </c>
      <c r="G33" s="16">
        <v>4249.9799999999996</v>
      </c>
      <c r="H33" s="16">
        <v>212725.6</v>
      </c>
      <c r="I33" s="16">
        <v>46327.1</v>
      </c>
      <c r="J33" s="16">
        <v>0</v>
      </c>
      <c r="K33" s="16">
        <v>553079.53</v>
      </c>
      <c r="L33" s="16">
        <v>44034.239999999998</v>
      </c>
      <c r="M33" s="16">
        <v>0</v>
      </c>
      <c r="N33" s="16">
        <v>0</v>
      </c>
      <c r="O33" s="16">
        <v>0</v>
      </c>
      <c r="P33" s="15">
        <f t="shared" si="16"/>
        <v>866366.25</v>
      </c>
    </row>
    <row r="34" spans="1:19" ht="24.95" customHeight="1" x14ac:dyDescent="0.25">
      <c r="A34" s="3" t="s">
        <v>22</v>
      </c>
      <c r="B34" s="15">
        <v>41528725</v>
      </c>
      <c r="C34" s="15">
        <v>41741725</v>
      </c>
      <c r="D34" s="16">
        <v>1688833.33</v>
      </c>
      <c r="E34" s="16">
        <v>1739397.2</v>
      </c>
      <c r="F34" s="16">
        <v>1830628.9</v>
      </c>
      <c r="G34" s="16">
        <v>1725843.68</v>
      </c>
      <c r="H34" s="16">
        <v>2128890.44</v>
      </c>
      <c r="I34" s="16">
        <v>1770726</v>
      </c>
      <c r="J34" s="16">
        <v>1712245.83</v>
      </c>
      <c r="K34" s="16">
        <v>3271719.26</v>
      </c>
      <c r="L34" s="16">
        <v>7128086</v>
      </c>
      <c r="M34" s="16">
        <v>0</v>
      </c>
      <c r="N34" s="16">
        <v>0</v>
      </c>
      <c r="O34" s="16">
        <v>0</v>
      </c>
      <c r="P34" s="15">
        <f t="shared" si="16"/>
        <v>22996370.640000001</v>
      </c>
    </row>
    <row r="35" spans="1:19" ht="24.95" customHeight="1" x14ac:dyDescent="0.25">
      <c r="A35" s="3" t="s">
        <v>37</v>
      </c>
      <c r="B35" s="15">
        <v>0</v>
      </c>
      <c r="C35" s="15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1589807.83</v>
      </c>
      <c r="K35" s="16">
        <v>1714060.58</v>
      </c>
      <c r="L35" s="16">
        <v>1514842.75</v>
      </c>
      <c r="M35" s="16">
        <v>0</v>
      </c>
      <c r="N35" s="16">
        <v>0</v>
      </c>
      <c r="O35" s="16">
        <v>0</v>
      </c>
      <c r="P35" s="15">
        <f t="shared" si="16"/>
        <v>4818711.16</v>
      </c>
    </row>
    <row r="36" spans="1:19" ht="24.95" customHeight="1" x14ac:dyDescent="0.25">
      <c r="A36" s="3" t="s">
        <v>23</v>
      </c>
      <c r="B36" s="15">
        <v>62578470</v>
      </c>
      <c r="C36" s="15">
        <v>29014482</v>
      </c>
      <c r="D36" s="16">
        <v>0</v>
      </c>
      <c r="E36" s="16">
        <v>3655486.89</v>
      </c>
      <c r="F36" s="16">
        <v>583309.71</v>
      </c>
      <c r="G36" s="16">
        <v>823794.84</v>
      </c>
      <c r="H36" s="16">
        <v>2446047.69</v>
      </c>
      <c r="I36" s="16">
        <v>267622.82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16"/>
        <v>7776261.9499999993</v>
      </c>
    </row>
    <row r="37" spans="1:19" ht="24.95" customHeight="1" x14ac:dyDescent="0.25">
      <c r="A37" s="2" t="s">
        <v>24</v>
      </c>
      <c r="B37" s="14">
        <f>SUM(B38:B44)</f>
        <v>12793265248</v>
      </c>
      <c r="C37" s="14">
        <f>SUM(C38:C44)</f>
        <v>14389965248</v>
      </c>
      <c r="D37" s="19">
        <f t="shared" ref="D37" si="17">SUM(D38:D44)</f>
        <v>1006686685.0999999</v>
      </c>
      <c r="E37" s="19">
        <f t="shared" ref="E37" si="18">SUM(E38:E44)</f>
        <v>1007017477.0999999</v>
      </c>
      <c r="F37" s="19">
        <f t="shared" ref="F37:O37" si="19">SUM(F38:F44)</f>
        <v>1007080146.9699999</v>
      </c>
      <c r="G37" s="19">
        <f t="shared" si="19"/>
        <v>1918292022.77</v>
      </c>
      <c r="H37" s="19">
        <f t="shared" si="19"/>
        <v>1218682194.1999998</v>
      </c>
      <c r="I37" s="19">
        <f t="shared" si="19"/>
        <v>896325661.0999999</v>
      </c>
      <c r="J37" s="19">
        <f t="shared" si="19"/>
        <v>895994301.0999999</v>
      </c>
      <c r="K37" s="19">
        <f t="shared" ref="K37" si="20">SUM(K38:K44)</f>
        <v>858063257.51999986</v>
      </c>
      <c r="L37" s="19">
        <f t="shared" si="19"/>
        <v>1964778310.3999999</v>
      </c>
      <c r="M37" s="19">
        <f t="shared" si="19"/>
        <v>0</v>
      </c>
      <c r="N37" s="19">
        <f t="shared" si="19"/>
        <v>0</v>
      </c>
      <c r="O37" s="19">
        <f t="shared" si="19"/>
        <v>0</v>
      </c>
      <c r="P37" s="19">
        <f t="shared" ref="P37" si="21">SUM(P38:P44)</f>
        <v>10772920056.26</v>
      </c>
    </row>
    <row r="38" spans="1:19" ht="24.95" customHeight="1" x14ac:dyDescent="0.25">
      <c r="A38" s="3" t="s">
        <v>25</v>
      </c>
      <c r="B38" s="15">
        <v>306100000</v>
      </c>
      <c r="C38" s="15">
        <v>305900000</v>
      </c>
      <c r="D38" s="16">
        <v>0</v>
      </c>
      <c r="E38" s="16">
        <v>330792</v>
      </c>
      <c r="F38" s="16">
        <v>393461.87</v>
      </c>
      <c r="G38" s="16">
        <v>266269.67</v>
      </c>
      <c r="H38" s="16">
        <v>222669.5</v>
      </c>
      <c r="I38" s="16">
        <v>331360</v>
      </c>
      <c r="J38" s="16">
        <v>0</v>
      </c>
      <c r="K38" s="16">
        <v>477014.88</v>
      </c>
      <c r="L38" s="16">
        <v>1675740.98</v>
      </c>
      <c r="M38" s="16">
        <v>0</v>
      </c>
      <c r="N38" s="16">
        <v>0</v>
      </c>
      <c r="O38" s="16">
        <v>0</v>
      </c>
      <c r="P38" s="15">
        <f t="shared" ref="P38:P44" si="22">SUM(D38:O38)</f>
        <v>3697308.9</v>
      </c>
      <c r="Q38" s="29"/>
      <c r="S38" s="29"/>
    </row>
    <row r="39" spans="1:19" ht="24.95" customHeight="1" x14ac:dyDescent="0.25">
      <c r="A39" s="3" t="s">
        <v>38</v>
      </c>
      <c r="B39" s="15">
        <v>11976261556</v>
      </c>
      <c r="C39" s="15">
        <v>13572961556</v>
      </c>
      <c r="D39" s="16">
        <v>966734458.78999996</v>
      </c>
      <c r="E39" s="16">
        <v>966734458.78999996</v>
      </c>
      <c r="F39" s="16">
        <v>966734458.78999996</v>
      </c>
      <c r="G39" s="16">
        <v>1878073526.79</v>
      </c>
      <c r="H39" s="16">
        <v>1176042074.79</v>
      </c>
      <c r="I39" s="16">
        <v>856042074.78999996</v>
      </c>
      <c r="J39" s="16">
        <v>856042074.78999996</v>
      </c>
      <c r="K39" s="16">
        <v>816042074.78999996</v>
      </c>
      <c r="L39" s="16">
        <v>1923042074.79</v>
      </c>
      <c r="M39" s="16">
        <v>0</v>
      </c>
      <c r="N39" s="16">
        <v>0</v>
      </c>
      <c r="O39" s="16">
        <v>0</v>
      </c>
      <c r="P39" s="15">
        <f>SUM(D39:O39)</f>
        <v>10405487277.110001</v>
      </c>
    </row>
    <row r="40" spans="1:19" ht="24.95" customHeight="1" x14ac:dyDescent="0.25">
      <c r="A40" s="3" t="s">
        <v>39</v>
      </c>
      <c r="B40" s="15">
        <v>0</v>
      </c>
      <c r="C40" s="15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22"/>
        <v>0</v>
      </c>
    </row>
    <row r="41" spans="1:19" ht="24.95" customHeight="1" x14ac:dyDescent="0.25">
      <c r="A41" s="3" t="s">
        <v>40</v>
      </c>
      <c r="B41" s="15">
        <v>306441777</v>
      </c>
      <c r="C41" s="15">
        <v>306441777</v>
      </c>
      <c r="D41" s="16">
        <v>23572444</v>
      </c>
      <c r="E41" s="16">
        <v>23572444</v>
      </c>
      <c r="F41" s="16">
        <v>23572444</v>
      </c>
      <c r="G41" s="16">
        <v>23572444</v>
      </c>
      <c r="H41" s="16">
        <v>23572444</v>
      </c>
      <c r="I41" s="16">
        <v>23572444</v>
      </c>
      <c r="J41" s="16">
        <v>23572444</v>
      </c>
      <c r="K41" s="16">
        <v>23572444</v>
      </c>
      <c r="L41" s="16">
        <v>23572444</v>
      </c>
      <c r="M41" s="16">
        <v>0</v>
      </c>
      <c r="N41" s="16">
        <v>0</v>
      </c>
      <c r="O41" s="16">
        <v>0</v>
      </c>
      <c r="P41" s="15">
        <f>SUM(D41:O41)</f>
        <v>212151996</v>
      </c>
    </row>
    <row r="42" spans="1:19" ht="24.95" customHeight="1" x14ac:dyDescent="0.25">
      <c r="A42" s="3" t="s">
        <v>41</v>
      </c>
      <c r="B42" s="15">
        <v>200461915</v>
      </c>
      <c r="C42" s="15">
        <v>200461915</v>
      </c>
      <c r="D42" s="16">
        <v>16379782.310000001</v>
      </c>
      <c r="E42" s="16">
        <v>16379782.310000001</v>
      </c>
      <c r="F42" s="16">
        <v>16379782.310000001</v>
      </c>
      <c r="G42" s="16">
        <v>16379782.310000001</v>
      </c>
      <c r="H42" s="16">
        <v>16379782.310000001</v>
      </c>
      <c r="I42" s="16">
        <v>16379782.310000001</v>
      </c>
      <c r="J42" s="16">
        <v>16379782.310000001</v>
      </c>
      <c r="K42" s="16">
        <v>16379782.310000001</v>
      </c>
      <c r="L42" s="16">
        <v>16379782.310000001</v>
      </c>
      <c r="M42" s="16">
        <v>0</v>
      </c>
      <c r="N42" s="16">
        <v>0</v>
      </c>
      <c r="O42" s="16">
        <v>0</v>
      </c>
      <c r="P42" s="15">
        <f>SUM(D42:O42)</f>
        <v>147418040.78999999</v>
      </c>
    </row>
    <row r="43" spans="1:19" ht="24.95" customHeight="1" x14ac:dyDescent="0.25">
      <c r="A43" s="3" t="s">
        <v>26</v>
      </c>
      <c r="B43" s="15">
        <v>4000000</v>
      </c>
      <c r="C43" s="15">
        <v>4200000</v>
      </c>
      <c r="D43" s="16">
        <v>0</v>
      </c>
      <c r="E43" s="16">
        <v>0</v>
      </c>
      <c r="F43" s="16">
        <v>0</v>
      </c>
      <c r="G43" s="16">
        <v>0</v>
      </c>
      <c r="H43" s="16">
        <v>2465223.6</v>
      </c>
      <c r="I43" s="16">
        <v>0</v>
      </c>
      <c r="J43" s="16">
        <v>0</v>
      </c>
      <c r="K43" s="16">
        <v>1591941.54</v>
      </c>
      <c r="L43" s="16">
        <v>108268.32</v>
      </c>
      <c r="M43" s="16">
        <v>0</v>
      </c>
      <c r="N43" s="16">
        <v>0</v>
      </c>
      <c r="O43" s="16">
        <v>0</v>
      </c>
      <c r="P43" s="15">
        <f t="shared" si="22"/>
        <v>4165433.46</v>
      </c>
    </row>
    <row r="44" spans="1:19" ht="24.95" customHeight="1" x14ac:dyDescent="0.25">
      <c r="A44" s="3" t="s">
        <v>42</v>
      </c>
      <c r="B44" s="15">
        <v>0</v>
      </c>
      <c r="C44" s="15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 t="shared" si="22"/>
        <v>0</v>
      </c>
    </row>
    <row r="45" spans="1:19" ht="24.95" customHeight="1" x14ac:dyDescent="0.25">
      <c r="A45" s="2" t="s">
        <v>43</v>
      </c>
      <c r="B45" s="14">
        <f>SUM(B46:B52)</f>
        <v>530422760</v>
      </c>
      <c r="C45" s="14">
        <f>SUM(C46:C52)</f>
        <v>848422760</v>
      </c>
      <c r="D45" s="19">
        <f t="shared" ref="D45:E45" si="23">SUM(D46:D52)</f>
        <v>0</v>
      </c>
      <c r="E45" s="19">
        <f t="shared" si="23"/>
        <v>0</v>
      </c>
      <c r="F45" s="19">
        <f t="shared" ref="F45:O45" si="24">SUM(F46:F52)</f>
        <v>0</v>
      </c>
      <c r="G45" s="19">
        <f t="shared" si="24"/>
        <v>0</v>
      </c>
      <c r="H45" s="19">
        <f t="shared" si="24"/>
        <v>0</v>
      </c>
      <c r="I45" s="19">
        <f t="shared" si="24"/>
        <v>19381649.82</v>
      </c>
      <c r="J45" s="19">
        <f t="shared" si="24"/>
        <v>383387476.35000002</v>
      </c>
      <c r="K45" s="19">
        <f t="shared" ref="K45" si="25">SUM(K46:K52)</f>
        <v>0</v>
      </c>
      <c r="L45" s="19">
        <f t="shared" si="24"/>
        <v>41695303.530000001</v>
      </c>
      <c r="M45" s="19">
        <f t="shared" si="24"/>
        <v>0</v>
      </c>
      <c r="N45" s="19">
        <f t="shared" si="24"/>
        <v>0</v>
      </c>
      <c r="O45" s="19">
        <f t="shared" si="24"/>
        <v>0</v>
      </c>
      <c r="P45" s="19">
        <f t="shared" ref="P45" si="26">SUM(P46:P52)</f>
        <v>444464429.70000005</v>
      </c>
    </row>
    <row r="46" spans="1:19" ht="24.95" customHeight="1" x14ac:dyDescent="0.25">
      <c r="A46" s="3" t="s">
        <v>44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f t="shared" ref="P46:P52" si="27">SUM(D46:O46)</f>
        <v>0</v>
      </c>
    </row>
    <row r="47" spans="1:19" ht="24.95" customHeight="1" x14ac:dyDescent="0.25">
      <c r="A47" s="3" t="s">
        <v>45</v>
      </c>
      <c r="B47" s="15">
        <v>530422760</v>
      </c>
      <c r="C47" s="15">
        <v>848422760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19381649.82</v>
      </c>
      <c r="J47" s="15">
        <v>383387476.35000002</v>
      </c>
      <c r="K47" s="15">
        <v>0</v>
      </c>
      <c r="L47" s="15">
        <v>41695303.530000001</v>
      </c>
      <c r="M47" s="15">
        <v>0</v>
      </c>
      <c r="N47" s="15">
        <v>0</v>
      </c>
      <c r="O47" s="15">
        <v>0</v>
      </c>
      <c r="P47" s="15">
        <f>SUM(D47:O47)</f>
        <v>444464429.70000005</v>
      </c>
    </row>
    <row r="48" spans="1:19" ht="24.95" customHeight="1" x14ac:dyDescent="0.25">
      <c r="A48" s="3" t="s">
        <v>46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f t="shared" si="27"/>
        <v>0</v>
      </c>
    </row>
    <row r="49" spans="1:16" ht="24.95" customHeight="1" x14ac:dyDescent="0.25">
      <c r="A49" s="3" t="s">
        <v>47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f t="shared" si="27"/>
        <v>0</v>
      </c>
    </row>
    <row r="50" spans="1:16" ht="24.95" customHeight="1" x14ac:dyDescent="0.25">
      <c r="A50" s="3" t="s">
        <v>48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f t="shared" si="27"/>
        <v>0</v>
      </c>
    </row>
    <row r="51" spans="1:16" ht="24.95" customHeight="1" x14ac:dyDescent="0.25">
      <c r="A51" s="3" t="s">
        <v>49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f t="shared" si="27"/>
        <v>0</v>
      </c>
    </row>
    <row r="52" spans="1:16" ht="24.95" customHeight="1" x14ac:dyDescent="0.25">
      <c r="A52" s="3" t="s">
        <v>50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f t="shared" si="27"/>
        <v>0</v>
      </c>
    </row>
    <row r="53" spans="1:16" ht="21" customHeight="1" x14ac:dyDescent="0.25">
      <c r="A53" s="9" t="s">
        <v>27</v>
      </c>
      <c r="B53" s="14">
        <f>SUM(B54:B62)</f>
        <v>339700392</v>
      </c>
      <c r="C53" s="14">
        <f>SUM(C54:C62)</f>
        <v>224922042</v>
      </c>
      <c r="D53" s="14">
        <f t="shared" ref="D53" si="28">SUM(D54:D62)</f>
        <v>0</v>
      </c>
      <c r="E53" s="14">
        <f t="shared" ref="E53" si="29">SUM(E54:E62)</f>
        <v>3043768.25</v>
      </c>
      <c r="F53" s="14">
        <f t="shared" ref="F53:O53" si="30">SUM(F54:F62)</f>
        <v>7657461.6200000001</v>
      </c>
      <c r="G53" s="14">
        <f t="shared" si="30"/>
        <v>4088026.87</v>
      </c>
      <c r="H53" s="14">
        <f t="shared" si="30"/>
        <v>32312213.390000001</v>
      </c>
      <c r="I53" s="14">
        <f t="shared" si="30"/>
        <v>60617448.600000001</v>
      </c>
      <c r="J53" s="14">
        <f t="shared" si="30"/>
        <v>68825.67</v>
      </c>
      <c r="K53" s="14">
        <f t="shared" ref="K53" si="31">SUM(K54:K62)</f>
        <v>601043.63</v>
      </c>
      <c r="L53" s="14">
        <f t="shared" si="30"/>
        <v>0</v>
      </c>
      <c r="M53" s="14">
        <f t="shared" si="30"/>
        <v>0</v>
      </c>
      <c r="N53" s="14">
        <f t="shared" si="30"/>
        <v>0</v>
      </c>
      <c r="O53" s="14">
        <f t="shared" si="30"/>
        <v>0</v>
      </c>
      <c r="P53" s="14">
        <f t="shared" ref="P53" si="32">SUM(P54:P62)</f>
        <v>108388788.03</v>
      </c>
    </row>
    <row r="54" spans="1:16" ht="24.95" customHeight="1" x14ac:dyDescent="0.25">
      <c r="A54" s="3" t="s">
        <v>28</v>
      </c>
      <c r="B54" s="15">
        <v>51685879</v>
      </c>
      <c r="C54" s="15">
        <v>44532808</v>
      </c>
      <c r="D54" s="16">
        <v>0</v>
      </c>
      <c r="E54" s="16">
        <v>2261158.0299999998</v>
      </c>
      <c r="F54" s="16">
        <v>5156469.47</v>
      </c>
      <c r="G54" s="16">
        <v>2694561.21</v>
      </c>
      <c r="H54" s="16">
        <v>22143615.920000002</v>
      </c>
      <c r="I54" s="16">
        <v>1419332.21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ref="P54:P75" si="33">SUM(D54:O54)</f>
        <v>33675136.840000004</v>
      </c>
    </row>
    <row r="55" spans="1:16" ht="24.95" customHeight="1" x14ac:dyDescent="0.25">
      <c r="A55" s="3" t="s">
        <v>29</v>
      </c>
      <c r="B55" s="15">
        <v>3942500</v>
      </c>
      <c r="C55" s="15">
        <v>3942500</v>
      </c>
      <c r="D55" s="15">
        <v>0</v>
      </c>
      <c r="E55" s="15">
        <v>0</v>
      </c>
      <c r="F55" s="15">
        <v>1180252.6100000001</v>
      </c>
      <c r="G55" s="15">
        <v>0</v>
      </c>
      <c r="H55" s="15">
        <v>399975.02</v>
      </c>
      <c r="I55" s="15">
        <v>0</v>
      </c>
      <c r="J55" s="15">
        <v>68825.67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f t="shared" si="33"/>
        <v>1649053.3</v>
      </c>
    </row>
    <row r="56" spans="1:16" ht="24.95" customHeight="1" x14ac:dyDescent="0.25">
      <c r="A56" s="3" t="s">
        <v>30</v>
      </c>
      <c r="B56" s="15">
        <v>537000</v>
      </c>
      <c r="C56" s="15">
        <v>537000</v>
      </c>
      <c r="D56" s="15">
        <v>0</v>
      </c>
      <c r="E56" s="15">
        <v>0</v>
      </c>
      <c r="F56" s="15">
        <v>0</v>
      </c>
      <c r="G56" s="15">
        <v>0</v>
      </c>
      <c r="H56" s="15">
        <v>962.88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f t="shared" si="33"/>
        <v>962.88</v>
      </c>
    </row>
    <row r="57" spans="1:16" ht="24.95" customHeight="1" x14ac:dyDescent="0.25">
      <c r="A57" s="3" t="s">
        <v>31</v>
      </c>
      <c r="B57" s="15">
        <v>214876063</v>
      </c>
      <c r="C57" s="15">
        <v>1677946</v>
      </c>
      <c r="D57" s="15">
        <v>0</v>
      </c>
      <c r="E57" s="15">
        <v>0</v>
      </c>
      <c r="F57" s="15">
        <v>0</v>
      </c>
      <c r="G57" s="15">
        <v>0</v>
      </c>
      <c r="H57" s="15">
        <v>51330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f t="shared" si="33"/>
        <v>51330</v>
      </c>
    </row>
    <row r="58" spans="1:16" ht="24.95" customHeight="1" x14ac:dyDescent="0.25">
      <c r="A58" s="3" t="s">
        <v>32</v>
      </c>
      <c r="B58" s="15">
        <v>56695900</v>
      </c>
      <c r="C58" s="15">
        <v>43835138</v>
      </c>
      <c r="D58" s="15">
        <v>0</v>
      </c>
      <c r="E58" s="15">
        <v>782610.22</v>
      </c>
      <c r="F58" s="15">
        <v>1062739.6200000001</v>
      </c>
      <c r="G58" s="15">
        <v>1393465.66</v>
      </c>
      <c r="H58" s="15">
        <v>9660264.6999999993</v>
      </c>
      <c r="I58" s="15">
        <v>16764516.51</v>
      </c>
      <c r="J58" s="15">
        <v>0</v>
      </c>
      <c r="K58" s="15">
        <v>601043.63</v>
      </c>
      <c r="L58" s="15">
        <v>0</v>
      </c>
      <c r="M58" s="15">
        <v>0</v>
      </c>
      <c r="N58" s="15">
        <v>0</v>
      </c>
      <c r="O58" s="15">
        <v>0</v>
      </c>
      <c r="P58" s="15">
        <f t="shared" si="33"/>
        <v>30264640.34</v>
      </c>
    </row>
    <row r="59" spans="1:16" ht="24.95" customHeight="1" x14ac:dyDescent="0.25">
      <c r="A59" s="3" t="s">
        <v>51</v>
      </c>
      <c r="B59" s="15">
        <v>9963050</v>
      </c>
      <c r="C59" s="15">
        <v>9963050</v>
      </c>
      <c r="D59" s="15">
        <v>0</v>
      </c>
      <c r="E59" s="15">
        <v>0</v>
      </c>
      <c r="F59" s="15">
        <v>257999.92</v>
      </c>
      <c r="G59" s="15">
        <v>0</v>
      </c>
      <c r="H59" s="15">
        <v>56064.87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f>SUM(D59:O59)</f>
        <v>314064.79000000004</v>
      </c>
    </row>
    <row r="60" spans="1:16" ht="24.95" customHeight="1" x14ac:dyDescent="0.25">
      <c r="A60" s="3" t="s">
        <v>52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f t="shared" si="33"/>
        <v>0</v>
      </c>
    </row>
    <row r="61" spans="1:16" ht="24.95" customHeight="1" x14ac:dyDescent="0.25">
      <c r="A61" s="3" t="s">
        <v>33</v>
      </c>
      <c r="B61" s="15">
        <v>2000000</v>
      </c>
      <c r="C61" s="15">
        <v>120433600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42433599.880000003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f t="shared" si="33"/>
        <v>42433599.880000003</v>
      </c>
    </row>
    <row r="62" spans="1:16" ht="24.95" customHeight="1" x14ac:dyDescent="0.25">
      <c r="A62" s="3" t="s">
        <v>53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f t="shared" si="33"/>
        <v>0</v>
      </c>
    </row>
    <row r="63" spans="1:16" ht="24.95" customHeight="1" x14ac:dyDescent="0.25">
      <c r="A63" s="2" t="s">
        <v>54</v>
      </c>
      <c r="B63" s="14">
        <f>SUM(B64:B67)</f>
        <v>0</v>
      </c>
      <c r="C63" s="14">
        <f>SUM(C64:C67)</f>
        <v>0</v>
      </c>
      <c r="D63" s="14">
        <f t="shared" ref="D63:E63" si="34">SUM(D64:D67)</f>
        <v>0</v>
      </c>
      <c r="E63" s="14">
        <f t="shared" si="34"/>
        <v>0</v>
      </c>
      <c r="F63" s="14">
        <f t="shared" ref="F63:O63" si="35">SUM(F64:F67)</f>
        <v>0</v>
      </c>
      <c r="G63" s="14">
        <f t="shared" si="35"/>
        <v>0</v>
      </c>
      <c r="H63" s="14">
        <f t="shared" si="35"/>
        <v>0</v>
      </c>
      <c r="I63" s="14">
        <f t="shared" si="35"/>
        <v>0</v>
      </c>
      <c r="J63" s="14">
        <f t="shared" si="35"/>
        <v>0</v>
      </c>
      <c r="K63" s="14">
        <f t="shared" ref="K63" si="36">SUM(K64:K67)</f>
        <v>0</v>
      </c>
      <c r="L63" s="14">
        <f t="shared" si="35"/>
        <v>0</v>
      </c>
      <c r="M63" s="14">
        <f t="shared" si="35"/>
        <v>0</v>
      </c>
      <c r="N63" s="14">
        <f t="shared" si="35"/>
        <v>0</v>
      </c>
      <c r="O63" s="14">
        <f t="shared" si="35"/>
        <v>0</v>
      </c>
      <c r="P63" s="14">
        <f t="shared" si="33"/>
        <v>0</v>
      </c>
    </row>
    <row r="64" spans="1:16" ht="24.95" customHeight="1" x14ac:dyDescent="0.25">
      <c r="A64" s="3" t="s">
        <v>55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f t="shared" si="33"/>
        <v>0</v>
      </c>
    </row>
    <row r="65" spans="1:16" ht="24.95" customHeight="1" x14ac:dyDescent="0.25">
      <c r="A65" s="3" t="s">
        <v>56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f t="shared" si="33"/>
        <v>0</v>
      </c>
    </row>
    <row r="66" spans="1:16" ht="24.95" customHeight="1" x14ac:dyDescent="0.25">
      <c r="A66" s="3" t="s">
        <v>57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f t="shared" si="33"/>
        <v>0</v>
      </c>
    </row>
    <row r="67" spans="1:16" ht="24.95" customHeight="1" x14ac:dyDescent="0.25">
      <c r="A67" s="3" t="s">
        <v>58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f t="shared" si="33"/>
        <v>0</v>
      </c>
    </row>
    <row r="68" spans="1:16" ht="24.95" customHeight="1" x14ac:dyDescent="0.25">
      <c r="A68" s="2" t="s">
        <v>59</v>
      </c>
      <c r="B68" s="14">
        <f>SUM(B69:B70)</f>
        <v>0</v>
      </c>
      <c r="C68" s="14">
        <f>SUM(C69:C70)</f>
        <v>0</v>
      </c>
      <c r="D68" s="14">
        <f t="shared" ref="D68:E68" si="37">SUM(D69:D70)</f>
        <v>0</v>
      </c>
      <c r="E68" s="14">
        <f t="shared" si="37"/>
        <v>0</v>
      </c>
      <c r="F68" s="14">
        <f t="shared" ref="F68:O68" si="38">SUM(F69:F70)</f>
        <v>0</v>
      </c>
      <c r="G68" s="14">
        <f t="shared" si="38"/>
        <v>0</v>
      </c>
      <c r="H68" s="14">
        <f t="shared" si="38"/>
        <v>0</v>
      </c>
      <c r="I68" s="14">
        <f t="shared" si="38"/>
        <v>0</v>
      </c>
      <c r="J68" s="14">
        <f t="shared" si="38"/>
        <v>0</v>
      </c>
      <c r="K68" s="14">
        <f t="shared" ref="K68" si="39">SUM(K69:K70)</f>
        <v>0</v>
      </c>
      <c r="L68" s="14">
        <f t="shared" si="38"/>
        <v>0</v>
      </c>
      <c r="M68" s="14">
        <f t="shared" si="38"/>
        <v>0</v>
      </c>
      <c r="N68" s="14">
        <f t="shared" si="38"/>
        <v>0</v>
      </c>
      <c r="O68" s="14">
        <f t="shared" si="38"/>
        <v>0</v>
      </c>
      <c r="P68" s="14">
        <f t="shared" si="33"/>
        <v>0</v>
      </c>
    </row>
    <row r="69" spans="1:16" ht="24.95" customHeight="1" x14ac:dyDescent="0.25">
      <c r="A69" s="3" t="s">
        <v>60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f t="shared" si="33"/>
        <v>0</v>
      </c>
    </row>
    <row r="70" spans="1:16" ht="24.95" customHeight="1" x14ac:dyDescent="0.25">
      <c r="A70" s="3" t="s">
        <v>61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f t="shared" si="33"/>
        <v>0</v>
      </c>
    </row>
    <row r="71" spans="1:16" ht="24.95" customHeight="1" x14ac:dyDescent="0.25">
      <c r="A71" s="2" t="s">
        <v>62</v>
      </c>
      <c r="B71" s="14">
        <f>SUM(B72:B74)</f>
        <v>0</v>
      </c>
      <c r="C71" s="14">
        <f>SUM(C72:C74)</f>
        <v>0</v>
      </c>
      <c r="D71" s="14">
        <f t="shared" ref="D71:E71" si="40">SUM(D72:D74)</f>
        <v>0</v>
      </c>
      <c r="E71" s="14">
        <f t="shared" si="40"/>
        <v>0</v>
      </c>
      <c r="F71" s="14">
        <f t="shared" ref="F71:O71" si="41">SUM(F72:F74)</f>
        <v>0</v>
      </c>
      <c r="G71" s="14">
        <f t="shared" si="41"/>
        <v>0</v>
      </c>
      <c r="H71" s="14">
        <f t="shared" si="41"/>
        <v>0</v>
      </c>
      <c r="I71" s="14">
        <f t="shared" si="41"/>
        <v>0</v>
      </c>
      <c r="J71" s="14">
        <f t="shared" si="41"/>
        <v>0</v>
      </c>
      <c r="K71" s="14">
        <f t="shared" ref="K71" si="42">SUM(K72:K74)</f>
        <v>0</v>
      </c>
      <c r="L71" s="14">
        <f t="shared" si="41"/>
        <v>0</v>
      </c>
      <c r="M71" s="14">
        <f t="shared" si="41"/>
        <v>0</v>
      </c>
      <c r="N71" s="14">
        <f t="shared" si="41"/>
        <v>0</v>
      </c>
      <c r="O71" s="14">
        <f t="shared" si="41"/>
        <v>0</v>
      </c>
      <c r="P71" s="14">
        <f t="shared" si="33"/>
        <v>0</v>
      </c>
    </row>
    <row r="72" spans="1:16" ht="24.95" customHeight="1" x14ac:dyDescent="0.25">
      <c r="A72" s="3" t="s">
        <v>63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f t="shared" si="33"/>
        <v>0</v>
      </c>
    </row>
    <row r="73" spans="1:16" ht="24.95" customHeight="1" x14ac:dyDescent="0.25">
      <c r="A73" s="3" t="s">
        <v>64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f t="shared" si="33"/>
        <v>0</v>
      </c>
    </row>
    <row r="74" spans="1:16" ht="24.95" customHeight="1" x14ac:dyDescent="0.25">
      <c r="A74" s="3" t="s">
        <v>65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f t="shared" si="33"/>
        <v>0</v>
      </c>
    </row>
    <row r="75" spans="1:16" ht="20.25" customHeight="1" x14ac:dyDescent="0.25">
      <c r="A75" s="4" t="s">
        <v>34</v>
      </c>
      <c r="B75" s="20">
        <f>B11+B17+B27+B37+B45+B53+B63+B68+B71</f>
        <v>16809845450</v>
      </c>
      <c r="C75" s="20">
        <f>C11+C17+C27+C37+C53+C45+C63+C68+C71</f>
        <v>18234508675.130001</v>
      </c>
      <c r="D75" s="20">
        <f t="shared" ref="D75:E75" si="43">+D11+D17+D27+D37+D45+D53+D63+D68+D71</f>
        <v>1099103391.25</v>
      </c>
      <c r="E75" s="20">
        <f t="shared" si="43"/>
        <v>1111935507.52</v>
      </c>
      <c r="F75" s="20">
        <f t="shared" ref="F75:O75" si="44">+F11+F17+F27+F37+F45+F53+F63+F68+F71</f>
        <v>1236703703.1699998</v>
      </c>
      <c r="G75" s="20">
        <f t="shared" si="44"/>
        <v>2174974458.1099997</v>
      </c>
      <c r="H75" s="20">
        <f t="shared" si="44"/>
        <v>1381058328.3199999</v>
      </c>
      <c r="I75" s="20">
        <f t="shared" si="44"/>
        <v>1097711066.21</v>
      </c>
      <c r="J75" s="20">
        <f t="shared" si="44"/>
        <v>1386227561.8099999</v>
      </c>
      <c r="K75" s="20">
        <f t="shared" ref="K75" si="45">+K11+K17+K27+K37+K45+K53+K63+K68+K71</f>
        <v>1377658425.1500001</v>
      </c>
      <c r="L75" s="20">
        <f t="shared" si="44"/>
        <v>2129544674.7299998</v>
      </c>
      <c r="M75" s="20">
        <f t="shared" si="44"/>
        <v>0</v>
      </c>
      <c r="N75" s="20">
        <f t="shared" si="44"/>
        <v>0</v>
      </c>
      <c r="O75" s="20">
        <f t="shared" si="44"/>
        <v>0</v>
      </c>
      <c r="P75" s="20">
        <f t="shared" si="33"/>
        <v>12994917116.269999</v>
      </c>
    </row>
    <row r="76" spans="1:16" ht="3" customHeight="1" x14ac:dyDescent="0.25">
      <c r="A76" s="3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ht="18.75" customHeight="1" x14ac:dyDescent="0.25">
      <c r="A77" s="1" t="s">
        <v>66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</row>
    <row r="78" spans="1:16" ht="19.5" customHeight="1" x14ac:dyDescent="0.25">
      <c r="A78" s="2" t="s">
        <v>67</v>
      </c>
      <c r="B78" s="19">
        <f t="shared" ref="B78:C78" si="46">SUM(B79:B80)</f>
        <v>0</v>
      </c>
      <c r="C78" s="19">
        <f t="shared" si="46"/>
        <v>0</v>
      </c>
      <c r="D78" s="19">
        <f t="shared" ref="D78:E78" si="47">SUM(D79:D80)</f>
        <v>0</v>
      </c>
      <c r="E78" s="19">
        <f t="shared" si="47"/>
        <v>0</v>
      </c>
      <c r="F78" s="19">
        <f t="shared" ref="F78:O78" si="48">SUM(F79:F80)</f>
        <v>0</v>
      </c>
      <c r="G78" s="19">
        <f t="shared" si="48"/>
        <v>0</v>
      </c>
      <c r="H78" s="19">
        <f t="shared" si="48"/>
        <v>0</v>
      </c>
      <c r="I78" s="19">
        <f t="shared" si="48"/>
        <v>0</v>
      </c>
      <c r="J78" s="19">
        <f t="shared" si="48"/>
        <v>0</v>
      </c>
      <c r="K78" s="19">
        <f t="shared" ref="K78" si="49">SUM(K79:K80)</f>
        <v>0</v>
      </c>
      <c r="L78" s="19">
        <f t="shared" si="48"/>
        <v>0</v>
      </c>
      <c r="M78" s="19">
        <f t="shared" si="48"/>
        <v>0</v>
      </c>
      <c r="N78" s="19">
        <f t="shared" si="48"/>
        <v>0</v>
      </c>
      <c r="O78" s="19">
        <f t="shared" si="48"/>
        <v>0</v>
      </c>
      <c r="P78" s="19">
        <f t="shared" ref="P78" si="50">SUM(P79:P80)</f>
        <v>0</v>
      </c>
    </row>
    <row r="79" spans="1:16" ht="24.95" customHeight="1" x14ac:dyDescent="0.25">
      <c r="A79" s="3" t="s">
        <v>68</v>
      </c>
      <c r="B79" s="16"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5">
        <f>SUM(D79:O79)</f>
        <v>0</v>
      </c>
    </row>
    <row r="80" spans="1:16" ht="24.95" customHeight="1" x14ac:dyDescent="0.25">
      <c r="A80" s="3" t="s">
        <v>69</v>
      </c>
      <c r="B80" s="16">
        <v>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5">
        <f>SUM(D80:O80)</f>
        <v>0</v>
      </c>
    </row>
    <row r="81" spans="1:16" ht="24.95" customHeight="1" x14ac:dyDescent="0.25">
      <c r="A81" s="2" t="s">
        <v>70</v>
      </c>
      <c r="B81" s="19">
        <f t="shared" ref="B81:C81" si="51">SUM(B82:B83)</f>
        <v>0</v>
      </c>
      <c r="C81" s="19">
        <f t="shared" si="51"/>
        <v>0</v>
      </c>
      <c r="D81" s="19">
        <f t="shared" ref="D81:E81" si="52">SUM(D82:D83)</f>
        <v>0</v>
      </c>
      <c r="E81" s="19">
        <f t="shared" si="52"/>
        <v>0</v>
      </c>
      <c r="F81" s="19">
        <f t="shared" ref="F81:O81" si="53">SUM(F82:F83)</f>
        <v>0</v>
      </c>
      <c r="G81" s="19">
        <f t="shared" si="53"/>
        <v>0</v>
      </c>
      <c r="H81" s="19">
        <f t="shared" si="53"/>
        <v>0</v>
      </c>
      <c r="I81" s="19">
        <f t="shared" si="53"/>
        <v>0</v>
      </c>
      <c r="J81" s="19">
        <f t="shared" si="53"/>
        <v>0</v>
      </c>
      <c r="K81" s="19">
        <f t="shared" ref="K81" si="54">SUM(K82:K83)</f>
        <v>0</v>
      </c>
      <c r="L81" s="19">
        <f t="shared" si="53"/>
        <v>0</v>
      </c>
      <c r="M81" s="19">
        <f t="shared" si="53"/>
        <v>0</v>
      </c>
      <c r="N81" s="19">
        <f t="shared" si="53"/>
        <v>0</v>
      </c>
      <c r="O81" s="19">
        <f t="shared" si="53"/>
        <v>0</v>
      </c>
      <c r="P81" s="19">
        <f t="shared" ref="P81" si="55">SUM(P82:P83)</f>
        <v>0</v>
      </c>
    </row>
    <row r="82" spans="1:16" ht="24.95" customHeight="1" x14ac:dyDescent="0.25">
      <c r="A82" s="3" t="s">
        <v>71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5">
        <f>SUM(D82:O83)</f>
        <v>0</v>
      </c>
    </row>
    <row r="83" spans="1:16" ht="24.95" customHeight="1" x14ac:dyDescent="0.25">
      <c r="A83" s="3" t="s">
        <v>72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5">
        <f>SUM(D83:O84)</f>
        <v>0</v>
      </c>
    </row>
    <row r="84" spans="1:16" ht="24.95" customHeight="1" x14ac:dyDescent="0.25">
      <c r="A84" s="2" t="s">
        <v>73</v>
      </c>
      <c r="B84" s="19">
        <f t="shared" ref="B84:C84" si="56">SUM(B85:B85)</f>
        <v>0</v>
      </c>
      <c r="C84" s="19">
        <f t="shared" si="56"/>
        <v>0</v>
      </c>
      <c r="D84" s="19">
        <f t="shared" ref="D84:O84" si="57">SUM(D85:D85)</f>
        <v>0</v>
      </c>
      <c r="E84" s="19">
        <f t="shared" si="57"/>
        <v>0</v>
      </c>
      <c r="F84" s="19">
        <f t="shared" si="57"/>
        <v>0</v>
      </c>
      <c r="G84" s="19">
        <f t="shared" si="57"/>
        <v>0</v>
      </c>
      <c r="H84" s="19">
        <f t="shared" si="57"/>
        <v>0</v>
      </c>
      <c r="I84" s="19">
        <f t="shared" si="57"/>
        <v>0</v>
      </c>
      <c r="J84" s="19">
        <f t="shared" si="57"/>
        <v>0</v>
      </c>
      <c r="K84" s="19">
        <f t="shared" si="57"/>
        <v>0</v>
      </c>
      <c r="L84" s="19">
        <f t="shared" si="57"/>
        <v>0</v>
      </c>
      <c r="M84" s="19">
        <f t="shared" si="57"/>
        <v>0</v>
      </c>
      <c r="N84" s="19">
        <f t="shared" si="57"/>
        <v>0</v>
      </c>
      <c r="O84" s="19">
        <f t="shared" si="57"/>
        <v>0</v>
      </c>
      <c r="P84" s="19">
        <f>SUM(P85:P85)</f>
        <v>0</v>
      </c>
    </row>
    <row r="85" spans="1:16" ht="24.95" customHeight="1" x14ac:dyDescent="0.25">
      <c r="A85" s="3" t="s">
        <v>74</v>
      </c>
      <c r="B85" s="16">
        <v>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5">
        <f>SUM(D85:O85)</f>
        <v>0</v>
      </c>
    </row>
    <row r="86" spans="1:16" ht="24.95" customHeight="1" x14ac:dyDescent="0.25">
      <c r="A86" s="4" t="s">
        <v>75</v>
      </c>
      <c r="B86" s="20">
        <f t="shared" ref="B86:C86" si="58">+B78+B81+B84</f>
        <v>0</v>
      </c>
      <c r="C86" s="20">
        <f t="shared" si="58"/>
        <v>0</v>
      </c>
      <c r="D86" s="20">
        <f t="shared" ref="D86" si="59">+D78+D81+D84</f>
        <v>0</v>
      </c>
      <c r="E86" s="20">
        <f t="shared" ref="E86" si="60">+E78+E81+E84</f>
        <v>0</v>
      </c>
      <c r="F86" s="20">
        <f t="shared" ref="F86:O86" si="61">+F78+F81+F84</f>
        <v>0</v>
      </c>
      <c r="G86" s="20">
        <f t="shared" si="61"/>
        <v>0</v>
      </c>
      <c r="H86" s="20">
        <f t="shared" si="61"/>
        <v>0</v>
      </c>
      <c r="I86" s="20">
        <f t="shared" si="61"/>
        <v>0</v>
      </c>
      <c r="J86" s="20">
        <f t="shared" si="61"/>
        <v>0</v>
      </c>
      <c r="K86" s="20">
        <f t="shared" ref="K86" si="62">+K78+K81+K84</f>
        <v>0</v>
      </c>
      <c r="L86" s="20">
        <f t="shared" si="61"/>
        <v>0</v>
      </c>
      <c r="M86" s="20">
        <f t="shared" si="61"/>
        <v>0</v>
      </c>
      <c r="N86" s="20">
        <f t="shared" si="61"/>
        <v>0</v>
      </c>
      <c r="O86" s="20">
        <f t="shared" si="61"/>
        <v>0</v>
      </c>
      <c r="P86" s="20">
        <f>SUM(D86:O86)</f>
        <v>0</v>
      </c>
    </row>
    <row r="87" spans="1:16" ht="5.25" customHeight="1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  <row r="88" spans="1:16" ht="24.95" customHeight="1" thickBot="1" x14ac:dyDescent="0.3">
      <c r="A88" s="5" t="s">
        <v>76</v>
      </c>
      <c r="B88" s="22">
        <f t="shared" ref="B88:O88" si="63">+B75+B86</f>
        <v>16809845450</v>
      </c>
      <c r="C88" s="22">
        <f t="shared" si="63"/>
        <v>18234508675.130001</v>
      </c>
      <c r="D88" s="22">
        <f t="shared" si="63"/>
        <v>1099103391.25</v>
      </c>
      <c r="E88" s="22">
        <f t="shared" si="63"/>
        <v>1111935507.52</v>
      </c>
      <c r="F88" s="22">
        <f t="shared" si="63"/>
        <v>1236703703.1699998</v>
      </c>
      <c r="G88" s="22">
        <f t="shared" si="63"/>
        <v>2174974458.1099997</v>
      </c>
      <c r="H88" s="22">
        <f t="shared" si="63"/>
        <v>1381058328.3199999</v>
      </c>
      <c r="I88" s="22">
        <f>+I75+I86</f>
        <v>1097711066.21</v>
      </c>
      <c r="J88" s="22">
        <f t="shared" si="63"/>
        <v>1386227561.8099999</v>
      </c>
      <c r="K88" s="22">
        <f t="shared" si="63"/>
        <v>1377658425.1500001</v>
      </c>
      <c r="L88" s="22">
        <f t="shared" si="63"/>
        <v>2129544674.7299998</v>
      </c>
      <c r="M88" s="22">
        <f t="shared" si="63"/>
        <v>0</v>
      </c>
      <c r="N88" s="22">
        <f t="shared" si="63"/>
        <v>0</v>
      </c>
      <c r="O88" s="22">
        <f t="shared" si="63"/>
        <v>0</v>
      </c>
      <c r="P88" s="22">
        <f>+P75+P86</f>
        <v>12994917116.269999</v>
      </c>
    </row>
    <row r="89" spans="1:16" ht="13.5" customHeight="1" thickTop="1" x14ac:dyDescent="0.25">
      <c r="A89" s="23" t="s">
        <v>93</v>
      </c>
      <c r="B89" s="24"/>
      <c r="C89" s="24"/>
      <c r="P89" s="18"/>
    </row>
    <row r="90" spans="1:16" x14ac:dyDescent="0.25">
      <c r="A90" s="25" t="s">
        <v>94</v>
      </c>
      <c r="B90" s="26"/>
      <c r="C90" s="29"/>
      <c r="D90" s="18"/>
      <c r="E90" s="17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29"/>
    </row>
    <row r="91" spans="1:16" ht="30" x14ac:dyDescent="0.25">
      <c r="A91" s="25" t="s">
        <v>95</v>
      </c>
      <c r="B91" s="18"/>
      <c r="C91" s="18"/>
      <c r="D91" s="29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1:16" x14ac:dyDescent="0.25">
      <c r="A92" s="25" t="s">
        <v>96</v>
      </c>
      <c r="C92" s="24"/>
      <c r="D92" s="18"/>
      <c r="E92" s="18"/>
      <c r="F92" s="18"/>
      <c r="G92" s="18"/>
      <c r="H92" s="29"/>
      <c r="I92" s="18"/>
      <c r="J92" s="18"/>
      <c r="K92" s="18"/>
      <c r="L92" s="18"/>
      <c r="M92" s="18"/>
      <c r="N92" s="18"/>
      <c r="O92" s="18"/>
      <c r="P92" s="18"/>
    </row>
    <row r="93" spans="1:16" x14ac:dyDescent="0.25">
      <c r="A93" s="25" t="s">
        <v>97</v>
      </c>
      <c r="B93" s="24"/>
      <c r="C93" s="24"/>
      <c r="H93" s="24"/>
      <c r="J93" s="18"/>
      <c r="L93" s="18"/>
      <c r="P93" s="18"/>
    </row>
    <row r="94" spans="1:16" x14ac:dyDescent="0.25">
      <c r="A94" s="25" t="s">
        <v>98</v>
      </c>
      <c r="B94" s="24"/>
      <c r="C94" s="24"/>
      <c r="H94" s="24"/>
      <c r="I94" s="18"/>
      <c r="O94" s="24"/>
      <c r="P94" s="24"/>
    </row>
    <row r="95" spans="1:16" x14ac:dyDescent="0.25">
      <c r="A95" s="25" t="s">
        <v>99</v>
      </c>
      <c r="B95" s="24"/>
      <c r="C95" s="24"/>
      <c r="H95" s="24"/>
      <c r="J95" s="15"/>
      <c r="N95" s="24"/>
      <c r="P95" s="24"/>
    </row>
    <row r="96" spans="1:16" x14ac:dyDescent="0.25">
      <c r="A96" s="25"/>
      <c r="B96" s="24"/>
      <c r="C96" s="24"/>
      <c r="H96" s="24"/>
      <c r="I96" s="24"/>
      <c r="J96" s="24"/>
      <c r="N96" s="24"/>
      <c r="O96" s="26"/>
      <c r="P96" s="24"/>
    </row>
    <row r="97" spans="1:16" x14ac:dyDescent="0.25">
      <c r="A97" s="25"/>
      <c r="B97" s="24"/>
      <c r="C97" s="24"/>
      <c r="H97" s="24"/>
      <c r="I97" s="24"/>
      <c r="J97" s="24"/>
      <c r="N97" s="24"/>
      <c r="P97" s="24"/>
    </row>
    <row r="98" spans="1:16" x14ac:dyDescent="0.25">
      <c r="B98" s="24"/>
      <c r="C98" s="24"/>
      <c r="H98" s="24"/>
      <c r="I98" s="24"/>
      <c r="J98" s="24"/>
      <c r="N98" s="24"/>
      <c r="P98" s="24"/>
    </row>
    <row r="99" spans="1:16" x14ac:dyDescent="0.25">
      <c r="B99" s="24"/>
      <c r="C99" s="24"/>
      <c r="H99" s="24"/>
      <c r="I99" s="24"/>
      <c r="J99" s="24"/>
      <c r="O99" s="24"/>
      <c r="P99" s="24"/>
    </row>
    <row r="100" spans="1:16" x14ac:dyDescent="0.25">
      <c r="H100" s="24"/>
      <c r="I100" s="24"/>
      <c r="J100" s="24"/>
      <c r="O100" s="24"/>
      <c r="P100" s="26"/>
    </row>
    <row r="101" spans="1:16" x14ac:dyDescent="0.25">
      <c r="D101" s="27"/>
      <c r="H101" s="24"/>
      <c r="I101" s="24"/>
      <c r="J101" s="24"/>
      <c r="O101" s="24"/>
    </row>
    <row r="102" spans="1:16" x14ac:dyDescent="0.25">
      <c r="D102" s="24"/>
      <c r="H102" s="24"/>
      <c r="I102" s="24"/>
      <c r="J102" s="24"/>
      <c r="O102" s="24"/>
    </row>
    <row r="103" spans="1:16" x14ac:dyDescent="0.25">
      <c r="D103" s="24"/>
      <c r="G103" s="18"/>
      <c r="I103" s="18"/>
      <c r="O103" s="24"/>
      <c r="P103" s="28"/>
    </row>
    <row r="104" spans="1:16" x14ac:dyDescent="0.25">
      <c r="B104" s="18"/>
      <c r="C104" s="18"/>
      <c r="D104" s="24"/>
      <c r="G104" s="16"/>
      <c r="I104" s="26"/>
      <c r="K104" s="24"/>
    </row>
    <row r="105" spans="1:16" x14ac:dyDescent="0.25">
      <c r="B105" s="18"/>
      <c r="C105" s="18"/>
      <c r="D105" s="24"/>
      <c r="G105" s="18"/>
      <c r="I105" s="15"/>
      <c r="K105" s="24"/>
    </row>
    <row r="106" spans="1:16" x14ac:dyDescent="0.25">
      <c r="B106" s="18"/>
      <c r="C106" s="18"/>
      <c r="D106" s="24"/>
      <c r="I106" s="18"/>
    </row>
    <row r="107" spans="1:16" x14ac:dyDescent="0.25">
      <c r="B107" s="18"/>
      <c r="D107" s="24"/>
      <c r="I107" s="18"/>
    </row>
    <row r="108" spans="1:16" x14ac:dyDescent="0.25">
      <c r="C108" s="18"/>
      <c r="D108" s="24"/>
      <c r="I108" s="18"/>
    </row>
    <row r="109" spans="1:16" x14ac:dyDescent="0.25">
      <c r="D109" s="24"/>
      <c r="K109" s="24"/>
    </row>
    <row r="110" spans="1:16" x14ac:dyDescent="0.25">
      <c r="I110" s="26"/>
      <c r="K110" s="24"/>
    </row>
    <row r="111" spans="1:16" x14ac:dyDescent="0.25">
      <c r="D111" s="24"/>
      <c r="K111" s="24"/>
    </row>
    <row r="112" spans="1:16" x14ac:dyDescent="0.25">
      <c r="D112" s="24"/>
      <c r="K112" s="24"/>
    </row>
    <row r="113" spans="3:11" x14ac:dyDescent="0.25">
      <c r="D113" s="24"/>
      <c r="K113" s="26"/>
    </row>
    <row r="114" spans="3:11" x14ac:dyDescent="0.25">
      <c r="D114" s="24"/>
    </row>
    <row r="117" spans="3:11" x14ac:dyDescent="0.25">
      <c r="C117" s="24"/>
    </row>
    <row r="118" spans="3:11" x14ac:dyDescent="0.25">
      <c r="C118" s="24"/>
    </row>
    <row r="119" spans="3:11" x14ac:dyDescent="0.25">
      <c r="C119" s="24"/>
    </row>
    <row r="120" spans="3:11" x14ac:dyDescent="0.25">
      <c r="C120" s="24"/>
    </row>
    <row r="121" spans="3:11" x14ac:dyDescent="0.25">
      <c r="C121" s="24"/>
    </row>
    <row r="122" spans="3:11" x14ac:dyDescent="0.25">
      <c r="C122" s="24"/>
    </row>
    <row r="123" spans="3:11" x14ac:dyDescent="0.25">
      <c r="C123" s="24"/>
    </row>
    <row r="124" spans="3:11" x14ac:dyDescent="0.25">
      <c r="C124" s="26"/>
    </row>
  </sheetData>
  <dataConsolidate/>
  <mergeCells count="5">
    <mergeCell ref="A5:P5"/>
    <mergeCell ref="A6:P6"/>
    <mergeCell ref="A7:P7"/>
    <mergeCell ref="A4:P4"/>
    <mergeCell ref="A1:P1"/>
  </mergeCells>
  <printOptions horizontalCentered="1"/>
  <pageMargins left="0.19685039370078741" right="0.19685039370078741" top="0.39370078740157483" bottom="0.39370078740157483" header="0.19685039370078741" footer="0.19685039370078741"/>
  <pageSetup scale="50" fitToHeight="4" orientation="landscape" r:id="rId1"/>
  <headerFooter scaleWithDoc="0" alignWithMargins="0"/>
  <rowBreaks count="2" manualBreakCount="2">
    <brk id="36" max="16383" man="1"/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MH</vt:lpstr>
      <vt:lpstr>'Plantilla Ejecución MH'!Área_de_impresión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Jose Altagracia Cabrera Fernandez</cp:lastModifiedBy>
  <cp:lastPrinted>2024-10-01T19:19:00Z</cp:lastPrinted>
  <dcterms:created xsi:type="dcterms:W3CDTF">2018-04-17T18:57:16Z</dcterms:created>
  <dcterms:modified xsi:type="dcterms:W3CDTF">2024-10-03T20:50:52Z</dcterms:modified>
</cp:coreProperties>
</file>