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oficina.oai\Desktop\Brailin 2024\abril 2024\nominas abril 2024\NOMINA EMPLEADOS TEMPORALES ABRIL 2024\"/>
    </mc:Choice>
  </mc:AlternateContent>
  <bookViews>
    <workbookView xWindow="0" yWindow="0" windowWidth="28800" windowHeight="12330" tabRatio="601"/>
  </bookViews>
  <sheets>
    <sheet name="Personal contratado" sheetId="5" r:id="rId1"/>
  </sheets>
  <definedNames>
    <definedName name="_xlnm.Print_Area" localSheetId="0">'Personal contratado'!$A$1:$V$99</definedName>
    <definedName name="_xlnm.Print_Titles" localSheetId="0">'Personal contratado'!$2:$19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V92" i="5" l="1"/>
  <c r="Q92" i="5"/>
  <c r="T21" i="5"/>
  <c r="T22" i="5"/>
  <c r="T23" i="5"/>
  <c r="T24" i="5"/>
  <c r="T25" i="5"/>
  <c r="T26" i="5"/>
  <c r="T27" i="5"/>
  <c r="T28" i="5"/>
  <c r="T29" i="5"/>
  <c r="T30" i="5"/>
  <c r="T31" i="5"/>
  <c r="T33" i="5"/>
  <c r="T34" i="5"/>
  <c r="T36" i="5"/>
  <c r="T37" i="5"/>
  <c r="T38" i="5"/>
  <c r="T39" i="5"/>
  <c r="T41" i="5"/>
  <c r="T42" i="5"/>
  <c r="T48" i="5"/>
  <c r="T49" i="5"/>
  <c r="T50" i="5"/>
  <c r="T51" i="5"/>
  <c r="T52" i="5"/>
  <c r="T53" i="5"/>
  <c r="T54" i="5"/>
  <c r="T55" i="5"/>
  <c r="T56" i="5"/>
  <c r="T58" i="5"/>
  <c r="T59" i="5"/>
  <c r="T60" i="5"/>
  <c r="T61" i="5"/>
  <c r="T62" i="5"/>
  <c r="T63" i="5"/>
  <c r="T64" i="5"/>
  <c r="T65" i="5"/>
  <c r="T66" i="5"/>
  <c r="T67" i="5"/>
  <c r="T68" i="5"/>
  <c r="T70" i="5"/>
  <c r="T71" i="5"/>
  <c r="T72" i="5"/>
  <c r="T73" i="5"/>
  <c r="T74" i="5"/>
  <c r="T76" i="5"/>
  <c r="T77" i="5"/>
  <c r="T78" i="5"/>
  <c r="T79" i="5"/>
  <c r="T80" i="5"/>
  <c r="T81" i="5"/>
  <c r="T82" i="5"/>
  <c r="T83" i="5"/>
  <c r="T84" i="5"/>
  <c r="T85" i="5"/>
  <c r="T86" i="5"/>
  <c r="T88" i="5"/>
  <c r="T89" i="5"/>
  <c r="T90" i="5"/>
  <c r="T91" i="5"/>
  <c r="S92" i="5"/>
  <c r="R91" i="5"/>
  <c r="J92" i="5"/>
  <c r="K92" i="5"/>
  <c r="M92" i="5"/>
  <c r="O92" i="5"/>
  <c r="I92" i="5"/>
  <c r="R90" i="5"/>
  <c r="R89" i="5"/>
  <c r="R88" i="5"/>
  <c r="V91" i="5"/>
  <c r="L91" i="5"/>
  <c r="M91" i="5"/>
  <c r="N91" i="5"/>
  <c r="O91" i="5"/>
  <c r="P91" i="5"/>
  <c r="U91" i="5" s="1"/>
  <c r="L43" i="5"/>
  <c r="M43" i="5"/>
  <c r="O43" i="5"/>
  <c r="P43" i="5"/>
  <c r="Q47" i="5"/>
  <c r="Q45" i="5"/>
  <c r="R43" i="5" l="1"/>
  <c r="V43" i="5"/>
  <c r="U43" i="5"/>
  <c r="V36" i="5" l="1"/>
  <c r="V48" i="5" l="1"/>
  <c r="L48" i="5"/>
  <c r="M48" i="5"/>
  <c r="O48" i="5"/>
  <c r="P48" i="5"/>
  <c r="V62" i="5"/>
  <c r="L56" i="5"/>
  <c r="M56" i="5"/>
  <c r="O56" i="5"/>
  <c r="P56" i="5"/>
  <c r="L62" i="5"/>
  <c r="M62" i="5"/>
  <c r="N62" i="5"/>
  <c r="O62" i="5"/>
  <c r="P62" i="5"/>
  <c r="U56" i="5" l="1"/>
  <c r="R48" i="5"/>
  <c r="U48" i="5"/>
  <c r="V56" i="5"/>
  <c r="R56" i="5"/>
  <c r="R62" i="5"/>
  <c r="U62" i="5"/>
  <c r="L36" i="5"/>
  <c r="M36" i="5"/>
  <c r="O36" i="5"/>
  <c r="P36" i="5"/>
  <c r="L31" i="5"/>
  <c r="M31" i="5"/>
  <c r="N31" i="5"/>
  <c r="O31" i="5"/>
  <c r="P31" i="5"/>
  <c r="U36" i="5" l="1"/>
  <c r="R36" i="5"/>
  <c r="V31" i="5"/>
  <c r="R31" i="5"/>
  <c r="U31" i="5"/>
  <c r="L35" i="5" l="1"/>
  <c r="L37" i="5"/>
  <c r="L38" i="5"/>
  <c r="L39" i="5"/>
  <c r="L40" i="5"/>
  <c r="L41" i="5"/>
  <c r="L42" i="5"/>
  <c r="L44" i="5"/>
  <c r="L45" i="5"/>
  <c r="L46" i="5"/>
  <c r="L47" i="5"/>
  <c r="L49" i="5"/>
  <c r="L50" i="5"/>
  <c r="L51" i="5"/>
  <c r="L52" i="5"/>
  <c r="L53" i="5"/>
  <c r="L54" i="5"/>
  <c r="L55" i="5"/>
  <c r="L57" i="5"/>
  <c r="L58" i="5"/>
  <c r="L59" i="5"/>
  <c r="L60" i="5"/>
  <c r="L61" i="5"/>
  <c r="L63" i="5"/>
  <c r="L64" i="5"/>
  <c r="L65" i="5"/>
  <c r="L66" i="5"/>
  <c r="L67" i="5"/>
  <c r="L68" i="5"/>
  <c r="L69" i="5"/>
  <c r="L70" i="5"/>
  <c r="L71" i="5"/>
  <c r="L72" i="5"/>
  <c r="L73" i="5"/>
  <c r="L74" i="5"/>
  <c r="L75" i="5"/>
  <c r="L76" i="5"/>
  <c r="L77" i="5"/>
  <c r="L78" i="5"/>
  <c r="L79" i="5"/>
  <c r="L80" i="5"/>
  <c r="L81" i="5"/>
  <c r="L82" i="5"/>
  <c r="L83" i="5"/>
  <c r="L84" i="5"/>
  <c r="L85" i="5"/>
  <c r="L86" i="5"/>
  <c r="L87" i="5"/>
  <c r="L88" i="5"/>
  <c r="L89" i="5"/>
  <c r="L90" i="5"/>
  <c r="L21" i="5"/>
  <c r="L22" i="5"/>
  <c r="L23" i="5"/>
  <c r="L24" i="5"/>
  <c r="L25" i="5"/>
  <c r="L26" i="5"/>
  <c r="L27" i="5"/>
  <c r="L28" i="5"/>
  <c r="L29" i="5"/>
  <c r="L30" i="5"/>
  <c r="L32" i="5"/>
  <c r="L33" i="5"/>
  <c r="L34" i="5"/>
  <c r="M40" i="5" l="1"/>
  <c r="O40" i="5"/>
  <c r="V40" i="5" s="1"/>
  <c r="P40" i="5"/>
  <c r="R40" i="5" l="1"/>
  <c r="U40" i="5"/>
  <c r="M90" i="5" l="1"/>
  <c r="J72" i="5"/>
  <c r="J61" i="5" l="1"/>
  <c r="M57" i="5"/>
  <c r="O57" i="5"/>
  <c r="V57" i="5" s="1"/>
  <c r="P57" i="5"/>
  <c r="J28" i="5"/>
  <c r="M27" i="5"/>
  <c r="N27" i="5"/>
  <c r="O27" i="5"/>
  <c r="P27" i="5"/>
  <c r="U57" i="5" l="1"/>
  <c r="R57" i="5"/>
  <c r="R27" i="5"/>
  <c r="U27" i="5"/>
  <c r="V35" i="5"/>
  <c r="V75" i="5"/>
  <c r="V83" i="5"/>
  <c r="V87" i="5"/>
  <c r="V27" i="5" l="1"/>
  <c r="P21" i="5"/>
  <c r="P22" i="5"/>
  <c r="P23" i="5"/>
  <c r="P24" i="5"/>
  <c r="P25" i="5"/>
  <c r="P26" i="5"/>
  <c r="P28" i="5"/>
  <c r="P29" i="5"/>
  <c r="P30" i="5"/>
  <c r="P32" i="5"/>
  <c r="P34" i="5"/>
  <c r="P35" i="5"/>
  <c r="P37" i="5"/>
  <c r="P38" i="5"/>
  <c r="P39" i="5"/>
  <c r="P41" i="5"/>
  <c r="P42" i="5"/>
  <c r="P44" i="5"/>
  <c r="P45" i="5"/>
  <c r="P46" i="5"/>
  <c r="P47" i="5"/>
  <c r="P49" i="5"/>
  <c r="P50" i="5"/>
  <c r="P51" i="5"/>
  <c r="P52" i="5"/>
  <c r="P53" i="5"/>
  <c r="P54" i="5"/>
  <c r="P55" i="5"/>
  <c r="P58" i="5"/>
  <c r="P59" i="5"/>
  <c r="P60" i="5"/>
  <c r="P61" i="5"/>
  <c r="P63" i="5"/>
  <c r="P64" i="5"/>
  <c r="P65" i="5"/>
  <c r="P66" i="5"/>
  <c r="P67" i="5"/>
  <c r="P68" i="5"/>
  <c r="P69" i="5"/>
  <c r="P70" i="5"/>
  <c r="P71" i="5"/>
  <c r="P72" i="5"/>
  <c r="P73" i="5"/>
  <c r="P74" i="5"/>
  <c r="P75" i="5"/>
  <c r="P76" i="5"/>
  <c r="P77" i="5"/>
  <c r="P78" i="5"/>
  <c r="P79" i="5"/>
  <c r="P80" i="5"/>
  <c r="P81" i="5"/>
  <c r="P82" i="5"/>
  <c r="P83" i="5"/>
  <c r="P84" i="5"/>
  <c r="P85" i="5"/>
  <c r="P86" i="5"/>
  <c r="P87" i="5"/>
  <c r="P88" i="5"/>
  <c r="P89" i="5"/>
  <c r="P90" i="5"/>
  <c r="O21" i="5"/>
  <c r="O22" i="5"/>
  <c r="O23" i="5"/>
  <c r="O24" i="5"/>
  <c r="O25" i="5"/>
  <c r="O26" i="5"/>
  <c r="O28" i="5"/>
  <c r="O29" i="5"/>
  <c r="O30" i="5"/>
  <c r="O32" i="5"/>
  <c r="O33" i="5"/>
  <c r="O34" i="5"/>
  <c r="O35" i="5"/>
  <c r="O37" i="5"/>
  <c r="O38" i="5"/>
  <c r="O39" i="5"/>
  <c r="O41" i="5"/>
  <c r="O42" i="5"/>
  <c r="O44" i="5"/>
  <c r="O45" i="5"/>
  <c r="O46" i="5"/>
  <c r="O47" i="5"/>
  <c r="O49" i="5"/>
  <c r="O50" i="5"/>
  <c r="O51" i="5"/>
  <c r="O52" i="5"/>
  <c r="O53" i="5"/>
  <c r="O54" i="5"/>
  <c r="O55" i="5"/>
  <c r="O58" i="5"/>
  <c r="O59" i="5"/>
  <c r="O60" i="5"/>
  <c r="O61" i="5"/>
  <c r="O63" i="5"/>
  <c r="O64" i="5"/>
  <c r="O65" i="5"/>
  <c r="O66" i="5"/>
  <c r="O67" i="5"/>
  <c r="O68" i="5"/>
  <c r="O69" i="5"/>
  <c r="O70" i="5"/>
  <c r="O71" i="5"/>
  <c r="O72" i="5"/>
  <c r="O73" i="5"/>
  <c r="O74" i="5"/>
  <c r="O75" i="5"/>
  <c r="O76" i="5"/>
  <c r="O77" i="5"/>
  <c r="V77" i="5" s="1"/>
  <c r="O78" i="5"/>
  <c r="O79" i="5"/>
  <c r="O80" i="5"/>
  <c r="O81" i="5"/>
  <c r="O82" i="5"/>
  <c r="O83" i="5"/>
  <c r="O84" i="5"/>
  <c r="O85" i="5"/>
  <c r="O86" i="5"/>
  <c r="V86" i="5" s="1"/>
  <c r="O87" i="5"/>
  <c r="O88" i="5"/>
  <c r="V88" i="5" s="1"/>
  <c r="O89" i="5"/>
  <c r="V89" i="5" s="1"/>
  <c r="O90" i="5"/>
  <c r="V90" i="5" s="1"/>
  <c r="M84" i="5"/>
  <c r="M82" i="5"/>
  <c r="N82" i="5"/>
  <c r="N71" i="5"/>
  <c r="M71" i="5"/>
  <c r="M60" i="5"/>
  <c r="N60" i="5"/>
  <c r="M59" i="5"/>
  <c r="N59" i="5"/>
  <c r="M58" i="5"/>
  <c r="N58" i="5"/>
  <c r="M42" i="5"/>
  <c r="N42" i="5"/>
  <c r="M30" i="5"/>
  <c r="N30" i="5"/>
  <c r="M26" i="5"/>
  <c r="N26" i="5"/>
  <c r="M25" i="5"/>
  <c r="N25" i="5"/>
  <c r="R84" i="5" l="1"/>
  <c r="R82" i="5"/>
  <c r="V84" i="5"/>
  <c r="V70" i="5"/>
  <c r="V63" i="5"/>
  <c r="V53" i="5"/>
  <c r="V23" i="5"/>
  <c r="R60" i="5"/>
  <c r="V74" i="5"/>
  <c r="V67" i="5"/>
  <c r="V60" i="5"/>
  <c r="V50" i="5"/>
  <c r="V76" i="5"/>
  <c r="V52" i="5"/>
  <c r="V39" i="5"/>
  <c r="V30" i="5"/>
  <c r="V22" i="5"/>
  <c r="R59" i="5"/>
  <c r="R42" i="5"/>
  <c r="R26" i="5"/>
  <c r="V68" i="5"/>
  <c r="V61" i="5"/>
  <c r="V51" i="5"/>
  <c r="V44" i="5"/>
  <c r="V21" i="5"/>
  <c r="R58" i="5"/>
  <c r="R25" i="5"/>
  <c r="V38" i="5"/>
  <c r="V29" i="5"/>
  <c r="V80" i="5"/>
  <c r="V66" i="5"/>
  <c r="V59" i="5"/>
  <c r="V49" i="5"/>
  <c r="V42" i="5"/>
  <c r="V37" i="5"/>
  <c r="V28" i="5"/>
  <c r="R71" i="5"/>
  <c r="V79" i="5"/>
  <c r="V73" i="5"/>
  <c r="V58" i="5"/>
  <c r="V26" i="5"/>
  <c r="R30" i="5"/>
  <c r="V33" i="5"/>
  <c r="V78" i="5"/>
  <c r="V72" i="5"/>
  <c r="V65" i="5"/>
  <c r="V55" i="5"/>
  <c r="V41" i="5"/>
  <c r="V34" i="5"/>
  <c r="V25" i="5"/>
  <c r="V85" i="5"/>
  <c r="U42" i="5"/>
  <c r="V82" i="5"/>
  <c r="V81" i="5"/>
  <c r="V45" i="5"/>
  <c r="U58" i="5"/>
  <c r="U71" i="5"/>
  <c r="U26" i="5"/>
  <c r="U60" i="5"/>
  <c r="U82" i="5"/>
  <c r="U30" i="5"/>
  <c r="V47" i="5"/>
  <c r="V71" i="5"/>
  <c r="V64" i="5"/>
  <c r="V54" i="5"/>
  <c r="V24" i="5"/>
  <c r="U25" i="5"/>
  <c r="U59" i="5"/>
  <c r="V69" i="5"/>
  <c r="V46" i="5"/>
  <c r="V32" i="5"/>
  <c r="P20" i="5" l="1"/>
  <c r="O20" i="5"/>
  <c r="N22" i="5"/>
  <c r="N23" i="5"/>
  <c r="N24" i="5"/>
  <c r="N28" i="5"/>
  <c r="N29" i="5"/>
  <c r="N32" i="5"/>
  <c r="N33" i="5"/>
  <c r="N34" i="5"/>
  <c r="N35" i="5"/>
  <c r="N37" i="5"/>
  <c r="N38" i="5"/>
  <c r="N39" i="5"/>
  <c r="N41" i="5"/>
  <c r="N44" i="5"/>
  <c r="N45" i="5"/>
  <c r="N46" i="5"/>
  <c r="N47" i="5"/>
  <c r="N49" i="5"/>
  <c r="N50" i="5"/>
  <c r="N51" i="5"/>
  <c r="N52" i="5"/>
  <c r="N53" i="5"/>
  <c r="N54" i="5"/>
  <c r="N55" i="5"/>
  <c r="N61" i="5"/>
  <c r="N64" i="5"/>
  <c r="N65" i="5"/>
  <c r="N68" i="5"/>
  <c r="N69" i="5"/>
  <c r="N70" i="5"/>
  <c r="N72" i="5"/>
  <c r="N73" i="5"/>
  <c r="N74" i="5"/>
  <c r="N75" i="5"/>
  <c r="N76" i="5"/>
  <c r="N77" i="5"/>
  <c r="N78" i="5"/>
  <c r="N79" i="5"/>
  <c r="N80" i="5"/>
  <c r="N81" i="5"/>
  <c r="N83" i="5"/>
  <c r="N85" i="5"/>
  <c r="N86" i="5"/>
  <c r="N87" i="5"/>
  <c r="N88" i="5"/>
  <c r="N89" i="5"/>
  <c r="N90" i="5"/>
  <c r="N20" i="5"/>
  <c r="M21" i="5"/>
  <c r="R21" i="5" s="1"/>
  <c r="M22" i="5"/>
  <c r="M23" i="5"/>
  <c r="M24" i="5"/>
  <c r="M28" i="5"/>
  <c r="M29" i="5"/>
  <c r="M32" i="5"/>
  <c r="M33" i="5"/>
  <c r="M34" i="5"/>
  <c r="M35" i="5"/>
  <c r="M37" i="5"/>
  <c r="M38" i="5"/>
  <c r="M39" i="5"/>
  <c r="M41" i="5"/>
  <c r="M44" i="5"/>
  <c r="M45" i="5"/>
  <c r="M46" i="5"/>
  <c r="M47" i="5"/>
  <c r="M49" i="5"/>
  <c r="M50" i="5"/>
  <c r="M51" i="5"/>
  <c r="M52" i="5"/>
  <c r="M53" i="5"/>
  <c r="M54" i="5"/>
  <c r="M55" i="5"/>
  <c r="M61" i="5"/>
  <c r="M63" i="5"/>
  <c r="R63" i="5" s="1"/>
  <c r="M64" i="5"/>
  <c r="M65" i="5"/>
  <c r="M66" i="5"/>
  <c r="R66" i="5" s="1"/>
  <c r="M67" i="5"/>
  <c r="R67" i="5" s="1"/>
  <c r="M68" i="5"/>
  <c r="M69" i="5"/>
  <c r="M70" i="5"/>
  <c r="M72" i="5"/>
  <c r="M73" i="5"/>
  <c r="M74" i="5"/>
  <c r="M75" i="5"/>
  <c r="M76" i="5"/>
  <c r="M77" i="5"/>
  <c r="M78" i="5"/>
  <c r="M79" i="5"/>
  <c r="M80" i="5"/>
  <c r="M81" i="5"/>
  <c r="M83" i="5"/>
  <c r="M85" i="5"/>
  <c r="M86" i="5"/>
  <c r="M87" i="5"/>
  <c r="M88" i="5"/>
  <c r="M89" i="5"/>
  <c r="M20" i="5"/>
  <c r="L20" i="5"/>
  <c r="R92" i="5" l="1"/>
  <c r="U37" i="5"/>
  <c r="U24" i="5"/>
  <c r="U65" i="5"/>
  <c r="U47" i="5"/>
  <c r="U51" i="5"/>
  <c r="U35" i="5"/>
  <c r="U90" i="5"/>
  <c r="U34" i="5"/>
  <c r="U22" i="5"/>
  <c r="U20" i="5"/>
  <c r="U46" i="5"/>
  <c r="U29" i="5"/>
  <c r="U64" i="5"/>
  <c r="R80" i="5"/>
  <c r="R73" i="5"/>
  <c r="R61" i="5"/>
  <c r="U88" i="5"/>
  <c r="U52" i="5"/>
  <c r="U44" i="5"/>
  <c r="R20" i="5"/>
  <c r="R39" i="5"/>
  <c r="R79" i="5"/>
  <c r="R72" i="5"/>
  <c r="R55" i="5"/>
  <c r="R47" i="5"/>
  <c r="U23" i="5"/>
  <c r="R68" i="5"/>
  <c r="R87" i="5"/>
  <c r="R78" i="5"/>
  <c r="R70" i="5"/>
  <c r="R54" i="5"/>
  <c r="R46" i="5"/>
  <c r="R38" i="5"/>
  <c r="R28" i="5"/>
  <c r="R29" i="5"/>
  <c r="R86" i="5"/>
  <c r="R77" i="5"/>
  <c r="R69" i="5"/>
  <c r="R53" i="5"/>
  <c r="R45" i="5"/>
  <c r="R37" i="5"/>
  <c r="R24" i="5"/>
  <c r="R52" i="5"/>
  <c r="R44" i="5"/>
  <c r="R35" i="5"/>
  <c r="R23" i="5"/>
  <c r="R85" i="5"/>
  <c r="R76" i="5"/>
  <c r="R65" i="5"/>
  <c r="R51" i="5"/>
  <c r="R34" i="5"/>
  <c r="R22" i="5"/>
  <c r="R83" i="5"/>
  <c r="R75" i="5"/>
  <c r="R64" i="5"/>
  <c r="R50" i="5"/>
  <c r="R41" i="5"/>
  <c r="R33" i="5"/>
  <c r="R81" i="5"/>
  <c r="R74" i="5"/>
  <c r="R49" i="5"/>
  <c r="R32" i="5"/>
  <c r="U75" i="5"/>
  <c r="U53" i="5"/>
  <c r="U45" i="5"/>
  <c r="U38" i="5"/>
  <c r="U28" i="5"/>
  <c r="U74" i="5"/>
  <c r="U50" i="5"/>
  <c r="U41" i="5"/>
  <c r="U81" i="5"/>
  <c r="U87" i="5"/>
  <c r="U49" i="5"/>
  <c r="U33" i="5"/>
  <c r="U70" i="5"/>
  <c r="U78" i="5"/>
  <c r="U68" i="5"/>
  <c r="U89" i="5"/>
  <c r="U86" i="5"/>
  <c r="U77" i="5"/>
  <c r="U69" i="5"/>
  <c r="U32" i="5"/>
  <c r="U85" i="5"/>
  <c r="U76" i="5"/>
  <c r="U54" i="5"/>
  <c r="U63" i="5"/>
  <c r="U80" i="5"/>
  <c r="U73" i="5"/>
  <c r="U79" i="5"/>
  <c r="U21" i="5"/>
  <c r="U55" i="5"/>
  <c r="U66" i="5"/>
  <c r="U72" i="5"/>
  <c r="U61" i="5"/>
  <c r="U67" i="5"/>
  <c r="U39" i="5"/>
  <c r="U92" i="5" l="1"/>
  <c r="T20" i="5"/>
  <c r="V20" i="5" l="1"/>
</calcChain>
</file>

<file path=xl/sharedStrings.xml><?xml version="1.0" encoding="utf-8"?>
<sst xmlns="http://schemas.openxmlformats.org/spreadsheetml/2006/main" count="322" uniqueCount="170">
  <si>
    <t>Subtotal TSS</t>
  </si>
  <si>
    <t>Aportes Patronal</t>
  </si>
  <si>
    <t>Total Retenciones y Aportes</t>
  </si>
  <si>
    <t>Deducción Empleado</t>
  </si>
  <si>
    <t>Empleado (2.87%)</t>
  </si>
  <si>
    <t>Patronal (7.10%)</t>
  </si>
  <si>
    <t>Empleado (3.04%)</t>
  </si>
  <si>
    <t>Patronal (7.09%)</t>
  </si>
  <si>
    <t>Seguridad Social (LEY 87-01)</t>
  </si>
  <si>
    <t>Seguro de Pensión (9.97%)</t>
  </si>
  <si>
    <t>Seguro de Salud (10.53%)    (3*)</t>
  </si>
  <si>
    <t>Nombre</t>
  </si>
  <si>
    <t xml:space="preserve">Funcion </t>
  </si>
  <si>
    <t>Sueldo Bruto (RD$)</t>
  </si>
  <si>
    <t>Sueldo Neto (RD$)</t>
  </si>
  <si>
    <t xml:space="preserve">Reg. No. </t>
  </si>
  <si>
    <t>Desde</t>
  </si>
  <si>
    <t>Hasta</t>
  </si>
  <si>
    <t>Departamento</t>
  </si>
  <si>
    <t>Tarj.</t>
  </si>
  <si>
    <t>Fecha del contrato</t>
  </si>
  <si>
    <t>IS/R              (Ley 11-92)     (1*)</t>
  </si>
  <si>
    <t>TOTALES</t>
  </si>
  <si>
    <t>SECRETARIA EJECUTIVA</t>
  </si>
  <si>
    <t>Registro Dep. Adic. (4*)</t>
  </si>
  <si>
    <t>AUXILIAR DE CONTABILIDAD</t>
  </si>
  <si>
    <t>Género</t>
  </si>
  <si>
    <t>Seguro Savica</t>
  </si>
  <si>
    <t>Otros Descuentos</t>
  </si>
  <si>
    <t>FEMENINO</t>
  </si>
  <si>
    <t>MASCULINO</t>
  </si>
  <si>
    <t>ZULHAY ESTHER MARGARIN DIEZ</t>
  </si>
  <si>
    <t>JUAN FELIPE BARTOLOME LIBURD</t>
  </si>
  <si>
    <t>ENC. DIVISIÓN JURIDICA</t>
  </si>
  <si>
    <t>MERCEDES CORDERO</t>
  </si>
  <si>
    <t>RESPONSABLE DE ACCESO A LA INFORMACIÓN</t>
  </si>
  <si>
    <t>FREYLIN PÉREZ VALDEZ</t>
  </si>
  <si>
    <t>DIVISIÓN JURIDICA</t>
  </si>
  <si>
    <t>ABOGADO</t>
  </si>
  <si>
    <t>DEPARTAMENTO DE PLANIFICACIÓN Y DESARROLLO</t>
  </si>
  <si>
    <t>TÉCNICO ADMINISTRATIVO</t>
  </si>
  <si>
    <t>RAMÓN DAVID TAVARES GARCÍA</t>
  </si>
  <si>
    <t>DEPARTAMENTO DE COMUNICACIONES</t>
  </si>
  <si>
    <t>FOTOGRAFO (A)</t>
  </si>
  <si>
    <t>VENECIA HENRIQUEZ CARMONA</t>
  </si>
  <si>
    <t>DEPARTAMENTO DE RECURSOS HUMANOS</t>
  </si>
  <si>
    <t>DEPARTAMENTO DE TECNOLOGÍAS DE LA INFORMACIÓN Y COMUNICACIÓN</t>
  </si>
  <si>
    <t>MARÍA NELLY MIESES SUAREZ</t>
  </si>
  <si>
    <t>SOPORTE TÉCNICO INFORMATICO</t>
  </si>
  <si>
    <t>DIVISIÓN OPERACIONES TIC</t>
  </si>
  <si>
    <t>MIGUEL ÁNGEL REYES BASILIO</t>
  </si>
  <si>
    <t>ROBERTO REYES VICENTE</t>
  </si>
  <si>
    <t>ÁNGEL ANDRES ACEVEDO PICHARDO</t>
  </si>
  <si>
    <t>DEPARTAMENTO ADMINISTRATIVO FINANCIERO</t>
  </si>
  <si>
    <t>DIVISIÓN FINANCIERA</t>
  </si>
  <si>
    <t>ROSMERY ALTAGRACIA ROSARIO FIRMÍN</t>
  </si>
  <si>
    <t>FRANK CUELLO CUBILITE</t>
  </si>
  <si>
    <t>DIVISIÓN SERVICIOS GENERALES</t>
  </si>
  <si>
    <t>HIGINIO MORALES ROBLES</t>
  </si>
  <si>
    <t>SUPERVISOR MANTENIMIENTO</t>
  </si>
  <si>
    <t>YUDELKA RIVAS VILLA FAÑA</t>
  </si>
  <si>
    <t>DIVISIÓN COMPRAS Y CONTRATACIONES</t>
  </si>
  <si>
    <t>TÉCNICO DE COMPRAS</t>
  </si>
  <si>
    <t>ROSA MILAGROS CARABALLO VASQUEZ</t>
  </si>
  <si>
    <t>SECCIÓN ALMACÉN Y SUMINISTRO</t>
  </si>
  <si>
    <t>ENC. SECCIÓN ALMACÉN Y SUMINISTRO</t>
  </si>
  <si>
    <t>28/08/201</t>
  </si>
  <si>
    <t>ENC. DEPTO. SISTEMA NACIONAL DE CAPACITACIÓN Y CERTIFICACIÓN HACENDARIA</t>
  </si>
  <si>
    <t>JUAN ALEXANDER MUÑOZ CRUZ</t>
  </si>
  <si>
    <t>ANNY CREI MATEO PIÑEYRO</t>
  </si>
  <si>
    <t>FRANCIS LAUDY TEJEDA ORTIZ</t>
  </si>
  <si>
    <t>DEPARTAMENTO INVESTIGACIÓN Y PUBLICACIONES</t>
  </si>
  <si>
    <t>COORDINADOR (A) DE BECAS</t>
  </si>
  <si>
    <t>CARMEN CORDERO TIBURCIO</t>
  </si>
  <si>
    <t>DIVISIÓN INVESTIGACIÓN</t>
  </si>
  <si>
    <t>OMAYRA ANTONIA LUGO CRUZ</t>
  </si>
  <si>
    <t>GUMERSINDO ADELSIO ROJAS GUZMÁN</t>
  </si>
  <si>
    <t>DIVISIÓN CENTRO DE DOCUMENTACIÓN</t>
  </si>
  <si>
    <t>DIRECCIÓN ACADEMICA</t>
  </si>
  <si>
    <t>DIVISIÓN DISEÑO E IMPRESIÓN</t>
  </si>
  <si>
    <t>DISEÑADOR GRAFICO</t>
  </si>
  <si>
    <t>CLAUDIA ERIKA MACARIO CORDERO</t>
  </si>
  <si>
    <t>JULIAN ELIAS LEOCADIO MEJÍA</t>
  </si>
  <si>
    <t>DEPARTAMENTO GESTIÓN Y ADMINISTRACIÓN ACADEMICA</t>
  </si>
  <si>
    <t>JOVANNY FRANCISCO JIMÉNEZ VICENTE</t>
  </si>
  <si>
    <t>COORDINADOR (A) DE CAPACITACIÓN</t>
  </si>
  <si>
    <t>ALEJANDRINA MARGARITA FELIZ AQUINO</t>
  </si>
  <si>
    <t>SOPORTE ACADEMICO</t>
  </si>
  <si>
    <t>DIVISIÓN GESTIÓN VIRTUAL</t>
  </si>
  <si>
    <t>DIVISIÓN COORDINACIÓN Y EJECUCIÓN DE LA CAPACITACIÓN</t>
  </si>
  <si>
    <t>JÓSE LUIS CONTRERAS DOLORES</t>
  </si>
  <si>
    <t>FRANCISCO JAVIER PAULINO ZAPATA</t>
  </si>
  <si>
    <t>31/06/2021</t>
  </si>
  <si>
    <t>LISSETTE MICHEL ROSARIO</t>
  </si>
  <si>
    <t>LETIS YUTESKA LEDESMA COLLADO</t>
  </si>
  <si>
    <t>DEPARTAMENTO DISEÑO CURRICULAR Y DOCENTE</t>
  </si>
  <si>
    <t>DIVISIÓN INGRESO Y SELECCIÓN DE PARTICIPANTES</t>
  </si>
  <si>
    <t>SOPORTE DE ADMISIÓN</t>
  </si>
  <si>
    <t>MARKET MORLA PAYANO</t>
  </si>
  <si>
    <t>FRANCISCA ANACAONA DAVID ABREU</t>
  </si>
  <si>
    <t>DAVID ENRIQUE ARIAS RODRIGUEZ</t>
  </si>
  <si>
    <t>ENC. DEPTO. INVESTIGACIÓN Y PUBLICACIONES</t>
  </si>
  <si>
    <t>LOURDES ALTAGRACIA PÉREZ VARGAS</t>
  </si>
  <si>
    <t>BESAIDA LISSETTE VALDEZ WILLIAMS</t>
  </si>
  <si>
    <t>YISELINA GENAO GUERRERO</t>
  </si>
  <si>
    <t>MARTIN JAVIER RAMIREZ</t>
  </si>
  <si>
    <t>ENC. SECCIÓN MATENIMIENTO</t>
  </si>
  <si>
    <t>MARLY WALQUEDY YNOA GUERRA</t>
  </si>
  <si>
    <t>ADMINISTRADOR REDES SOCIALES</t>
  </si>
  <si>
    <t>SECCIÓN CORRESPONDENCIA Y ARCHIVO</t>
  </si>
  <si>
    <t>RAFAEL ARISMENDI VALLEJO BASORA</t>
  </si>
  <si>
    <t>YAJALBERT RAMON ARVELO TERRERO</t>
  </si>
  <si>
    <t>31/04/2022</t>
  </si>
  <si>
    <t>ENNA JANET MESA QUEZADA</t>
  </si>
  <si>
    <t>DIVISIÓN DE PROGRAMACIÓN</t>
  </si>
  <si>
    <t>ALTAGRACIA MATEO VICIOSO</t>
  </si>
  <si>
    <t>YALINDE CONTRERAS GUZMAN</t>
  </si>
  <si>
    <t>JULIO ACOSTA BELLO</t>
  </si>
  <si>
    <t>Nómina de Sueldos: EMPLEADOS TEMPORALES</t>
  </si>
  <si>
    <t>DIRECCIÓN GENERAL</t>
  </si>
  <si>
    <t>MAXIMO NAVARRO</t>
  </si>
  <si>
    <t>JULISSSA GONZALEZ MORILLO</t>
  </si>
  <si>
    <t>CAROLIN YASMEL CRUZ CAMACHO</t>
  </si>
  <si>
    <t>FELIPE MANUEL ARIAS JEREZ</t>
  </si>
  <si>
    <t>SANTIAGO UCETA POLANCO</t>
  </si>
  <si>
    <t>Riesgos Laborales (1.15%) (2*)</t>
  </si>
  <si>
    <t>DANELY AMPARO SANCHEZ</t>
  </si>
  <si>
    <t>DANERYS ELIZABETH RODRIGUEZ MARIA</t>
  </si>
  <si>
    <t>ANALISTA DE PERFILES Y COMPET.</t>
  </si>
  <si>
    <t>JHONNI LUIS REYES SANTANA</t>
  </si>
  <si>
    <t>KATHERINE RAMONA GONZALEZ VENTURA</t>
  </si>
  <si>
    <t>JUANA EUGENIA FLORIAN PERDOMO</t>
  </si>
  <si>
    <t>ARIEL FEDERICO CONTRERAS MALDONADO</t>
  </si>
  <si>
    <t>DIVISION ADMINISTRACION DE SERVICIOS TIC</t>
  </si>
  <si>
    <t>ROSA SANCHEZ PEREZ</t>
  </si>
  <si>
    <t>MARIA MERCEDES RONDON AYBAR</t>
  </si>
  <si>
    <t>TECNICO ADMINISTRATIVO</t>
  </si>
  <si>
    <t>LUIS MANUEL MEDINA ARIAS</t>
  </si>
  <si>
    <t>JUAN DISNEY SANCHEZ</t>
  </si>
  <si>
    <t>NANCY JACKELINE UBRI PUJOLS</t>
  </si>
  <si>
    <t>MILDRED AMARILIS SILVERIO GARCIA</t>
  </si>
  <si>
    <t>ENC. DEPTO.  DISEÑO CURRICULAR Y DOCENTE</t>
  </si>
  <si>
    <t>JOSE ELIAS VOLQUEZ</t>
  </si>
  <si>
    <t>DIVISION ADMINISTRACION</t>
  </si>
  <si>
    <t>TERESITA NUÑEZ</t>
  </si>
  <si>
    <t>ALTAGRACIA REYES BAEZ</t>
  </si>
  <si>
    <t>ENC. DEPTO. DE RECURSOS HUMANOS</t>
  </si>
  <si>
    <t>DIVISION ADMINISTRATIVA</t>
  </si>
  <si>
    <t>ENC. DIV. ADMINISTRATIVA</t>
  </si>
  <si>
    <t>ANALISTA  ADMINISTRACION DE SERVICIOS TIC</t>
  </si>
  <si>
    <t>TÉCNICO DE DE DOCUMENTACION</t>
  </si>
  <si>
    <t>DEPTO. SISTEMA NACIONAL DE CAPACITACIÓN Y CERTIFICACIÓN HACENDARIA</t>
  </si>
  <si>
    <t>DEPTO. INVESTIGACIÓN Y PUBLICACIONES</t>
  </si>
  <si>
    <t>HECTOR BIENVENIDO FERRERAS GARCIA</t>
  </si>
  <si>
    <t>ENC.DEPTO DE COMUNICACIONES</t>
  </si>
  <si>
    <t>BIENVENIDA ALTAGRACIA CARABALLO</t>
  </si>
  <si>
    <t>DIVISION  COMPRAS Y CONTRATACIONES</t>
  </si>
  <si>
    <t>ENC. DIV.  COMPRAS Y CONTRATACIONES</t>
  </si>
  <si>
    <t>BENERO ROJAS GUZMAN</t>
  </si>
  <si>
    <t>TECNICO DE DOCUMENTACION</t>
  </si>
  <si>
    <t>RAFAEL DE LA CRUZ SANTOS</t>
  </si>
  <si>
    <t>ENC. DIV FINANCIERA</t>
  </si>
  <si>
    <t>DIONISIO DE LEON DE LOS SANTOS</t>
  </si>
  <si>
    <t>ENC. DIVISION ADMINISTRACION DE SERVICIOS TIC</t>
  </si>
  <si>
    <t>BETHANIA SHEPHARD MOTA</t>
  </si>
  <si>
    <t>ÁNGEL JESÚS GUZMÁN MORETA</t>
  </si>
  <si>
    <t>ANALISTA DE RECURSOS HUMANOS</t>
  </si>
  <si>
    <t>MANUEL SALVADOR HENRIQUEZ FAÑA</t>
  </si>
  <si>
    <t>VICENTRE DAVID DE JESUS SORIANO</t>
  </si>
  <si>
    <t>CORRESPONDIENTE AL MES ABRIL 2024.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</si>
</sst>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3" formatCode="_(* #,##0.00_);_(* \(#,##0.00\);_(* &quot;-&quot;??_);_(@_)"/>
    <numFmt numFmtId="164" formatCode="dd/mm/yyyy;@"/>
  </numFmts>
  <fonts count="24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b/>
      <sz val="14"/>
      <name val="Arial"/>
      <family val="2"/>
    </font>
    <font>
      <sz val="10"/>
      <name val="Arial"/>
      <family val="2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name val="Times New Roman"/>
      <family val="1"/>
    </font>
    <font>
      <b/>
      <sz val="14"/>
      <name val="Times New Roman"/>
      <family val="1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44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</borders>
  <cellStyleXfs count="47">
    <xf numFmtId="0" fontId="0" fillId="0" borderId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6" fillId="0" borderId="0" applyNumberFormat="0" applyFill="0" applyBorder="0" applyAlignment="0" applyProtection="0"/>
    <xf numFmtId="0" fontId="7" fillId="0" borderId="31" applyNumberFormat="0" applyFill="0" applyAlignment="0" applyProtection="0"/>
    <xf numFmtId="0" fontId="8" fillId="0" borderId="32" applyNumberFormat="0" applyFill="0" applyAlignment="0" applyProtection="0"/>
    <xf numFmtId="0" fontId="9" fillId="0" borderId="33" applyNumberFormat="0" applyFill="0" applyAlignment="0" applyProtection="0"/>
    <xf numFmtId="0" fontId="9" fillId="0" borderId="0" applyNumberFormat="0" applyFill="0" applyBorder="0" applyAlignment="0" applyProtection="0"/>
    <xf numFmtId="0" fontId="10" fillId="3" borderId="0" applyNumberFormat="0" applyBorder="0" applyAlignment="0" applyProtection="0"/>
    <xf numFmtId="0" fontId="11" fillId="4" borderId="0" applyNumberFormat="0" applyBorder="0" applyAlignment="0" applyProtection="0"/>
    <xf numFmtId="0" fontId="12" fillId="5" borderId="0" applyNumberFormat="0" applyBorder="0" applyAlignment="0" applyProtection="0"/>
    <xf numFmtId="0" fontId="13" fillId="6" borderId="34" applyNumberFormat="0" applyAlignment="0" applyProtection="0"/>
    <xf numFmtId="0" fontId="14" fillId="7" borderId="35" applyNumberFormat="0" applyAlignment="0" applyProtection="0"/>
    <xf numFmtId="0" fontId="15" fillId="7" borderId="34" applyNumberFormat="0" applyAlignment="0" applyProtection="0"/>
    <xf numFmtId="0" fontId="16" fillId="0" borderId="36" applyNumberFormat="0" applyFill="0" applyAlignment="0" applyProtection="0"/>
    <xf numFmtId="0" fontId="17" fillId="8" borderId="37" applyNumberFormat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39" applyNumberFormat="0" applyFill="0" applyAlignment="0" applyProtection="0"/>
    <xf numFmtId="0" fontId="2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21" fillId="13" borderId="0" applyNumberFormat="0" applyBorder="0" applyAlignment="0" applyProtection="0"/>
    <xf numFmtId="0" fontId="2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21" fillId="17" borderId="0" applyNumberFormat="0" applyBorder="0" applyAlignment="0" applyProtection="0"/>
    <xf numFmtId="0" fontId="2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21" fillId="21" borderId="0" applyNumberFormat="0" applyBorder="0" applyAlignment="0" applyProtection="0"/>
    <xf numFmtId="0" fontId="2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21" fillId="25" borderId="0" applyNumberFormat="0" applyBorder="0" applyAlignment="0" applyProtection="0"/>
    <xf numFmtId="0" fontId="2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21" fillId="29" borderId="0" applyNumberFormat="0" applyBorder="0" applyAlignment="0" applyProtection="0"/>
    <xf numFmtId="0" fontId="2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21" fillId="33" borderId="0" applyNumberFormat="0" applyBorder="0" applyAlignment="0" applyProtection="0"/>
    <xf numFmtId="0" fontId="1" fillId="0" borderId="0"/>
    <xf numFmtId="0" fontId="1" fillId="9" borderId="38" applyNumberFormat="0" applyFont="0" applyAlignment="0" applyProtection="0"/>
  </cellStyleXfs>
  <cellXfs count="78">
    <xf numFmtId="0" fontId="0" fillId="0" borderId="0" xfId="0"/>
    <xf numFmtId="0" fontId="0" fillId="2" borderId="0" xfId="0" applyFill="1" applyAlignment="1">
      <alignment vertical="center"/>
    </xf>
    <xf numFmtId="0" fontId="0" fillId="2" borderId="0" xfId="0" applyFill="1"/>
    <xf numFmtId="4" fontId="3" fillId="2" borderId="0" xfId="0" applyNumberFormat="1" applyFont="1" applyFill="1" applyAlignment="1">
      <alignment horizontal="right" vertical="center"/>
    </xf>
    <xf numFmtId="0" fontId="3" fillId="2" borderId="0" xfId="0" applyFont="1" applyFill="1" applyAlignment="1">
      <alignment horizontal="center" vertical="center"/>
    </xf>
    <xf numFmtId="0" fontId="3" fillId="2" borderId="0" xfId="0" applyFont="1" applyFill="1" applyAlignment="1">
      <alignment vertical="center" wrapText="1"/>
    </xf>
    <xf numFmtId="39" fontId="3" fillId="2" borderId="5" xfId="1" applyNumberFormat="1" applyFont="1" applyFill="1" applyBorder="1" applyAlignment="1">
      <alignment vertical="center"/>
    </xf>
    <xf numFmtId="4" fontId="5" fillId="0" borderId="1" xfId="0" applyNumberFormat="1" applyFont="1" applyBorder="1" applyAlignment="1">
      <alignment horizontal="right" vertical="center"/>
    </xf>
    <xf numFmtId="4" fontId="5" fillId="0" borderId="1" xfId="1" applyNumberFormat="1" applyFont="1" applyFill="1" applyBorder="1" applyAlignment="1">
      <alignment horizontal="right" vertical="center"/>
    </xf>
    <xf numFmtId="164" fontId="5" fillId="0" borderId="1" xfId="0" applyNumberFormat="1" applyFont="1" applyBorder="1" applyAlignment="1">
      <alignment horizontal="center" vertical="center" wrapText="1"/>
    </xf>
    <xf numFmtId="164" fontId="2" fillId="0" borderId="1" xfId="0" applyNumberFormat="1" applyFont="1" applyBorder="1" applyAlignment="1">
      <alignment horizontal="center" vertical="center" wrapText="1"/>
    </xf>
    <xf numFmtId="0" fontId="23" fillId="2" borderId="0" xfId="0" applyFont="1" applyFill="1" applyAlignment="1">
      <alignment vertical="center"/>
    </xf>
    <xf numFmtId="0" fontId="22" fillId="2" borderId="3" xfId="0" applyFont="1" applyFill="1" applyBorder="1" applyAlignment="1">
      <alignment horizontal="center" vertical="center"/>
    </xf>
    <xf numFmtId="0" fontId="22" fillId="2" borderId="10" xfId="0" applyFont="1" applyFill="1" applyBorder="1" applyAlignment="1">
      <alignment horizontal="center" vertical="center"/>
    </xf>
    <xf numFmtId="0" fontId="22" fillId="2" borderId="4" xfId="0" applyFont="1" applyFill="1" applyBorder="1" applyAlignment="1">
      <alignment horizontal="center" vertical="center"/>
    </xf>
    <xf numFmtId="0" fontId="22" fillId="2" borderId="9" xfId="0" applyFont="1" applyFill="1" applyBorder="1" applyAlignment="1">
      <alignment horizontal="center" vertical="center"/>
    </xf>
    <xf numFmtId="0" fontId="22" fillId="2" borderId="5" xfId="0" applyFont="1" applyFill="1" applyBorder="1" applyAlignment="1">
      <alignment horizontal="center" vertical="center"/>
    </xf>
    <xf numFmtId="0" fontId="22" fillId="2" borderId="6" xfId="0" applyFont="1" applyFill="1" applyBorder="1" applyAlignment="1">
      <alignment horizontal="center" vertical="center" wrapText="1"/>
    </xf>
    <xf numFmtId="0" fontId="22" fillId="2" borderId="11" xfId="0" applyFont="1" applyFill="1" applyBorder="1" applyAlignment="1">
      <alignment horizontal="center" vertical="center" wrapText="1"/>
    </xf>
    <xf numFmtId="0" fontId="5" fillId="0" borderId="40" xfId="0" applyFont="1" applyBorder="1" applyAlignment="1">
      <alignment horizontal="center" vertical="center"/>
    </xf>
    <xf numFmtId="0" fontId="2" fillId="0" borderId="1" xfId="0" applyFont="1" applyBorder="1" applyAlignment="1">
      <alignment vertical="center" wrapText="1"/>
    </xf>
    <xf numFmtId="4" fontId="2" fillId="0" borderId="1" xfId="0" applyNumberFormat="1" applyFont="1" applyBorder="1" applyAlignment="1">
      <alignment horizontal="right" vertical="center"/>
    </xf>
    <xf numFmtId="0" fontId="2" fillId="0" borderId="1" xfId="0" applyFont="1" applyBorder="1" applyAlignment="1">
      <alignment vertical="center"/>
    </xf>
    <xf numFmtId="43" fontId="5" fillId="0" borderId="1" xfId="1" applyFont="1" applyFill="1" applyBorder="1" applyAlignment="1">
      <alignment horizontal="right" vertical="center"/>
    </xf>
    <xf numFmtId="39" fontId="0" fillId="2" borderId="0" xfId="0" applyNumberFormat="1" applyFill="1"/>
    <xf numFmtId="39" fontId="3" fillId="2" borderId="0" xfId="0" applyNumberFormat="1" applyFont="1" applyFill="1"/>
    <xf numFmtId="0" fontId="3" fillId="2" borderId="0" xfId="0" applyFont="1" applyFill="1" applyAlignment="1">
      <alignment horizontal="left" vertical="top" wrapText="1"/>
    </xf>
    <xf numFmtId="4" fontId="5" fillId="2" borderId="1" xfId="0" applyNumberFormat="1" applyFont="1" applyFill="1" applyBorder="1" applyAlignment="1">
      <alignment horizontal="right" vertical="center"/>
    </xf>
    <xf numFmtId="4" fontId="5" fillId="2" borderId="1" xfId="1" applyNumberFormat="1" applyFont="1" applyFill="1" applyBorder="1" applyAlignment="1">
      <alignment horizontal="right" vertical="center"/>
    </xf>
    <xf numFmtId="4" fontId="0" fillId="0" borderId="0" xfId="0" applyNumberFormat="1"/>
    <xf numFmtId="0" fontId="3" fillId="2" borderId="0" xfId="0" applyFont="1" applyFill="1" applyAlignment="1">
      <alignment horizontal="right" vertical="center"/>
    </xf>
    <xf numFmtId="39" fontId="3" fillId="2" borderId="0" xfId="1" applyNumberFormat="1" applyFont="1" applyFill="1" applyBorder="1" applyAlignment="1">
      <alignment vertical="center"/>
    </xf>
    <xf numFmtId="39" fontId="3" fillId="2" borderId="0" xfId="1" applyNumberFormat="1" applyFont="1" applyFill="1" applyBorder="1" applyAlignment="1">
      <alignment horizontal="right" vertical="center"/>
    </xf>
    <xf numFmtId="39" fontId="3" fillId="2" borderId="0" xfId="0" applyNumberFormat="1" applyFont="1" applyFill="1" applyAlignment="1">
      <alignment horizontal="right" vertical="center"/>
    </xf>
    <xf numFmtId="0" fontId="2" fillId="2" borderId="1" xfId="0" applyFont="1" applyFill="1" applyBorder="1" applyAlignment="1">
      <alignment vertical="center" wrapText="1"/>
    </xf>
    <xf numFmtId="164" fontId="5" fillId="2" borderId="1" xfId="0" applyNumberFormat="1" applyFont="1" applyFill="1" applyBorder="1" applyAlignment="1">
      <alignment horizontal="center" vertical="center" wrapText="1"/>
    </xf>
    <xf numFmtId="164" fontId="2" fillId="2" borderId="1" xfId="0" applyNumberFormat="1" applyFont="1" applyFill="1" applyBorder="1" applyAlignment="1">
      <alignment horizontal="center" vertical="center" wrapText="1"/>
    </xf>
    <xf numFmtId="0" fontId="5" fillId="0" borderId="15" xfId="0" applyFont="1" applyBorder="1" applyAlignment="1">
      <alignment horizontal="center" vertical="center"/>
    </xf>
    <xf numFmtId="0" fontId="2" fillId="2" borderId="7" xfId="0" applyFont="1" applyFill="1" applyBorder="1" applyAlignment="1">
      <alignment vertical="center" wrapText="1"/>
    </xf>
    <xf numFmtId="0" fontId="2" fillId="0" borderId="7" xfId="0" applyFont="1" applyBorder="1" applyAlignment="1">
      <alignment vertical="center" wrapText="1"/>
    </xf>
    <xf numFmtId="164" fontId="2" fillId="2" borderId="7" xfId="0" applyNumberFormat="1" applyFont="1" applyFill="1" applyBorder="1" applyAlignment="1">
      <alignment horizontal="center" vertical="center" wrapText="1"/>
    </xf>
    <xf numFmtId="164" fontId="5" fillId="0" borderId="7" xfId="0" applyNumberFormat="1" applyFont="1" applyBorder="1" applyAlignment="1">
      <alignment horizontal="center" vertical="center" wrapText="1"/>
    </xf>
    <xf numFmtId="4" fontId="5" fillId="0" borderId="7" xfId="0" applyNumberFormat="1" applyFont="1" applyBorder="1" applyAlignment="1">
      <alignment horizontal="right" vertical="center"/>
    </xf>
    <xf numFmtId="4" fontId="5" fillId="2" borderId="7" xfId="0" applyNumberFormat="1" applyFont="1" applyFill="1" applyBorder="1" applyAlignment="1">
      <alignment horizontal="right" vertical="center"/>
    </xf>
    <xf numFmtId="39" fontId="3" fillId="2" borderId="41" xfId="1" applyNumberFormat="1" applyFont="1" applyFill="1" applyBorder="1" applyAlignment="1">
      <alignment vertical="center"/>
    </xf>
    <xf numFmtId="39" fontId="3" fillId="2" borderId="42" xfId="1" applyNumberFormat="1" applyFont="1" applyFill="1" applyBorder="1" applyAlignment="1">
      <alignment vertical="center"/>
    </xf>
    <xf numFmtId="4" fontId="5" fillId="0" borderId="43" xfId="0" applyNumberFormat="1" applyFont="1" applyBorder="1" applyAlignment="1">
      <alignment horizontal="right" vertical="center"/>
    </xf>
    <xf numFmtId="0" fontId="23" fillId="0" borderId="0" xfId="0" applyFont="1" applyAlignment="1">
      <alignment horizontal="left" vertical="top" wrapText="1"/>
    </xf>
    <xf numFmtId="0" fontId="3" fillId="0" borderId="0" xfId="0" applyFont="1" applyAlignment="1">
      <alignment horizontal="left" vertical="top" wrapText="1"/>
    </xf>
    <xf numFmtId="0" fontId="4" fillId="2" borderId="0" xfId="0" applyFont="1" applyFill="1" applyAlignment="1">
      <alignment horizontal="center" vertical="center"/>
    </xf>
    <xf numFmtId="0" fontId="22" fillId="2" borderId="12" xfId="0" applyFont="1" applyFill="1" applyBorder="1" applyAlignment="1">
      <alignment horizontal="center" vertical="center" wrapText="1"/>
    </xf>
    <xf numFmtId="0" fontId="22" fillId="2" borderId="13" xfId="0" applyFont="1" applyFill="1" applyBorder="1" applyAlignment="1">
      <alignment horizontal="center" vertical="center" wrapText="1"/>
    </xf>
    <xf numFmtId="0" fontId="22" fillId="2" borderId="14" xfId="0" applyFont="1" applyFill="1" applyBorder="1" applyAlignment="1">
      <alignment horizontal="center" vertical="center" wrapText="1"/>
    </xf>
    <xf numFmtId="0" fontId="22" fillId="2" borderId="15" xfId="0" applyFont="1" applyFill="1" applyBorder="1" applyAlignment="1">
      <alignment horizontal="center" vertical="center" wrapText="1"/>
    </xf>
    <xf numFmtId="0" fontId="22" fillId="2" borderId="7" xfId="0" applyFont="1" applyFill="1" applyBorder="1" applyAlignment="1">
      <alignment horizontal="center" vertical="center" wrapText="1"/>
    </xf>
    <xf numFmtId="0" fontId="22" fillId="2" borderId="8" xfId="0" applyFont="1" applyFill="1" applyBorder="1" applyAlignment="1">
      <alignment horizontal="center" vertical="center" wrapText="1"/>
    </xf>
    <xf numFmtId="0" fontId="22" fillId="2" borderId="10" xfId="0" applyFont="1" applyFill="1" applyBorder="1" applyAlignment="1">
      <alignment horizontal="center" vertical="center"/>
    </xf>
    <xf numFmtId="0" fontId="22" fillId="2" borderId="16" xfId="0" applyFont="1" applyFill="1" applyBorder="1" applyAlignment="1">
      <alignment horizontal="center" vertical="center"/>
    </xf>
    <xf numFmtId="0" fontId="22" fillId="2" borderId="17" xfId="0" applyFont="1" applyFill="1" applyBorder="1" applyAlignment="1">
      <alignment horizontal="center" vertical="center"/>
    </xf>
    <xf numFmtId="0" fontId="22" fillId="2" borderId="18" xfId="0" applyFont="1" applyFill="1" applyBorder="1" applyAlignment="1">
      <alignment horizontal="center" vertical="center" wrapText="1"/>
    </xf>
    <xf numFmtId="0" fontId="22" fillId="2" borderId="19" xfId="0" applyFont="1" applyFill="1" applyBorder="1" applyAlignment="1">
      <alignment horizontal="center" vertical="center" wrapText="1"/>
    </xf>
    <xf numFmtId="0" fontId="22" fillId="2" borderId="20" xfId="0" applyFont="1" applyFill="1" applyBorder="1" applyAlignment="1">
      <alignment horizontal="center" vertical="center"/>
    </xf>
    <xf numFmtId="0" fontId="22" fillId="2" borderId="21" xfId="0" applyFont="1" applyFill="1" applyBorder="1" applyAlignment="1">
      <alignment horizontal="center" vertical="center"/>
    </xf>
    <xf numFmtId="0" fontId="22" fillId="2" borderId="22" xfId="0" applyFont="1" applyFill="1" applyBorder="1" applyAlignment="1">
      <alignment horizontal="center" vertical="center" wrapText="1"/>
    </xf>
    <xf numFmtId="0" fontId="22" fillId="2" borderId="23" xfId="0" applyFont="1" applyFill="1" applyBorder="1" applyAlignment="1">
      <alignment horizontal="center" vertical="center" wrapText="1"/>
    </xf>
    <xf numFmtId="0" fontId="3" fillId="2" borderId="5" xfId="0" applyFont="1" applyFill="1" applyBorder="1" applyAlignment="1">
      <alignment horizontal="right" vertical="center"/>
    </xf>
    <xf numFmtId="0" fontId="22" fillId="2" borderId="25" xfId="0" applyFont="1" applyFill="1" applyBorder="1" applyAlignment="1">
      <alignment horizontal="center" vertical="center" wrapText="1"/>
    </xf>
    <xf numFmtId="0" fontId="22" fillId="2" borderId="20" xfId="0" applyFont="1" applyFill="1" applyBorder="1" applyAlignment="1">
      <alignment horizontal="center" vertical="center" wrapText="1"/>
    </xf>
    <xf numFmtId="0" fontId="22" fillId="2" borderId="26" xfId="0" applyFont="1" applyFill="1" applyBorder="1" applyAlignment="1">
      <alignment horizontal="center" vertical="center" wrapText="1"/>
    </xf>
    <xf numFmtId="0" fontId="22" fillId="2" borderId="9" xfId="0" applyFont="1" applyFill="1" applyBorder="1" applyAlignment="1">
      <alignment horizontal="center" vertical="center" wrapText="1"/>
    </xf>
    <xf numFmtId="0" fontId="22" fillId="2" borderId="27" xfId="0" applyFont="1" applyFill="1" applyBorder="1" applyAlignment="1">
      <alignment horizontal="center" vertical="center" wrapText="1"/>
    </xf>
    <xf numFmtId="0" fontId="22" fillId="2" borderId="28" xfId="0" applyFont="1" applyFill="1" applyBorder="1" applyAlignment="1">
      <alignment horizontal="center" vertical="center" wrapText="1"/>
    </xf>
    <xf numFmtId="0" fontId="22" fillId="2" borderId="29" xfId="0" applyFont="1" applyFill="1" applyBorder="1" applyAlignment="1">
      <alignment horizontal="center" vertical="center" wrapText="1"/>
    </xf>
    <xf numFmtId="0" fontId="22" fillId="2" borderId="30" xfId="0" applyFont="1" applyFill="1" applyBorder="1" applyAlignment="1">
      <alignment horizontal="center" vertical="center" wrapText="1"/>
    </xf>
    <xf numFmtId="0" fontId="22" fillId="2" borderId="2" xfId="0" applyFont="1" applyFill="1" applyBorder="1" applyAlignment="1">
      <alignment horizontal="center" vertical="center" wrapText="1"/>
    </xf>
    <xf numFmtId="0" fontId="22" fillId="2" borderId="9" xfId="0" applyFont="1" applyFill="1" applyBorder="1" applyAlignment="1">
      <alignment horizontal="center" vertical="center"/>
    </xf>
    <xf numFmtId="0" fontId="22" fillId="2" borderId="24" xfId="0" applyFont="1" applyFill="1" applyBorder="1" applyAlignment="1">
      <alignment horizontal="center" vertical="center" wrapText="1"/>
    </xf>
    <xf numFmtId="0" fontId="22" fillId="2" borderId="11" xfId="0" applyFont="1" applyFill="1" applyBorder="1" applyAlignment="1">
      <alignment horizontal="center" vertical="center" wrapText="1"/>
    </xf>
  </cellXfs>
  <cellStyles count="47">
    <cellStyle name="20% - Énfasis1" xfId="22" builtinId="30" customBuiltin="1"/>
    <cellStyle name="20% - Énfasis2" xfId="26" builtinId="34" customBuiltin="1"/>
    <cellStyle name="20% - Énfasis3" xfId="30" builtinId="38" customBuiltin="1"/>
    <cellStyle name="20% - Énfasis4" xfId="34" builtinId="42" customBuiltin="1"/>
    <cellStyle name="20% - Énfasis5" xfId="38" builtinId="46" customBuiltin="1"/>
    <cellStyle name="20% - Énfasis6" xfId="42" builtinId="50" customBuiltin="1"/>
    <cellStyle name="40% - Énfasis1" xfId="23" builtinId="31" customBuiltin="1"/>
    <cellStyle name="40% - Énfasis2" xfId="27" builtinId="35" customBuiltin="1"/>
    <cellStyle name="40% - Énfasis3" xfId="31" builtinId="39" customBuiltin="1"/>
    <cellStyle name="40% - Énfasis4" xfId="35" builtinId="43" customBuiltin="1"/>
    <cellStyle name="40% - Énfasis5" xfId="39" builtinId="47" customBuiltin="1"/>
    <cellStyle name="40% - Énfasis6" xfId="43" builtinId="51" customBuiltin="1"/>
    <cellStyle name="60% - Énfasis1" xfId="24" builtinId="32" customBuiltin="1"/>
    <cellStyle name="60% - Énfasis2" xfId="28" builtinId="36" customBuiltin="1"/>
    <cellStyle name="60% - Énfasis3" xfId="32" builtinId="40" customBuiltin="1"/>
    <cellStyle name="60% - Énfasis4" xfId="36" builtinId="44" customBuiltin="1"/>
    <cellStyle name="60% - Énfasis5" xfId="40" builtinId="48" customBuiltin="1"/>
    <cellStyle name="60% - Énfasis6" xfId="44" builtinId="52" customBuiltin="1"/>
    <cellStyle name="Bueno" xfId="10" builtinId="26" customBuiltin="1"/>
    <cellStyle name="Cálculo" xfId="15" builtinId="22" customBuiltin="1"/>
    <cellStyle name="Celda de comprobación" xfId="17" builtinId="23" customBuiltin="1"/>
    <cellStyle name="Celda vinculada" xfId="16" builtinId="24" customBuiltin="1"/>
    <cellStyle name="Encabezado 1" xfId="6" builtinId="16" customBuiltin="1"/>
    <cellStyle name="Encabezado 4" xfId="9" builtinId="19" customBuiltin="1"/>
    <cellStyle name="Énfasis1" xfId="21" builtinId="29" customBuiltin="1"/>
    <cellStyle name="Énfasis2" xfId="25" builtinId="33" customBuiltin="1"/>
    <cellStyle name="Énfasis3" xfId="29" builtinId="37" customBuiltin="1"/>
    <cellStyle name="Énfasis4" xfId="33" builtinId="41" customBuiltin="1"/>
    <cellStyle name="Énfasis5" xfId="37" builtinId="45" customBuiltin="1"/>
    <cellStyle name="Énfasis6" xfId="41" builtinId="49" customBuiltin="1"/>
    <cellStyle name="Entrada" xfId="13" builtinId="20" customBuiltin="1"/>
    <cellStyle name="Incorrecto" xfId="11" builtinId="27" customBuiltin="1"/>
    <cellStyle name="Millares" xfId="1" builtinId="3"/>
    <cellStyle name="Millares 2" xfId="2"/>
    <cellStyle name="Neutral" xfId="12" builtinId="28" customBuiltin="1"/>
    <cellStyle name="Normal" xfId="0" builtinId="0"/>
    <cellStyle name="Normal 2" xfId="3"/>
    <cellStyle name="Normal 3" xfId="45"/>
    <cellStyle name="Notas 2" xfId="46"/>
    <cellStyle name="Porcentual 2" xfId="4"/>
    <cellStyle name="Salida" xfId="14" builtinId="21" customBuiltin="1"/>
    <cellStyle name="Texto de advertencia" xfId="18" builtinId="11" customBuiltin="1"/>
    <cellStyle name="Texto explicativo" xfId="19" builtinId="53" customBuiltin="1"/>
    <cellStyle name="Título" xfId="5" builtinId="15" customBuiltin="1"/>
    <cellStyle name="Título 2" xfId="7" builtinId="17" customBuiltin="1"/>
    <cellStyle name="Título 3" xfId="8" builtinId="18" customBuiltin="1"/>
    <cellStyle name="Total" xfId="20" builtinId="25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5" Type="http://schemas.openxmlformats.org/officeDocument/2006/relationships/image" Target="../media/image4.png"/><Relationship Id="rId4" Type="http://schemas.microsoft.com/office/2007/relationships/hdphoto" Target="../media/hdphoto1.wd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2166938</xdr:colOff>
      <xdr:row>1</xdr:row>
      <xdr:rowOff>214314</xdr:rowOff>
    </xdr:from>
    <xdr:to>
      <xdr:col>17</xdr:col>
      <xdr:colOff>74222</xdr:colOff>
      <xdr:row>10</xdr:row>
      <xdr:rowOff>0</xdr:rowOff>
    </xdr:to>
    <xdr:pic>
      <xdr:nvPicPr>
        <xdr:cNvPr id="8" name="Imagen 7" descr="Capgefi Hoja Timbrada Legal LOGO NUEVO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679" t="3301" r="12773" b="85433"/>
        <a:stretch/>
      </xdr:blipFill>
      <xdr:spPr bwMode="auto">
        <a:xfrm>
          <a:off x="5813652" y="377600"/>
          <a:ext cx="12038920" cy="21941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184896</xdr:colOff>
      <xdr:row>93</xdr:row>
      <xdr:rowOff>149681</xdr:rowOff>
    </xdr:from>
    <xdr:to>
      <xdr:col>4</xdr:col>
      <xdr:colOff>258690</xdr:colOff>
      <xdr:row>97</xdr:row>
      <xdr:rowOff>74842</xdr:rowOff>
    </xdr:to>
    <xdr:pic>
      <xdr:nvPicPr>
        <xdr:cNvPr id="9" name="Imagen 8" descr="Capgefi Hoja Timbrada Legal LOGO NUEVO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/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8087" t="93163" r="3406" b="581"/>
        <a:stretch/>
      </xdr:blipFill>
      <xdr:spPr bwMode="auto">
        <a:xfrm>
          <a:off x="637334" y="36678056"/>
          <a:ext cx="3264669" cy="83003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11</xdr:col>
      <xdr:colOff>216013</xdr:colOff>
      <xdr:row>92</xdr:row>
      <xdr:rowOff>256836</xdr:rowOff>
    </xdr:from>
    <xdr:to>
      <xdr:col>13</xdr:col>
      <xdr:colOff>238124</xdr:colOff>
      <xdr:row>99</xdr:row>
      <xdr:rowOff>142873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/>
      </xdr:nvPicPr>
      <xdr:blipFill rotWithShape="1">
        <a:blip xmlns:r="http://schemas.openxmlformats.org/officeDocument/2006/relationships" r:embed="rId3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sharpenSoften amount="25000"/>
                  </a14:imgEffect>
                  <a14:imgEffect>
                    <a14:saturation sat="2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22154" t="72848" r="62747" b="8455"/>
        <a:stretch/>
      </xdr:blipFill>
      <xdr:spPr bwMode="auto">
        <a:xfrm>
          <a:off x="12705669" y="36380399"/>
          <a:ext cx="1843768" cy="169578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6</xdr:col>
      <xdr:colOff>178591</xdr:colOff>
      <xdr:row>92</xdr:row>
      <xdr:rowOff>96950</xdr:rowOff>
    </xdr:from>
    <xdr:to>
      <xdr:col>9</xdr:col>
      <xdr:colOff>833437</xdr:colOff>
      <xdr:row>98</xdr:row>
      <xdr:rowOff>2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/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062" t="54327" r="44262" b="26623"/>
        <a:stretch/>
      </xdr:blipFill>
      <xdr:spPr bwMode="auto">
        <a:xfrm>
          <a:off x="8417716" y="36220513"/>
          <a:ext cx="3250409" cy="146277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Brío">
      <a:dk1>
        <a:sysClr val="windowText" lastClr="000000"/>
      </a:dk1>
      <a:lt1>
        <a:sysClr val="window" lastClr="FFFFFF"/>
      </a:lt1>
      <a:dk2>
        <a:srgbClr val="666666"/>
      </a:dk2>
      <a:lt2>
        <a:srgbClr val="D2D2D2"/>
      </a:lt2>
      <a:accent1>
        <a:srgbClr val="FF388C"/>
      </a:accent1>
      <a:accent2>
        <a:srgbClr val="E40059"/>
      </a:accent2>
      <a:accent3>
        <a:srgbClr val="9C007F"/>
      </a:accent3>
      <a:accent4>
        <a:srgbClr val="68007F"/>
      </a:accent4>
      <a:accent5>
        <a:srgbClr val="005BD3"/>
      </a:accent5>
      <a:accent6>
        <a:srgbClr val="00349E"/>
      </a:accent6>
      <a:hlink>
        <a:srgbClr val="17BBFD"/>
      </a:hlink>
      <a:folHlink>
        <a:srgbClr val="FF79C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4276"/>
  <sheetViews>
    <sheetView tabSelected="1" topLeftCell="B6" zoomScale="80" zoomScaleNormal="80" zoomScaleSheetLayoutView="80" workbookViewId="0">
      <selection activeCell="E19" sqref="E19"/>
    </sheetView>
  </sheetViews>
  <sheetFormatPr baseColWidth="10" defaultColWidth="9.140625" defaultRowHeight="12.75" x14ac:dyDescent="0.2"/>
  <cols>
    <col min="1" max="1" width="6.28515625" hidden="1" customWidth="1"/>
    <col min="2" max="2" width="6.85546875" style="2" customWidth="1"/>
    <col min="3" max="3" width="30.28515625" style="2" customWidth="1"/>
    <col min="4" max="4" width="17.5703125" customWidth="1"/>
    <col min="5" max="5" width="35" customWidth="1"/>
    <col min="6" max="6" width="34" customWidth="1"/>
    <col min="7" max="7" width="11.5703125" style="2" customWidth="1"/>
    <col min="8" max="8" width="11.140625" customWidth="1"/>
    <col min="9" max="9" width="16.28515625" customWidth="1"/>
    <col min="10" max="10" width="14.140625" customWidth="1"/>
    <col min="11" max="11" width="10.7109375" bestFit="1" customWidth="1"/>
    <col min="12" max="12" width="12.85546875" style="2" customWidth="1"/>
    <col min="13" max="13" width="14.42578125" style="2" customWidth="1"/>
    <col min="14" max="14" width="12.7109375" style="2" customWidth="1"/>
    <col min="15" max="15" width="13" style="2" customWidth="1"/>
    <col min="16" max="16" width="13.85546875" style="2" customWidth="1"/>
    <col min="17" max="17" width="11.85546875" style="2" customWidth="1"/>
    <col min="18" max="18" width="14.7109375" style="2" customWidth="1"/>
    <col min="19" max="19" width="15.85546875" style="2" customWidth="1"/>
    <col min="20" max="20" width="14.5703125" style="2" bestFit="1" customWidth="1"/>
    <col min="21" max="21" width="14.85546875" style="2" customWidth="1"/>
    <col min="22" max="22" width="16.42578125" style="2" customWidth="1"/>
    <col min="23" max="23" width="13.28515625" style="2" customWidth="1"/>
    <col min="24" max="24" width="11.85546875" style="2" customWidth="1"/>
    <col min="25" max="16384" width="9.140625" style="2"/>
  </cols>
  <sheetData>
    <row r="1" spans="1:22" x14ac:dyDescent="0.2">
      <c r="A1" s="2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ht="18" customHeight="1" x14ac:dyDescent="0.2">
      <c r="A2" s="2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</row>
    <row r="3" spans="1:22" ht="21" customHeight="1" x14ac:dyDescent="0.2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</row>
    <row r="4" spans="1:22" ht="21" customHeight="1" x14ac:dyDescent="0.2">
      <c r="A4" s="2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</row>
    <row r="5" spans="1:22" ht="21" customHeight="1" x14ac:dyDescent="0.2">
      <c r="A5" s="2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</row>
    <row r="6" spans="1:22" ht="21" customHeight="1" x14ac:dyDescent="0.2">
      <c r="A6" s="2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</row>
    <row r="7" spans="1:22" ht="21" customHeight="1" x14ac:dyDescent="0.2">
      <c r="A7" s="2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</row>
    <row r="8" spans="1:22" ht="21" customHeight="1" x14ac:dyDescent="0.2">
      <c r="A8" s="2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</row>
    <row r="9" spans="1:22" ht="21" customHeight="1" x14ac:dyDescent="0.2">
      <c r="A9" s="2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</row>
    <row r="10" spans="1:22" ht="21" customHeight="1" x14ac:dyDescent="0.2">
      <c r="A10" s="2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</row>
    <row r="11" spans="1:22" ht="24" customHeight="1" x14ac:dyDescent="0.2">
      <c r="A11" s="2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</row>
    <row r="12" spans="1:22" ht="3.75" customHeight="1" x14ac:dyDescent="0.2">
      <c r="A12" s="2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</row>
    <row r="13" spans="1:22" ht="21" customHeight="1" x14ac:dyDescent="0.2">
      <c r="A13" s="2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</row>
    <row r="14" spans="1:22" ht="26.25" customHeight="1" x14ac:dyDescent="0.2">
      <c r="A14" s="2"/>
      <c r="B14" s="47" t="s">
        <v>118</v>
      </c>
      <c r="C14" s="47"/>
      <c r="D14" s="47"/>
      <c r="E14" s="47"/>
      <c r="F14" s="47"/>
      <c r="G14" s="47"/>
      <c r="H14" s="47"/>
      <c r="I14" s="47"/>
      <c r="J14" s="47"/>
      <c r="K14" s="47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</row>
    <row r="15" spans="1:22" ht="26.25" customHeight="1" x14ac:dyDescent="0.2">
      <c r="A15" s="2"/>
      <c r="B15" s="11" t="s">
        <v>169</v>
      </c>
      <c r="C15" s="1"/>
      <c r="D15" s="1"/>
      <c r="E15" s="1"/>
      <c r="F15" s="1"/>
      <c r="G15" s="1"/>
      <c r="H15" s="1"/>
      <c r="I15" s="1"/>
      <c r="J15" s="1"/>
      <c r="K15" s="1"/>
      <c r="L15" s="48"/>
      <c r="M15" s="48"/>
      <c r="N15" s="48"/>
      <c r="O15" s="48"/>
      <c r="P15" s="48"/>
      <c r="Q15" s="48"/>
      <c r="R15" s="48"/>
      <c r="S15" s="48"/>
      <c r="T15" s="48"/>
      <c r="U15" s="48"/>
      <c r="V15" s="26"/>
    </row>
    <row r="16" spans="1:22" ht="23.25" customHeight="1" thickBot="1" x14ac:dyDescent="0.25">
      <c r="A16" s="2"/>
      <c r="B16" s="49"/>
      <c r="C16" s="49"/>
      <c r="D16" s="49"/>
      <c r="E16" s="49"/>
      <c r="F16" s="49"/>
      <c r="G16" s="49"/>
      <c r="H16" s="49"/>
      <c r="I16" s="49"/>
      <c r="J16" s="49"/>
      <c r="K16" s="49"/>
      <c r="L16" s="49"/>
      <c r="M16" s="49"/>
      <c r="N16" s="49"/>
      <c r="O16" s="49"/>
      <c r="P16" s="49"/>
      <c r="Q16" s="49"/>
      <c r="R16" s="49"/>
      <c r="S16" s="49"/>
      <c r="T16" s="49"/>
      <c r="U16" s="49"/>
      <c r="V16" s="49"/>
    </row>
    <row r="17" spans="1:22" ht="24.75" customHeight="1" x14ac:dyDescent="0.2">
      <c r="B17" s="53" t="s">
        <v>15</v>
      </c>
      <c r="C17" s="56" t="s">
        <v>11</v>
      </c>
      <c r="D17" s="56" t="s">
        <v>26</v>
      </c>
      <c r="E17" s="12"/>
      <c r="F17" s="12"/>
      <c r="G17" s="12"/>
      <c r="H17" s="13"/>
      <c r="I17" s="50" t="s">
        <v>13</v>
      </c>
      <c r="J17" s="50" t="s">
        <v>21</v>
      </c>
      <c r="K17" s="50" t="s">
        <v>27</v>
      </c>
      <c r="L17" s="61" t="s">
        <v>8</v>
      </c>
      <c r="M17" s="61"/>
      <c r="N17" s="61"/>
      <c r="O17" s="61"/>
      <c r="P17" s="61"/>
      <c r="Q17" s="61"/>
      <c r="R17" s="62"/>
      <c r="S17" s="50" t="s">
        <v>28</v>
      </c>
      <c r="T17" s="66" t="s">
        <v>2</v>
      </c>
      <c r="U17" s="67"/>
      <c r="V17" s="53" t="s">
        <v>14</v>
      </c>
    </row>
    <row r="18" spans="1:22" ht="29.25" customHeight="1" thickBot="1" x14ac:dyDescent="0.25">
      <c r="B18" s="54"/>
      <c r="C18" s="57"/>
      <c r="D18" s="57"/>
      <c r="E18" s="14" t="s">
        <v>18</v>
      </c>
      <c r="F18" s="14" t="s">
        <v>12</v>
      </c>
      <c r="G18" s="75" t="s">
        <v>20</v>
      </c>
      <c r="H18" s="58"/>
      <c r="I18" s="51"/>
      <c r="J18" s="51"/>
      <c r="K18" s="51"/>
      <c r="L18" s="70" t="s">
        <v>9</v>
      </c>
      <c r="M18" s="71"/>
      <c r="N18" s="72" t="s">
        <v>125</v>
      </c>
      <c r="O18" s="73" t="s">
        <v>10</v>
      </c>
      <c r="P18" s="74"/>
      <c r="Q18" s="63" t="s">
        <v>24</v>
      </c>
      <c r="R18" s="59" t="s">
        <v>0</v>
      </c>
      <c r="S18" s="51"/>
      <c r="T18" s="68" t="s">
        <v>3</v>
      </c>
      <c r="U18" s="76" t="s">
        <v>1</v>
      </c>
      <c r="V18" s="54"/>
    </row>
    <row r="19" spans="1:22" ht="29.25" thickBot="1" x14ac:dyDescent="0.25">
      <c r="A19" t="s">
        <v>19</v>
      </c>
      <c r="B19" s="55"/>
      <c r="C19" s="58"/>
      <c r="D19" s="58"/>
      <c r="E19" s="15"/>
      <c r="F19" s="15"/>
      <c r="G19" s="15" t="s">
        <v>16</v>
      </c>
      <c r="H19" s="16" t="s">
        <v>17</v>
      </c>
      <c r="I19" s="52"/>
      <c r="J19" s="52"/>
      <c r="K19" s="52"/>
      <c r="L19" s="17" t="s">
        <v>4</v>
      </c>
      <c r="M19" s="18" t="s">
        <v>5</v>
      </c>
      <c r="N19" s="64"/>
      <c r="O19" s="17" t="s">
        <v>6</v>
      </c>
      <c r="P19" s="18" t="s">
        <v>7</v>
      </c>
      <c r="Q19" s="64"/>
      <c r="R19" s="60"/>
      <c r="S19" s="52"/>
      <c r="T19" s="69"/>
      <c r="U19" s="77"/>
      <c r="V19" s="55"/>
    </row>
    <row r="20" spans="1:22" customFormat="1" ht="33" customHeight="1" thickBot="1" x14ac:dyDescent="0.25">
      <c r="B20" s="19">
        <v>1</v>
      </c>
      <c r="C20" s="20" t="s">
        <v>31</v>
      </c>
      <c r="D20" s="20" t="s">
        <v>29</v>
      </c>
      <c r="E20" s="20" t="s">
        <v>119</v>
      </c>
      <c r="F20" s="20" t="s">
        <v>23</v>
      </c>
      <c r="G20" s="35">
        <v>44255</v>
      </c>
      <c r="H20" s="9">
        <v>44440</v>
      </c>
      <c r="I20" s="7">
        <v>45000</v>
      </c>
      <c r="J20" s="7">
        <v>1148.33</v>
      </c>
      <c r="K20" s="7">
        <v>25</v>
      </c>
      <c r="L20" s="7">
        <f>+I20*2.87%</f>
        <v>1291.5</v>
      </c>
      <c r="M20" s="7">
        <f>+I20*7.1%</f>
        <v>3194.9999999999995</v>
      </c>
      <c r="N20" s="7">
        <f>+I20*1.15%</f>
        <v>517.5</v>
      </c>
      <c r="O20" s="7">
        <f>+I20*3.04%</f>
        <v>1368</v>
      </c>
      <c r="P20" s="7">
        <f>+I20*7.09%</f>
        <v>3190.5</v>
      </c>
      <c r="Q20" s="27"/>
      <c r="R20" s="7">
        <f>+P20+O20+N20+M20+L20</f>
        <v>9562.5</v>
      </c>
      <c r="S20" s="7">
        <v>10501.16</v>
      </c>
      <c r="T20" s="27">
        <f>S20+Q20+O20+L20+J20</f>
        <v>14308.99</v>
      </c>
      <c r="U20" s="7">
        <f>+M20+N20+P20</f>
        <v>6903</v>
      </c>
      <c r="V20" s="27">
        <f>I20-T20</f>
        <v>30691.010000000002</v>
      </c>
    </row>
    <row r="21" spans="1:22" customFormat="1" ht="33" customHeight="1" thickBot="1" x14ac:dyDescent="0.25">
      <c r="B21" s="19">
        <v>2</v>
      </c>
      <c r="C21" s="20" t="s">
        <v>32</v>
      </c>
      <c r="D21" s="20" t="s">
        <v>30</v>
      </c>
      <c r="E21" s="20" t="s">
        <v>119</v>
      </c>
      <c r="F21" s="20" t="s">
        <v>33</v>
      </c>
      <c r="G21" s="35">
        <v>44255</v>
      </c>
      <c r="H21" s="9">
        <v>44440</v>
      </c>
      <c r="I21" s="7">
        <v>84700</v>
      </c>
      <c r="J21" s="7">
        <v>8506.43</v>
      </c>
      <c r="K21" s="7">
        <v>25</v>
      </c>
      <c r="L21" s="7">
        <f t="shared" ref="L21:L76" si="0">+I21*2.87%</f>
        <v>2430.89</v>
      </c>
      <c r="M21" s="7">
        <f t="shared" ref="M21:M87" si="1">+I21*7.1%</f>
        <v>6013.7</v>
      </c>
      <c r="N21" s="7">
        <v>890.22</v>
      </c>
      <c r="O21" s="7">
        <f t="shared" ref="O21:O80" si="2">+I21*3.04%</f>
        <v>2574.88</v>
      </c>
      <c r="P21" s="7">
        <f t="shared" ref="P21:P80" si="3">+I21*7.09%</f>
        <v>6005.2300000000005</v>
      </c>
      <c r="Q21" s="27"/>
      <c r="R21" s="7">
        <f t="shared" ref="R21:R78" si="4">+P21+O21+N21+M21+L21</f>
        <v>17914.919999999998</v>
      </c>
      <c r="S21" s="7">
        <v>25</v>
      </c>
      <c r="T21" s="27">
        <f t="shared" ref="T21:T84" si="5">S21+Q21+O21+L21+J21</f>
        <v>13537.2</v>
      </c>
      <c r="U21" s="7">
        <f t="shared" ref="U21:U80" si="6">+M21+N21+P21</f>
        <v>12909.150000000001</v>
      </c>
      <c r="V21" s="27">
        <f t="shared" ref="V21:V80" si="7">I21-T21</f>
        <v>71162.8</v>
      </c>
    </row>
    <row r="22" spans="1:22" customFormat="1" ht="33" customHeight="1" thickBot="1" x14ac:dyDescent="0.25">
      <c r="B22" s="19">
        <v>3</v>
      </c>
      <c r="C22" s="20" t="s">
        <v>34</v>
      </c>
      <c r="D22" s="20" t="s">
        <v>29</v>
      </c>
      <c r="E22" s="20" t="s">
        <v>119</v>
      </c>
      <c r="F22" s="20" t="s">
        <v>35</v>
      </c>
      <c r="G22" s="35">
        <v>44317</v>
      </c>
      <c r="H22" s="9">
        <v>44500</v>
      </c>
      <c r="I22" s="7">
        <v>60000</v>
      </c>
      <c r="J22" s="21">
        <v>3486.68</v>
      </c>
      <c r="K22" s="7">
        <v>25</v>
      </c>
      <c r="L22" s="7">
        <f t="shared" si="0"/>
        <v>1722</v>
      </c>
      <c r="M22" s="7">
        <f t="shared" si="1"/>
        <v>4260</v>
      </c>
      <c r="N22" s="7">
        <f t="shared" ref="N22:N87" si="8">+I22*1.15%</f>
        <v>690</v>
      </c>
      <c r="O22" s="7">
        <f t="shared" si="2"/>
        <v>1824</v>
      </c>
      <c r="P22" s="7">
        <f t="shared" si="3"/>
        <v>4254</v>
      </c>
      <c r="Q22" s="27"/>
      <c r="R22" s="7">
        <f t="shared" si="4"/>
        <v>12750</v>
      </c>
      <c r="S22" s="7">
        <v>25</v>
      </c>
      <c r="T22" s="27">
        <f t="shared" si="5"/>
        <v>7057.68</v>
      </c>
      <c r="U22" s="7">
        <f t="shared" si="6"/>
        <v>9204</v>
      </c>
      <c r="V22" s="27">
        <f t="shared" si="7"/>
        <v>52942.32</v>
      </c>
    </row>
    <row r="23" spans="1:22" customFormat="1" ht="33" customHeight="1" thickBot="1" x14ac:dyDescent="0.25">
      <c r="B23" s="19">
        <v>4</v>
      </c>
      <c r="C23" s="20" t="s">
        <v>103</v>
      </c>
      <c r="D23" s="20" t="s">
        <v>29</v>
      </c>
      <c r="E23" s="20" t="s">
        <v>119</v>
      </c>
      <c r="F23" s="20" t="s">
        <v>40</v>
      </c>
      <c r="G23" s="35">
        <v>44287</v>
      </c>
      <c r="H23" s="9">
        <v>44530</v>
      </c>
      <c r="I23" s="7">
        <v>30250</v>
      </c>
      <c r="J23" s="7">
        <v>0</v>
      </c>
      <c r="K23" s="7">
        <v>25</v>
      </c>
      <c r="L23" s="7">
        <f t="shared" si="0"/>
        <v>868.17499999999995</v>
      </c>
      <c r="M23" s="7">
        <f t="shared" si="1"/>
        <v>2147.75</v>
      </c>
      <c r="N23" s="7">
        <f t="shared" si="8"/>
        <v>347.875</v>
      </c>
      <c r="O23" s="7">
        <f t="shared" si="2"/>
        <v>919.6</v>
      </c>
      <c r="P23" s="7">
        <f t="shared" si="3"/>
        <v>2144.7250000000004</v>
      </c>
      <c r="Q23" s="27"/>
      <c r="R23" s="7">
        <f t="shared" si="4"/>
        <v>6428.1250000000009</v>
      </c>
      <c r="S23" s="7">
        <v>25</v>
      </c>
      <c r="T23" s="27">
        <f t="shared" si="5"/>
        <v>1812.7750000000001</v>
      </c>
      <c r="U23" s="7">
        <f t="shared" si="6"/>
        <v>4640.3500000000004</v>
      </c>
      <c r="V23" s="27">
        <f t="shared" si="7"/>
        <v>28437.224999999999</v>
      </c>
    </row>
    <row r="24" spans="1:22" customFormat="1" ht="33" customHeight="1" thickBot="1" x14ac:dyDescent="0.25">
      <c r="B24" s="19">
        <v>5</v>
      </c>
      <c r="C24" s="20" t="s">
        <v>120</v>
      </c>
      <c r="D24" s="20" t="s">
        <v>30</v>
      </c>
      <c r="E24" s="20" t="s">
        <v>119</v>
      </c>
      <c r="F24" s="20" t="s">
        <v>40</v>
      </c>
      <c r="G24" s="35">
        <v>44682</v>
      </c>
      <c r="H24" s="9">
        <v>44865</v>
      </c>
      <c r="I24" s="7">
        <v>30250</v>
      </c>
      <c r="J24" s="7">
        <v>0</v>
      </c>
      <c r="K24" s="7">
        <v>25</v>
      </c>
      <c r="L24" s="7">
        <f t="shared" si="0"/>
        <v>868.17499999999995</v>
      </c>
      <c r="M24" s="7">
        <f t="shared" si="1"/>
        <v>2147.75</v>
      </c>
      <c r="N24" s="7">
        <f t="shared" si="8"/>
        <v>347.875</v>
      </c>
      <c r="O24" s="7">
        <f t="shared" si="2"/>
        <v>919.6</v>
      </c>
      <c r="P24" s="7">
        <f t="shared" si="3"/>
        <v>2144.7250000000004</v>
      </c>
      <c r="Q24" s="27"/>
      <c r="R24" s="7">
        <f t="shared" si="4"/>
        <v>6428.1250000000009</v>
      </c>
      <c r="S24" s="7">
        <v>25</v>
      </c>
      <c r="T24" s="27">
        <f t="shared" si="5"/>
        <v>1812.7750000000001</v>
      </c>
      <c r="U24" s="7">
        <f t="shared" si="6"/>
        <v>4640.3500000000004</v>
      </c>
      <c r="V24" s="27">
        <f t="shared" si="7"/>
        <v>28437.224999999999</v>
      </c>
    </row>
    <row r="25" spans="1:22" customFormat="1" ht="33" customHeight="1" thickBot="1" x14ac:dyDescent="0.25">
      <c r="B25" s="19">
        <v>6</v>
      </c>
      <c r="C25" s="20" t="s">
        <v>126</v>
      </c>
      <c r="D25" s="20" t="s">
        <v>29</v>
      </c>
      <c r="E25" s="20" t="s">
        <v>119</v>
      </c>
      <c r="F25" s="20" t="s">
        <v>23</v>
      </c>
      <c r="G25" s="35">
        <v>44927</v>
      </c>
      <c r="H25" s="9"/>
      <c r="I25" s="7">
        <v>40000</v>
      </c>
      <c r="J25" s="7">
        <v>442.65</v>
      </c>
      <c r="K25" s="7">
        <v>25</v>
      </c>
      <c r="L25" s="7">
        <f t="shared" si="0"/>
        <v>1148</v>
      </c>
      <c r="M25" s="7">
        <f t="shared" si="1"/>
        <v>2839.9999999999995</v>
      </c>
      <c r="N25" s="7">
        <f t="shared" si="8"/>
        <v>460</v>
      </c>
      <c r="O25" s="7">
        <f t="shared" si="2"/>
        <v>1216</v>
      </c>
      <c r="P25" s="7">
        <f t="shared" si="3"/>
        <v>2836</v>
      </c>
      <c r="Q25" s="27"/>
      <c r="R25" s="7">
        <f t="shared" si="4"/>
        <v>8500</v>
      </c>
      <c r="S25" s="7">
        <v>25</v>
      </c>
      <c r="T25" s="27">
        <f t="shared" si="5"/>
        <v>2831.65</v>
      </c>
      <c r="U25" s="7">
        <f t="shared" si="6"/>
        <v>6136</v>
      </c>
      <c r="V25" s="27">
        <f t="shared" si="7"/>
        <v>37168.35</v>
      </c>
    </row>
    <row r="26" spans="1:22" customFormat="1" ht="33" customHeight="1" thickBot="1" x14ac:dyDescent="0.25">
      <c r="B26" s="19">
        <v>7</v>
      </c>
      <c r="C26" s="20" t="s">
        <v>127</v>
      </c>
      <c r="D26" s="20" t="s">
        <v>29</v>
      </c>
      <c r="E26" s="20" t="s">
        <v>119</v>
      </c>
      <c r="F26" s="20" t="s">
        <v>128</v>
      </c>
      <c r="G26" s="35">
        <v>44986</v>
      </c>
      <c r="H26" s="9"/>
      <c r="I26" s="7">
        <v>60000</v>
      </c>
      <c r="J26" s="7">
        <v>3486.68</v>
      </c>
      <c r="K26" s="7">
        <v>25</v>
      </c>
      <c r="L26" s="7">
        <f t="shared" si="0"/>
        <v>1722</v>
      </c>
      <c r="M26" s="7">
        <f t="shared" si="1"/>
        <v>4260</v>
      </c>
      <c r="N26" s="7">
        <f t="shared" si="8"/>
        <v>690</v>
      </c>
      <c r="O26" s="7">
        <f t="shared" si="2"/>
        <v>1824</v>
      </c>
      <c r="P26" s="7">
        <f t="shared" si="3"/>
        <v>4254</v>
      </c>
      <c r="Q26" s="27"/>
      <c r="R26" s="7">
        <f t="shared" si="4"/>
        <v>12750</v>
      </c>
      <c r="S26" s="7">
        <v>25</v>
      </c>
      <c r="T26" s="27">
        <f t="shared" si="5"/>
        <v>7057.68</v>
      </c>
      <c r="U26" s="7">
        <f t="shared" si="6"/>
        <v>9204</v>
      </c>
      <c r="V26" s="27">
        <f t="shared" si="7"/>
        <v>52942.32</v>
      </c>
    </row>
    <row r="27" spans="1:22" customFormat="1" ht="33" customHeight="1" thickBot="1" x14ac:dyDescent="0.25">
      <c r="B27" s="19">
        <v>8</v>
      </c>
      <c r="C27" s="20" t="s">
        <v>142</v>
      </c>
      <c r="D27" s="20" t="s">
        <v>30</v>
      </c>
      <c r="E27" s="20" t="s">
        <v>119</v>
      </c>
      <c r="F27" s="20" t="s">
        <v>136</v>
      </c>
      <c r="G27" s="35">
        <v>45017</v>
      </c>
      <c r="H27" s="9"/>
      <c r="I27" s="7">
        <v>40000</v>
      </c>
      <c r="J27" s="7">
        <v>442.65</v>
      </c>
      <c r="K27" s="7">
        <v>25</v>
      </c>
      <c r="L27" s="7">
        <f t="shared" si="0"/>
        <v>1148</v>
      </c>
      <c r="M27" s="7">
        <f t="shared" si="1"/>
        <v>2839.9999999999995</v>
      </c>
      <c r="N27" s="7">
        <f t="shared" si="8"/>
        <v>460</v>
      </c>
      <c r="O27" s="7">
        <f t="shared" si="2"/>
        <v>1216</v>
      </c>
      <c r="P27" s="7">
        <f t="shared" si="3"/>
        <v>2836</v>
      </c>
      <c r="Q27" s="27"/>
      <c r="R27" s="7">
        <f t="shared" si="4"/>
        <v>8500</v>
      </c>
      <c r="S27" s="7">
        <v>10383.99</v>
      </c>
      <c r="T27" s="27">
        <f t="shared" si="5"/>
        <v>13190.64</v>
      </c>
      <c r="U27" s="7">
        <f t="shared" si="6"/>
        <v>6136</v>
      </c>
      <c r="V27" s="27">
        <f t="shared" si="7"/>
        <v>26809.360000000001</v>
      </c>
    </row>
    <row r="28" spans="1:22" customFormat="1" ht="33" customHeight="1" thickBot="1" x14ac:dyDescent="0.25">
      <c r="B28" s="19">
        <v>9</v>
      </c>
      <c r="C28" s="20" t="s">
        <v>36</v>
      </c>
      <c r="D28" s="20" t="s">
        <v>30</v>
      </c>
      <c r="E28" s="20" t="s">
        <v>37</v>
      </c>
      <c r="F28" s="20" t="s">
        <v>38</v>
      </c>
      <c r="G28" s="35">
        <v>44287</v>
      </c>
      <c r="H28" s="9">
        <v>44469</v>
      </c>
      <c r="I28" s="27">
        <v>49500</v>
      </c>
      <c r="J28" s="7">
        <f>1783.43</f>
        <v>1783.43</v>
      </c>
      <c r="K28" s="7">
        <v>25</v>
      </c>
      <c r="L28" s="7">
        <f t="shared" si="0"/>
        <v>1420.65</v>
      </c>
      <c r="M28" s="7">
        <f t="shared" si="1"/>
        <v>3514.4999999999995</v>
      </c>
      <c r="N28" s="7">
        <f t="shared" si="8"/>
        <v>569.25</v>
      </c>
      <c r="O28" s="7">
        <f t="shared" si="2"/>
        <v>1504.8</v>
      </c>
      <c r="P28" s="7">
        <f t="shared" si="3"/>
        <v>3509.55</v>
      </c>
      <c r="Q28" s="27"/>
      <c r="R28" s="7">
        <f t="shared" si="4"/>
        <v>10518.75</v>
      </c>
      <c r="S28" s="7">
        <v>25</v>
      </c>
      <c r="T28" s="27">
        <f t="shared" si="5"/>
        <v>4733.88</v>
      </c>
      <c r="U28" s="7">
        <f t="shared" si="6"/>
        <v>7593.2999999999993</v>
      </c>
      <c r="V28" s="27">
        <f t="shared" si="7"/>
        <v>44766.12</v>
      </c>
    </row>
    <row r="29" spans="1:22" customFormat="1" ht="33" customHeight="1" thickBot="1" x14ac:dyDescent="0.25">
      <c r="B29" s="19">
        <v>10</v>
      </c>
      <c r="C29" s="20" t="s">
        <v>104</v>
      </c>
      <c r="D29" s="20" t="s">
        <v>29</v>
      </c>
      <c r="E29" s="20" t="s">
        <v>37</v>
      </c>
      <c r="F29" s="20" t="s">
        <v>40</v>
      </c>
      <c r="G29" s="35">
        <v>44287</v>
      </c>
      <c r="H29" s="9">
        <v>44530</v>
      </c>
      <c r="I29" s="7">
        <v>30250</v>
      </c>
      <c r="J29" s="7">
        <v>0</v>
      </c>
      <c r="K29" s="7">
        <v>25</v>
      </c>
      <c r="L29" s="7">
        <f t="shared" si="0"/>
        <v>868.17499999999995</v>
      </c>
      <c r="M29" s="7">
        <f t="shared" si="1"/>
        <v>2147.75</v>
      </c>
      <c r="N29" s="7">
        <f t="shared" si="8"/>
        <v>347.875</v>
      </c>
      <c r="O29" s="7">
        <f t="shared" si="2"/>
        <v>919.6</v>
      </c>
      <c r="P29" s="7">
        <f t="shared" si="3"/>
        <v>2144.7250000000004</v>
      </c>
      <c r="Q29" s="27"/>
      <c r="R29" s="7">
        <f t="shared" si="4"/>
        <v>6428.1250000000009</v>
      </c>
      <c r="S29" s="7">
        <v>1025</v>
      </c>
      <c r="T29" s="27">
        <f t="shared" si="5"/>
        <v>2812.7749999999996</v>
      </c>
      <c r="U29" s="7">
        <f t="shared" si="6"/>
        <v>4640.3500000000004</v>
      </c>
      <c r="V29" s="27">
        <f t="shared" si="7"/>
        <v>27437.224999999999</v>
      </c>
    </row>
    <row r="30" spans="1:22" customFormat="1" ht="33" customHeight="1" thickBot="1" x14ac:dyDescent="0.25">
      <c r="B30" s="19">
        <v>11</v>
      </c>
      <c r="C30" s="20" t="s">
        <v>129</v>
      </c>
      <c r="D30" s="20" t="s">
        <v>30</v>
      </c>
      <c r="E30" s="20" t="s">
        <v>37</v>
      </c>
      <c r="F30" s="20" t="s">
        <v>38</v>
      </c>
      <c r="G30" s="35">
        <v>45017</v>
      </c>
      <c r="H30" s="9"/>
      <c r="I30" s="8">
        <v>60000</v>
      </c>
      <c r="J30" s="8">
        <v>3486.68</v>
      </c>
      <c r="K30" s="7">
        <v>25</v>
      </c>
      <c r="L30" s="7">
        <f t="shared" si="0"/>
        <v>1722</v>
      </c>
      <c r="M30" s="7">
        <f t="shared" si="1"/>
        <v>4260</v>
      </c>
      <c r="N30" s="7">
        <f t="shared" si="8"/>
        <v>690</v>
      </c>
      <c r="O30" s="7">
        <f t="shared" si="2"/>
        <v>1824</v>
      </c>
      <c r="P30" s="7">
        <f t="shared" si="3"/>
        <v>4254</v>
      </c>
      <c r="Q30" s="27"/>
      <c r="R30" s="7">
        <f t="shared" si="4"/>
        <v>12750</v>
      </c>
      <c r="S30" s="7">
        <v>695</v>
      </c>
      <c r="T30" s="27">
        <f t="shared" si="5"/>
        <v>7727.68</v>
      </c>
      <c r="U30" s="7">
        <f t="shared" si="6"/>
        <v>9204</v>
      </c>
      <c r="V30" s="27">
        <f t="shared" si="7"/>
        <v>52272.32</v>
      </c>
    </row>
    <row r="31" spans="1:22" customFormat="1" ht="33" customHeight="1" thickBot="1" x14ac:dyDescent="0.25">
      <c r="B31" s="19">
        <v>12</v>
      </c>
      <c r="C31" s="20" t="s">
        <v>164</v>
      </c>
      <c r="D31" s="20" t="s">
        <v>29</v>
      </c>
      <c r="E31" s="20" t="s">
        <v>37</v>
      </c>
      <c r="F31" s="20" t="s">
        <v>38</v>
      </c>
      <c r="G31" s="36">
        <v>45108</v>
      </c>
      <c r="H31" s="9"/>
      <c r="I31" s="8">
        <v>60000</v>
      </c>
      <c r="J31" s="8">
        <v>3486.68</v>
      </c>
      <c r="K31" s="7">
        <v>25</v>
      </c>
      <c r="L31" s="7">
        <f t="shared" si="0"/>
        <v>1722</v>
      </c>
      <c r="M31" s="7">
        <f t="shared" si="1"/>
        <v>4260</v>
      </c>
      <c r="N31" s="7">
        <f t="shared" si="8"/>
        <v>690</v>
      </c>
      <c r="O31" s="7">
        <f t="shared" si="2"/>
        <v>1824</v>
      </c>
      <c r="P31" s="7">
        <f t="shared" si="3"/>
        <v>4254</v>
      </c>
      <c r="Q31" s="27"/>
      <c r="R31" s="7">
        <f t="shared" si="4"/>
        <v>12750</v>
      </c>
      <c r="S31" s="7">
        <v>25</v>
      </c>
      <c r="T31" s="27">
        <f t="shared" si="5"/>
        <v>7057.68</v>
      </c>
      <c r="U31" s="7">
        <f t="shared" si="6"/>
        <v>9204</v>
      </c>
      <c r="V31" s="27">
        <f t="shared" si="7"/>
        <v>52942.32</v>
      </c>
    </row>
    <row r="32" spans="1:22" customFormat="1" ht="33" customHeight="1" thickBot="1" x14ac:dyDescent="0.25">
      <c r="B32" s="19">
        <v>13</v>
      </c>
      <c r="C32" s="20" t="s">
        <v>41</v>
      </c>
      <c r="D32" s="20" t="s">
        <v>30</v>
      </c>
      <c r="E32" s="20" t="s">
        <v>39</v>
      </c>
      <c r="F32" s="20" t="s">
        <v>40</v>
      </c>
      <c r="G32" s="35">
        <v>44287</v>
      </c>
      <c r="H32" s="9">
        <v>44469</v>
      </c>
      <c r="I32" s="7">
        <v>30250</v>
      </c>
      <c r="J32" s="27">
        <v>0</v>
      </c>
      <c r="K32" s="7">
        <v>25</v>
      </c>
      <c r="L32" s="7">
        <f t="shared" si="0"/>
        <v>868.17499999999995</v>
      </c>
      <c r="M32" s="7">
        <f t="shared" si="1"/>
        <v>2147.75</v>
      </c>
      <c r="N32" s="7">
        <f t="shared" si="8"/>
        <v>347.875</v>
      </c>
      <c r="O32" s="7">
        <f t="shared" si="2"/>
        <v>919.6</v>
      </c>
      <c r="P32" s="7">
        <f t="shared" si="3"/>
        <v>2144.7250000000004</v>
      </c>
      <c r="Q32" s="27">
        <v>1715.46</v>
      </c>
      <c r="R32" s="7">
        <f t="shared" si="4"/>
        <v>6428.1250000000009</v>
      </c>
      <c r="S32" s="7">
        <v>6549.81</v>
      </c>
      <c r="T32" s="27">
        <v>8337.59</v>
      </c>
      <c r="U32" s="7">
        <f t="shared" si="6"/>
        <v>4640.3500000000004</v>
      </c>
      <c r="V32" s="27">
        <f t="shared" si="7"/>
        <v>21912.41</v>
      </c>
    </row>
    <row r="33" spans="2:23" customFormat="1" ht="33" customHeight="1" thickBot="1" x14ac:dyDescent="0.25">
      <c r="B33" s="19">
        <v>14</v>
      </c>
      <c r="C33" s="20" t="s">
        <v>165</v>
      </c>
      <c r="D33" s="20" t="s">
        <v>30</v>
      </c>
      <c r="E33" s="20" t="s">
        <v>42</v>
      </c>
      <c r="F33" s="20" t="s">
        <v>43</v>
      </c>
      <c r="G33" s="35">
        <v>44317</v>
      </c>
      <c r="H33" s="9">
        <v>44407</v>
      </c>
      <c r="I33" s="7">
        <v>27000</v>
      </c>
      <c r="J33" s="27">
        <v>0</v>
      </c>
      <c r="K33" s="7">
        <v>25</v>
      </c>
      <c r="L33" s="7">
        <f t="shared" si="0"/>
        <v>774.9</v>
      </c>
      <c r="M33" s="7">
        <f t="shared" si="1"/>
        <v>1916.9999999999998</v>
      </c>
      <c r="N33" s="7">
        <f t="shared" si="8"/>
        <v>310.5</v>
      </c>
      <c r="O33" s="7">
        <f t="shared" si="2"/>
        <v>820.8</v>
      </c>
      <c r="P33" s="21">
        <v>1941.5</v>
      </c>
      <c r="Q33" s="27"/>
      <c r="R33" s="7">
        <f t="shared" si="4"/>
        <v>5764.7</v>
      </c>
      <c r="S33" s="7">
        <v>4091.44</v>
      </c>
      <c r="T33" s="27">
        <f t="shared" si="5"/>
        <v>5687.1399999999994</v>
      </c>
      <c r="U33" s="7">
        <f t="shared" si="6"/>
        <v>4169</v>
      </c>
      <c r="V33" s="27">
        <f t="shared" si="7"/>
        <v>21312.86</v>
      </c>
    </row>
    <row r="34" spans="2:23" customFormat="1" ht="33" customHeight="1" thickBot="1" x14ac:dyDescent="0.25">
      <c r="B34" s="19">
        <v>15</v>
      </c>
      <c r="C34" s="20" t="s">
        <v>107</v>
      </c>
      <c r="D34" s="20" t="s">
        <v>29</v>
      </c>
      <c r="E34" s="20" t="s">
        <v>42</v>
      </c>
      <c r="F34" s="20" t="s">
        <v>108</v>
      </c>
      <c r="G34" s="35">
        <v>44287</v>
      </c>
      <c r="H34" s="9">
        <v>44530</v>
      </c>
      <c r="I34" s="7">
        <v>30250</v>
      </c>
      <c r="J34" s="27">
        <v>0</v>
      </c>
      <c r="K34" s="7">
        <v>25</v>
      </c>
      <c r="L34" s="7">
        <f t="shared" si="0"/>
        <v>868.17499999999995</v>
      </c>
      <c r="M34" s="7">
        <f t="shared" si="1"/>
        <v>2147.75</v>
      </c>
      <c r="N34" s="7">
        <f t="shared" si="8"/>
        <v>347.875</v>
      </c>
      <c r="O34" s="7">
        <f t="shared" si="2"/>
        <v>919.6</v>
      </c>
      <c r="P34" s="7">
        <f t="shared" si="3"/>
        <v>2144.7250000000004</v>
      </c>
      <c r="Q34" s="27"/>
      <c r="R34" s="7">
        <f t="shared" si="4"/>
        <v>6428.1250000000009</v>
      </c>
      <c r="S34" s="7">
        <v>25</v>
      </c>
      <c r="T34" s="27">
        <f t="shared" si="5"/>
        <v>1812.7750000000001</v>
      </c>
      <c r="U34" s="7">
        <f t="shared" si="6"/>
        <v>4640.3500000000004</v>
      </c>
      <c r="V34" s="27">
        <f t="shared" si="7"/>
        <v>28437.224999999999</v>
      </c>
    </row>
    <row r="35" spans="2:23" customFormat="1" ht="33" customHeight="1" thickBot="1" x14ac:dyDescent="0.25">
      <c r="B35" s="19">
        <v>16</v>
      </c>
      <c r="C35" s="20" t="s">
        <v>116</v>
      </c>
      <c r="D35" s="20" t="s">
        <v>29</v>
      </c>
      <c r="E35" s="20" t="s">
        <v>42</v>
      </c>
      <c r="F35" s="20" t="s">
        <v>40</v>
      </c>
      <c r="G35" s="35">
        <v>44562</v>
      </c>
      <c r="H35" s="9">
        <v>44742</v>
      </c>
      <c r="I35" s="7">
        <v>35000</v>
      </c>
      <c r="J35" s="27">
        <v>0</v>
      </c>
      <c r="K35" s="7">
        <v>25</v>
      </c>
      <c r="L35" s="7">
        <f t="shared" si="0"/>
        <v>1004.5</v>
      </c>
      <c r="M35" s="7">
        <f t="shared" si="1"/>
        <v>2485</v>
      </c>
      <c r="N35" s="7">
        <f t="shared" si="8"/>
        <v>402.5</v>
      </c>
      <c r="O35" s="7">
        <f t="shared" si="2"/>
        <v>1064</v>
      </c>
      <c r="P35" s="7">
        <f t="shared" si="3"/>
        <v>2481.5</v>
      </c>
      <c r="Q35" s="27">
        <v>1715.46</v>
      </c>
      <c r="R35" s="7">
        <f t="shared" si="4"/>
        <v>7437.5</v>
      </c>
      <c r="S35" s="7">
        <v>4740.46</v>
      </c>
      <c r="T35" s="27">
        <v>6808.96</v>
      </c>
      <c r="U35" s="7">
        <f t="shared" si="6"/>
        <v>5369</v>
      </c>
      <c r="V35" s="27">
        <f t="shared" si="7"/>
        <v>28191.040000000001</v>
      </c>
      <c r="W35" s="29"/>
    </row>
    <row r="36" spans="2:23" customFormat="1" ht="33" customHeight="1" thickBot="1" x14ac:dyDescent="0.25">
      <c r="B36" s="19">
        <v>17</v>
      </c>
      <c r="C36" s="20" t="s">
        <v>153</v>
      </c>
      <c r="D36" s="20" t="s">
        <v>30</v>
      </c>
      <c r="E36" s="20" t="s">
        <v>42</v>
      </c>
      <c r="F36" s="20" t="s">
        <v>154</v>
      </c>
      <c r="G36" s="35">
        <v>45139</v>
      </c>
      <c r="H36" s="9"/>
      <c r="I36" s="7">
        <v>126500</v>
      </c>
      <c r="J36" s="27">
        <v>18338.830000000002</v>
      </c>
      <c r="K36" s="7">
        <v>25</v>
      </c>
      <c r="L36" s="7">
        <f t="shared" si="0"/>
        <v>3630.55</v>
      </c>
      <c r="M36" s="7">
        <f t="shared" si="1"/>
        <v>8981.5</v>
      </c>
      <c r="N36" s="7">
        <v>890.22</v>
      </c>
      <c r="O36" s="7">
        <f t="shared" si="2"/>
        <v>3845.6</v>
      </c>
      <c r="P36" s="7">
        <f t="shared" si="3"/>
        <v>8968.85</v>
      </c>
      <c r="Q36" s="27"/>
      <c r="R36" s="7">
        <f t="shared" si="4"/>
        <v>26316.719999999998</v>
      </c>
      <c r="S36" s="7">
        <v>25</v>
      </c>
      <c r="T36" s="27">
        <f t="shared" si="5"/>
        <v>25839.980000000003</v>
      </c>
      <c r="U36" s="7">
        <f t="shared" si="6"/>
        <v>18840.57</v>
      </c>
      <c r="V36" s="27">
        <f t="shared" si="7"/>
        <v>100660.01999999999</v>
      </c>
      <c r="W36" s="29"/>
    </row>
    <row r="37" spans="2:23" customFormat="1" ht="33" customHeight="1" thickBot="1" x14ac:dyDescent="0.25">
      <c r="B37" s="19">
        <v>18</v>
      </c>
      <c r="C37" s="20" t="s">
        <v>130</v>
      </c>
      <c r="D37" s="20" t="s">
        <v>29</v>
      </c>
      <c r="E37" s="20" t="s">
        <v>45</v>
      </c>
      <c r="F37" s="20" t="s">
        <v>40</v>
      </c>
      <c r="G37" s="35">
        <v>44287</v>
      </c>
      <c r="H37" s="9">
        <v>44530</v>
      </c>
      <c r="I37" s="7">
        <v>30250</v>
      </c>
      <c r="J37" s="27">
        <v>0</v>
      </c>
      <c r="K37" s="7">
        <v>25</v>
      </c>
      <c r="L37" s="7">
        <f t="shared" si="0"/>
        <v>868.17499999999995</v>
      </c>
      <c r="M37" s="7">
        <f t="shared" si="1"/>
        <v>2147.75</v>
      </c>
      <c r="N37" s="7">
        <f t="shared" si="8"/>
        <v>347.875</v>
      </c>
      <c r="O37" s="7">
        <f t="shared" si="2"/>
        <v>919.6</v>
      </c>
      <c r="P37" s="7">
        <f t="shared" si="3"/>
        <v>2144.7250000000004</v>
      </c>
      <c r="Q37" s="27"/>
      <c r="R37" s="7">
        <f t="shared" si="4"/>
        <v>6428.1250000000009</v>
      </c>
      <c r="S37" s="7">
        <v>25</v>
      </c>
      <c r="T37" s="27">
        <f t="shared" si="5"/>
        <v>1812.7750000000001</v>
      </c>
      <c r="U37" s="7">
        <f t="shared" si="6"/>
        <v>4640.3500000000004</v>
      </c>
      <c r="V37" s="27">
        <f t="shared" si="7"/>
        <v>28437.224999999999</v>
      </c>
    </row>
    <row r="38" spans="2:23" customFormat="1" ht="33" customHeight="1" thickBot="1" x14ac:dyDescent="0.25">
      <c r="B38" s="19">
        <v>19</v>
      </c>
      <c r="C38" s="20" t="s">
        <v>44</v>
      </c>
      <c r="D38" s="20" t="s">
        <v>29</v>
      </c>
      <c r="E38" s="20" t="s">
        <v>45</v>
      </c>
      <c r="F38" s="20" t="s">
        <v>166</v>
      </c>
      <c r="G38" s="35">
        <v>44348</v>
      </c>
      <c r="H38" s="9">
        <v>44561</v>
      </c>
      <c r="I38" s="7">
        <v>35000</v>
      </c>
      <c r="J38" s="27">
        <v>0</v>
      </c>
      <c r="K38" s="7">
        <v>25</v>
      </c>
      <c r="L38" s="7">
        <f t="shared" si="0"/>
        <v>1004.5</v>
      </c>
      <c r="M38" s="7">
        <f t="shared" si="1"/>
        <v>2485</v>
      </c>
      <c r="N38" s="7">
        <f t="shared" si="8"/>
        <v>402.5</v>
      </c>
      <c r="O38" s="7">
        <f t="shared" si="2"/>
        <v>1064</v>
      </c>
      <c r="P38" s="7">
        <f t="shared" si="3"/>
        <v>2481.5</v>
      </c>
      <c r="Q38" s="27"/>
      <c r="R38" s="7">
        <f t="shared" si="4"/>
        <v>7437.5</v>
      </c>
      <c r="S38" s="7">
        <v>1025</v>
      </c>
      <c r="T38" s="27">
        <f t="shared" si="5"/>
        <v>3093.5</v>
      </c>
      <c r="U38" s="7">
        <f t="shared" si="6"/>
        <v>5369</v>
      </c>
      <c r="V38" s="27">
        <f t="shared" si="7"/>
        <v>31906.5</v>
      </c>
    </row>
    <row r="39" spans="2:23" customFormat="1" ht="33" customHeight="1" thickBot="1" x14ac:dyDescent="0.25">
      <c r="B39" s="19">
        <v>20</v>
      </c>
      <c r="C39" s="20" t="s">
        <v>131</v>
      </c>
      <c r="D39" s="22" t="s">
        <v>29</v>
      </c>
      <c r="E39" s="20" t="s">
        <v>45</v>
      </c>
      <c r="F39" s="20" t="s">
        <v>40</v>
      </c>
      <c r="G39" s="35">
        <v>44986</v>
      </c>
      <c r="H39" s="9"/>
      <c r="I39" s="7">
        <v>30250</v>
      </c>
      <c r="J39" s="27">
        <v>0</v>
      </c>
      <c r="K39" s="7">
        <v>25</v>
      </c>
      <c r="L39" s="7">
        <f t="shared" si="0"/>
        <v>868.17499999999995</v>
      </c>
      <c r="M39" s="7">
        <f t="shared" si="1"/>
        <v>2147.75</v>
      </c>
      <c r="N39" s="7">
        <f t="shared" si="8"/>
        <v>347.875</v>
      </c>
      <c r="O39" s="7">
        <f t="shared" si="2"/>
        <v>919.6</v>
      </c>
      <c r="P39" s="7">
        <f t="shared" si="3"/>
        <v>2144.7250000000004</v>
      </c>
      <c r="Q39" s="27"/>
      <c r="R39" s="7">
        <f t="shared" si="4"/>
        <v>6428.1250000000009</v>
      </c>
      <c r="S39" s="7">
        <v>2465</v>
      </c>
      <c r="T39" s="27">
        <f t="shared" si="5"/>
        <v>4252.7749999999996</v>
      </c>
      <c r="U39" s="7">
        <f t="shared" si="6"/>
        <v>4640.3500000000004</v>
      </c>
      <c r="V39" s="27">
        <f t="shared" si="7"/>
        <v>25997.224999999999</v>
      </c>
    </row>
    <row r="40" spans="2:23" customFormat="1" ht="33" customHeight="1" thickBot="1" x14ac:dyDescent="0.25">
      <c r="B40" s="19">
        <v>21</v>
      </c>
      <c r="C40" s="20" t="s">
        <v>145</v>
      </c>
      <c r="D40" s="22" t="s">
        <v>29</v>
      </c>
      <c r="E40" s="20" t="s">
        <v>45</v>
      </c>
      <c r="F40" s="20" t="s">
        <v>146</v>
      </c>
      <c r="G40" s="35">
        <v>45078</v>
      </c>
      <c r="H40" s="9"/>
      <c r="I40" s="7">
        <v>126500</v>
      </c>
      <c r="J40" s="27">
        <v>17909.97</v>
      </c>
      <c r="K40" s="7">
        <v>25</v>
      </c>
      <c r="L40" s="7">
        <f t="shared" si="0"/>
        <v>3630.55</v>
      </c>
      <c r="M40" s="7">
        <f t="shared" si="1"/>
        <v>8981.5</v>
      </c>
      <c r="N40" s="7">
        <v>890.22</v>
      </c>
      <c r="O40" s="7">
        <f t="shared" si="2"/>
        <v>3845.6</v>
      </c>
      <c r="P40" s="7">
        <f t="shared" si="3"/>
        <v>8968.85</v>
      </c>
      <c r="Q40" s="27">
        <v>1715.46</v>
      </c>
      <c r="R40" s="7">
        <f t="shared" si="4"/>
        <v>26316.719999999998</v>
      </c>
      <c r="S40" s="7">
        <v>1740.46</v>
      </c>
      <c r="T40" s="27">
        <v>27126.58</v>
      </c>
      <c r="U40" s="7">
        <f t="shared" si="6"/>
        <v>18840.57</v>
      </c>
      <c r="V40" s="27">
        <f t="shared" si="7"/>
        <v>99373.42</v>
      </c>
    </row>
    <row r="41" spans="2:23" customFormat="1" ht="37.5" customHeight="1" thickBot="1" x14ac:dyDescent="0.25">
      <c r="B41" s="19">
        <v>22</v>
      </c>
      <c r="C41" s="20" t="s">
        <v>47</v>
      </c>
      <c r="D41" s="20" t="s">
        <v>29</v>
      </c>
      <c r="E41" s="20" t="s">
        <v>46</v>
      </c>
      <c r="F41" s="22" t="s">
        <v>48</v>
      </c>
      <c r="G41" s="35">
        <v>44287</v>
      </c>
      <c r="H41" s="9">
        <v>44469</v>
      </c>
      <c r="I41" s="8">
        <v>30250</v>
      </c>
      <c r="J41" s="28">
        <v>0</v>
      </c>
      <c r="K41" s="7">
        <v>25</v>
      </c>
      <c r="L41" s="7">
        <f t="shared" si="0"/>
        <v>868.17499999999995</v>
      </c>
      <c r="M41" s="7">
        <f t="shared" si="1"/>
        <v>2147.75</v>
      </c>
      <c r="N41" s="7">
        <f t="shared" si="8"/>
        <v>347.875</v>
      </c>
      <c r="O41" s="7">
        <f t="shared" si="2"/>
        <v>919.6</v>
      </c>
      <c r="P41" s="7">
        <f t="shared" si="3"/>
        <v>2144.7250000000004</v>
      </c>
      <c r="Q41" s="27"/>
      <c r="R41" s="7">
        <f t="shared" si="4"/>
        <v>6428.1250000000009</v>
      </c>
      <c r="S41" s="7">
        <v>1025</v>
      </c>
      <c r="T41" s="27">
        <f t="shared" si="5"/>
        <v>2812.7749999999996</v>
      </c>
      <c r="U41" s="7">
        <f t="shared" si="6"/>
        <v>4640.3500000000004</v>
      </c>
      <c r="V41" s="27">
        <f t="shared" si="7"/>
        <v>27437.224999999999</v>
      </c>
    </row>
    <row r="42" spans="2:23" customFormat="1" ht="33" customHeight="1" thickBot="1" x14ac:dyDescent="0.25">
      <c r="B42" s="19">
        <v>23</v>
      </c>
      <c r="C42" s="20" t="s">
        <v>132</v>
      </c>
      <c r="D42" s="20" t="s">
        <v>30</v>
      </c>
      <c r="E42" s="20" t="s">
        <v>133</v>
      </c>
      <c r="F42" s="20" t="s">
        <v>149</v>
      </c>
      <c r="G42" s="35">
        <v>44986</v>
      </c>
      <c r="H42" s="9"/>
      <c r="I42" s="8">
        <v>60000</v>
      </c>
      <c r="J42" s="28">
        <v>3486.68</v>
      </c>
      <c r="K42" s="7">
        <v>25</v>
      </c>
      <c r="L42" s="7">
        <f t="shared" si="0"/>
        <v>1722</v>
      </c>
      <c r="M42" s="7">
        <f t="shared" si="1"/>
        <v>4260</v>
      </c>
      <c r="N42" s="7">
        <f t="shared" si="8"/>
        <v>690</v>
      </c>
      <c r="O42" s="7">
        <f t="shared" si="2"/>
        <v>1824</v>
      </c>
      <c r="P42" s="7">
        <f t="shared" si="3"/>
        <v>4254</v>
      </c>
      <c r="Q42" s="27"/>
      <c r="R42" s="7">
        <f t="shared" si="4"/>
        <v>12750</v>
      </c>
      <c r="S42" s="7">
        <v>2097.1999999999998</v>
      </c>
      <c r="T42" s="27">
        <f t="shared" si="5"/>
        <v>9129.8799999999992</v>
      </c>
      <c r="U42" s="7">
        <f t="shared" si="6"/>
        <v>9204</v>
      </c>
      <c r="V42" s="27">
        <f t="shared" si="7"/>
        <v>50870.12</v>
      </c>
    </row>
    <row r="43" spans="2:23" customFormat="1" ht="33" customHeight="1" thickBot="1" x14ac:dyDescent="0.25">
      <c r="B43" s="19">
        <v>24</v>
      </c>
      <c r="C43" s="20" t="s">
        <v>162</v>
      </c>
      <c r="D43" s="20" t="s">
        <v>30</v>
      </c>
      <c r="E43" s="20" t="s">
        <v>133</v>
      </c>
      <c r="F43" s="20" t="s">
        <v>163</v>
      </c>
      <c r="G43" s="35">
        <v>43891</v>
      </c>
      <c r="H43" s="9"/>
      <c r="I43" s="8">
        <v>84700</v>
      </c>
      <c r="J43" s="28">
        <v>8077.56</v>
      </c>
      <c r="K43" s="7">
        <v>25</v>
      </c>
      <c r="L43" s="7">
        <f t="shared" si="0"/>
        <v>2430.89</v>
      </c>
      <c r="M43" s="7">
        <f t="shared" si="1"/>
        <v>6013.7</v>
      </c>
      <c r="N43" s="7">
        <v>890.22</v>
      </c>
      <c r="O43" s="7">
        <f t="shared" si="2"/>
        <v>2574.88</v>
      </c>
      <c r="P43" s="7">
        <f t="shared" si="3"/>
        <v>6005.2300000000005</v>
      </c>
      <c r="Q43" s="27">
        <v>1715.46</v>
      </c>
      <c r="R43" s="7">
        <f t="shared" si="4"/>
        <v>17914.919999999998</v>
      </c>
      <c r="S43" s="7">
        <v>1740.46</v>
      </c>
      <c r="T43" s="27">
        <v>14823.79</v>
      </c>
      <c r="U43" s="7">
        <f>+M43+N43+P43</f>
        <v>12909.150000000001</v>
      </c>
      <c r="V43" s="27">
        <f t="shared" si="7"/>
        <v>69876.209999999992</v>
      </c>
    </row>
    <row r="44" spans="2:23" customFormat="1" ht="33" customHeight="1" thickBot="1" x14ac:dyDescent="0.25">
      <c r="B44" s="19">
        <v>25</v>
      </c>
      <c r="C44" s="20" t="s">
        <v>50</v>
      </c>
      <c r="D44" s="20" t="s">
        <v>30</v>
      </c>
      <c r="E44" s="20" t="s">
        <v>49</v>
      </c>
      <c r="F44" s="22" t="s">
        <v>48</v>
      </c>
      <c r="G44" s="35">
        <v>44290</v>
      </c>
      <c r="H44" s="9">
        <v>44469</v>
      </c>
      <c r="I44" s="23">
        <v>30250</v>
      </c>
      <c r="J44" s="8">
        <v>0</v>
      </c>
      <c r="K44" s="7">
        <v>25</v>
      </c>
      <c r="L44" s="7">
        <f t="shared" si="0"/>
        <v>868.17499999999995</v>
      </c>
      <c r="M44" s="7">
        <f t="shared" si="1"/>
        <v>2147.75</v>
      </c>
      <c r="N44" s="7">
        <f t="shared" si="8"/>
        <v>347.875</v>
      </c>
      <c r="O44" s="7">
        <f t="shared" si="2"/>
        <v>919.6</v>
      </c>
      <c r="P44" s="7">
        <f t="shared" si="3"/>
        <v>2144.7250000000004</v>
      </c>
      <c r="Q44" s="27"/>
      <c r="R44" s="7">
        <f t="shared" si="4"/>
        <v>6428.1250000000009</v>
      </c>
      <c r="S44" s="7">
        <v>25</v>
      </c>
      <c r="T44" s="27">
        <v>1812.78</v>
      </c>
      <c r="U44" s="7">
        <f t="shared" si="6"/>
        <v>4640.3500000000004</v>
      </c>
      <c r="V44" s="27">
        <f t="shared" si="7"/>
        <v>28437.22</v>
      </c>
    </row>
    <row r="45" spans="2:23" customFormat="1" ht="33" customHeight="1" thickBot="1" x14ac:dyDescent="0.25">
      <c r="B45" s="19">
        <v>26</v>
      </c>
      <c r="C45" s="20" t="s">
        <v>51</v>
      </c>
      <c r="D45" s="20" t="s">
        <v>30</v>
      </c>
      <c r="E45" s="20" t="s">
        <v>49</v>
      </c>
      <c r="F45" s="22" t="s">
        <v>48</v>
      </c>
      <c r="G45" s="35">
        <v>44228</v>
      </c>
      <c r="H45" s="9">
        <v>44408</v>
      </c>
      <c r="I45" s="23">
        <v>30250</v>
      </c>
      <c r="J45" s="8">
        <v>0</v>
      </c>
      <c r="K45" s="7">
        <v>25</v>
      </c>
      <c r="L45" s="7">
        <f t="shared" si="0"/>
        <v>868.17499999999995</v>
      </c>
      <c r="M45" s="7">
        <f t="shared" si="1"/>
        <v>2147.75</v>
      </c>
      <c r="N45" s="7">
        <f t="shared" si="8"/>
        <v>347.875</v>
      </c>
      <c r="O45" s="7">
        <f t="shared" si="2"/>
        <v>919.6</v>
      </c>
      <c r="P45" s="7">
        <f t="shared" si="3"/>
        <v>2144.7250000000004</v>
      </c>
      <c r="Q45" s="27">
        <f>1715.46*2</f>
        <v>3430.92</v>
      </c>
      <c r="R45" s="7">
        <f t="shared" si="4"/>
        <v>6428.1250000000009</v>
      </c>
      <c r="S45" s="7">
        <v>4125.92</v>
      </c>
      <c r="T45" s="27">
        <v>5913.7</v>
      </c>
      <c r="U45" s="7">
        <f t="shared" si="6"/>
        <v>4640.3500000000004</v>
      </c>
      <c r="V45" s="27">
        <f t="shared" si="7"/>
        <v>24336.3</v>
      </c>
    </row>
    <row r="46" spans="2:23" customFormat="1" ht="33" customHeight="1" thickBot="1" x14ac:dyDescent="0.25">
      <c r="B46" s="19">
        <v>27</v>
      </c>
      <c r="C46" s="20" t="s">
        <v>52</v>
      </c>
      <c r="D46" s="20" t="s">
        <v>30</v>
      </c>
      <c r="E46" s="20" t="s">
        <v>53</v>
      </c>
      <c r="F46" s="20" t="s">
        <v>40</v>
      </c>
      <c r="G46" s="35">
        <v>44287</v>
      </c>
      <c r="H46" s="9">
        <v>44469</v>
      </c>
      <c r="I46" s="23">
        <v>30250</v>
      </c>
      <c r="J46" s="8">
        <v>0</v>
      </c>
      <c r="K46" s="7">
        <v>25</v>
      </c>
      <c r="L46" s="7">
        <f t="shared" si="0"/>
        <v>868.17499999999995</v>
      </c>
      <c r="M46" s="7">
        <f t="shared" si="1"/>
        <v>2147.75</v>
      </c>
      <c r="N46" s="7">
        <f t="shared" si="8"/>
        <v>347.875</v>
      </c>
      <c r="O46" s="7">
        <f t="shared" si="2"/>
        <v>919.6</v>
      </c>
      <c r="P46" s="7">
        <f t="shared" si="3"/>
        <v>2144.7250000000004</v>
      </c>
      <c r="Q46" s="27">
        <v>1715.46</v>
      </c>
      <c r="R46" s="7">
        <f t="shared" si="4"/>
        <v>6428.1250000000009</v>
      </c>
      <c r="S46" s="7">
        <v>1740.46</v>
      </c>
      <c r="T46" s="27">
        <v>3528.24</v>
      </c>
      <c r="U46" s="7">
        <f t="shared" si="6"/>
        <v>4640.3500000000004</v>
      </c>
      <c r="V46" s="27">
        <f t="shared" si="7"/>
        <v>26721.760000000002</v>
      </c>
    </row>
    <row r="47" spans="2:23" customFormat="1" ht="33" customHeight="1" thickBot="1" x14ac:dyDescent="0.25">
      <c r="B47" s="19">
        <v>28</v>
      </c>
      <c r="C47" s="20" t="s">
        <v>55</v>
      </c>
      <c r="D47" s="20" t="s">
        <v>29</v>
      </c>
      <c r="E47" s="20" t="s">
        <v>54</v>
      </c>
      <c r="F47" s="20" t="s">
        <v>25</v>
      </c>
      <c r="G47" s="35">
        <v>44348</v>
      </c>
      <c r="H47" s="10">
        <v>44531</v>
      </c>
      <c r="I47" s="7">
        <v>36300</v>
      </c>
      <c r="J47" s="7">
        <v>0</v>
      </c>
      <c r="K47" s="7">
        <v>25</v>
      </c>
      <c r="L47" s="7">
        <f t="shared" si="0"/>
        <v>1041.81</v>
      </c>
      <c r="M47" s="7">
        <f t="shared" si="1"/>
        <v>2577.2999999999997</v>
      </c>
      <c r="N47" s="7">
        <f t="shared" si="8"/>
        <v>417.45</v>
      </c>
      <c r="O47" s="7">
        <f t="shared" si="2"/>
        <v>1103.52</v>
      </c>
      <c r="P47" s="7">
        <f t="shared" si="3"/>
        <v>2573.67</v>
      </c>
      <c r="Q47" s="27">
        <f>1715.46*2</f>
        <v>3430.92</v>
      </c>
      <c r="R47" s="7">
        <f t="shared" si="4"/>
        <v>7713.75</v>
      </c>
      <c r="S47" s="7">
        <v>3455.92</v>
      </c>
      <c r="T47" s="27">
        <v>5601.25</v>
      </c>
      <c r="U47" s="7">
        <f t="shared" si="6"/>
        <v>5568.42</v>
      </c>
      <c r="V47" s="27">
        <f t="shared" si="7"/>
        <v>30698.75</v>
      </c>
    </row>
    <row r="48" spans="2:23" customFormat="1" ht="33" customHeight="1" thickBot="1" x14ac:dyDescent="0.25">
      <c r="B48" s="19">
        <v>29</v>
      </c>
      <c r="C48" s="20" t="s">
        <v>160</v>
      </c>
      <c r="D48" s="20" t="s">
        <v>30</v>
      </c>
      <c r="E48" s="20" t="s">
        <v>54</v>
      </c>
      <c r="F48" s="20" t="s">
        <v>161</v>
      </c>
      <c r="G48" s="36">
        <v>45108</v>
      </c>
      <c r="H48" s="9"/>
      <c r="I48" s="7">
        <v>84700</v>
      </c>
      <c r="J48" s="7">
        <v>8506.43</v>
      </c>
      <c r="K48" s="7">
        <v>25</v>
      </c>
      <c r="L48" s="7">
        <f t="shared" si="0"/>
        <v>2430.89</v>
      </c>
      <c r="M48" s="7">
        <f t="shared" si="1"/>
        <v>6013.7</v>
      </c>
      <c r="N48" s="7">
        <v>890.22</v>
      </c>
      <c r="O48" s="7">
        <f t="shared" si="2"/>
        <v>2574.88</v>
      </c>
      <c r="P48" s="7">
        <f t="shared" si="3"/>
        <v>6005.2300000000005</v>
      </c>
      <c r="Q48" s="27"/>
      <c r="R48" s="7">
        <f t="shared" si="4"/>
        <v>17914.919999999998</v>
      </c>
      <c r="S48" s="7">
        <v>25</v>
      </c>
      <c r="T48" s="27">
        <f t="shared" si="5"/>
        <v>13537.2</v>
      </c>
      <c r="U48" s="7">
        <f t="shared" si="6"/>
        <v>12909.150000000001</v>
      </c>
      <c r="V48" s="27">
        <f t="shared" si="7"/>
        <v>71162.8</v>
      </c>
    </row>
    <row r="49" spans="2:22" customFormat="1" ht="33" customHeight="1" thickBot="1" x14ac:dyDescent="0.25">
      <c r="B49" s="19">
        <v>30</v>
      </c>
      <c r="C49" s="20" t="s">
        <v>56</v>
      </c>
      <c r="D49" s="20" t="s">
        <v>30</v>
      </c>
      <c r="E49" s="20" t="s">
        <v>57</v>
      </c>
      <c r="F49" s="20" t="s">
        <v>40</v>
      </c>
      <c r="G49" s="35">
        <v>44347</v>
      </c>
      <c r="H49" s="9">
        <v>44531</v>
      </c>
      <c r="I49" s="7">
        <v>30250</v>
      </c>
      <c r="J49" s="7">
        <v>0</v>
      </c>
      <c r="K49" s="7">
        <v>25</v>
      </c>
      <c r="L49" s="7">
        <f t="shared" si="0"/>
        <v>868.17499999999995</v>
      </c>
      <c r="M49" s="7">
        <f t="shared" si="1"/>
        <v>2147.75</v>
      </c>
      <c r="N49" s="7">
        <f t="shared" si="8"/>
        <v>347.875</v>
      </c>
      <c r="O49" s="7">
        <f t="shared" si="2"/>
        <v>919.6</v>
      </c>
      <c r="P49" s="7">
        <f t="shared" si="3"/>
        <v>2144.7250000000004</v>
      </c>
      <c r="Q49" s="27"/>
      <c r="R49" s="7">
        <f t="shared" si="4"/>
        <v>6428.1250000000009</v>
      </c>
      <c r="S49" s="7">
        <v>3461.29</v>
      </c>
      <c r="T49" s="27">
        <f t="shared" si="5"/>
        <v>5249.0650000000005</v>
      </c>
      <c r="U49" s="7">
        <f t="shared" si="6"/>
        <v>4640.3500000000004</v>
      </c>
      <c r="V49" s="27">
        <f t="shared" si="7"/>
        <v>25000.934999999998</v>
      </c>
    </row>
    <row r="50" spans="2:22" customFormat="1" ht="33" customHeight="1" thickBot="1" x14ac:dyDescent="0.25">
      <c r="B50" s="19">
        <v>31</v>
      </c>
      <c r="C50" s="20" t="s">
        <v>58</v>
      </c>
      <c r="D50" s="20" t="s">
        <v>30</v>
      </c>
      <c r="E50" s="20" t="s">
        <v>57</v>
      </c>
      <c r="F50" s="20" t="s">
        <v>59</v>
      </c>
      <c r="G50" s="35">
        <v>44347</v>
      </c>
      <c r="H50" s="9">
        <v>44531</v>
      </c>
      <c r="I50" s="7">
        <v>35000</v>
      </c>
      <c r="J50" s="7">
        <v>0</v>
      </c>
      <c r="K50" s="7">
        <v>25</v>
      </c>
      <c r="L50" s="7">
        <f t="shared" si="0"/>
        <v>1004.5</v>
      </c>
      <c r="M50" s="7">
        <f t="shared" si="1"/>
        <v>2485</v>
      </c>
      <c r="N50" s="7">
        <f t="shared" si="8"/>
        <v>402.5</v>
      </c>
      <c r="O50" s="7">
        <f t="shared" si="2"/>
        <v>1064</v>
      </c>
      <c r="P50" s="7">
        <f t="shared" si="3"/>
        <v>2481.5</v>
      </c>
      <c r="Q50" s="27"/>
      <c r="R50" s="7">
        <f t="shared" si="4"/>
        <v>7437.5</v>
      </c>
      <c r="S50" s="7">
        <v>8664.82</v>
      </c>
      <c r="T50" s="27">
        <f t="shared" si="5"/>
        <v>10733.32</v>
      </c>
      <c r="U50" s="7">
        <f t="shared" si="6"/>
        <v>5369</v>
      </c>
      <c r="V50" s="27">
        <f t="shared" si="7"/>
        <v>24266.68</v>
      </c>
    </row>
    <row r="51" spans="2:22" customFormat="1" ht="33" customHeight="1" thickBot="1" x14ac:dyDescent="0.25">
      <c r="B51" s="19">
        <v>32</v>
      </c>
      <c r="C51" s="20" t="s">
        <v>105</v>
      </c>
      <c r="D51" s="20" t="s">
        <v>30</v>
      </c>
      <c r="E51" s="20" t="s">
        <v>57</v>
      </c>
      <c r="F51" s="20" t="s">
        <v>106</v>
      </c>
      <c r="G51" s="35">
        <v>44287</v>
      </c>
      <c r="H51" s="9">
        <v>44530</v>
      </c>
      <c r="I51" s="7">
        <v>45000</v>
      </c>
      <c r="J51" s="27">
        <v>1148.33</v>
      </c>
      <c r="K51" s="7">
        <v>25</v>
      </c>
      <c r="L51" s="7">
        <f t="shared" si="0"/>
        <v>1291.5</v>
      </c>
      <c r="M51" s="7">
        <f t="shared" si="1"/>
        <v>3194.9999999999995</v>
      </c>
      <c r="N51" s="7">
        <f t="shared" si="8"/>
        <v>517.5</v>
      </c>
      <c r="O51" s="7">
        <f t="shared" si="2"/>
        <v>1368</v>
      </c>
      <c r="P51" s="7">
        <f t="shared" si="3"/>
        <v>3190.5</v>
      </c>
      <c r="Q51" s="27"/>
      <c r="R51" s="7">
        <f t="shared" si="4"/>
        <v>9562.5</v>
      </c>
      <c r="S51" s="7">
        <v>4443.09</v>
      </c>
      <c r="T51" s="27">
        <f t="shared" si="5"/>
        <v>8250.92</v>
      </c>
      <c r="U51" s="7">
        <f t="shared" si="6"/>
        <v>6903</v>
      </c>
      <c r="V51" s="27">
        <f t="shared" si="7"/>
        <v>36749.08</v>
      </c>
    </row>
    <row r="52" spans="2:22" customFormat="1" ht="33" customHeight="1" thickBot="1" x14ac:dyDescent="0.25">
      <c r="B52" s="19">
        <v>33</v>
      </c>
      <c r="C52" s="20" t="s">
        <v>124</v>
      </c>
      <c r="D52" s="20" t="s">
        <v>30</v>
      </c>
      <c r="E52" s="20" t="s">
        <v>57</v>
      </c>
      <c r="F52" s="20" t="s">
        <v>40</v>
      </c>
      <c r="G52" s="35">
        <v>44774</v>
      </c>
      <c r="H52" s="9">
        <v>44957</v>
      </c>
      <c r="I52" s="7">
        <v>30250</v>
      </c>
      <c r="J52" s="7">
        <v>0</v>
      </c>
      <c r="K52" s="7">
        <v>25</v>
      </c>
      <c r="L52" s="7">
        <f t="shared" si="0"/>
        <v>868.17499999999995</v>
      </c>
      <c r="M52" s="7">
        <f t="shared" si="1"/>
        <v>2147.75</v>
      </c>
      <c r="N52" s="7">
        <f t="shared" si="8"/>
        <v>347.875</v>
      </c>
      <c r="O52" s="7">
        <f t="shared" si="2"/>
        <v>919.6</v>
      </c>
      <c r="P52" s="7">
        <f t="shared" si="3"/>
        <v>2144.7250000000004</v>
      </c>
      <c r="Q52" s="27"/>
      <c r="R52" s="7">
        <f t="shared" si="4"/>
        <v>6428.1250000000009</v>
      </c>
      <c r="S52" s="7">
        <v>8038.31</v>
      </c>
      <c r="T52" s="27">
        <f t="shared" si="5"/>
        <v>9826.0849999999991</v>
      </c>
      <c r="U52" s="7">
        <f t="shared" si="6"/>
        <v>4640.3500000000004</v>
      </c>
      <c r="V52" s="27">
        <f t="shared" si="7"/>
        <v>20423.915000000001</v>
      </c>
    </row>
    <row r="53" spans="2:22" customFormat="1" ht="33" customHeight="1" thickBot="1" x14ac:dyDescent="0.25">
      <c r="B53" s="19">
        <v>34</v>
      </c>
      <c r="C53" s="20" t="s">
        <v>60</v>
      </c>
      <c r="D53" s="20" t="s">
        <v>29</v>
      </c>
      <c r="E53" s="20" t="s">
        <v>61</v>
      </c>
      <c r="F53" s="20" t="s">
        <v>62</v>
      </c>
      <c r="G53" s="35">
        <v>44256</v>
      </c>
      <c r="H53" s="9">
        <v>44439</v>
      </c>
      <c r="I53" s="8">
        <v>35000</v>
      </c>
      <c r="J53" s="7">
        <v>0</v>
      </c>
      <c r="K53" s="7">
        <v>25</v>
      </c>
      <c r="L53" s="7">
        <f t="shared" si="0"/>
        <v>1004.5</v>
      </c>
      <c r="M53" s="7">
        <f t="shared" si="1"/>
        <v>2485</v>
      </c>
      <c r="N53" s="7">
        <f t="shared" si="8"/>
        <v>402.5</v>
      </c>
      <c r="O53" s="7">
        <f t="shared" si="2"/>
        <v>1064</v>
      </c>
      <c r="P53" s="7">
        <f t="shared" si="3"/>
        <v>2481.5</v>
      </c>
      <c r="Q53" s="27"/>
      <c r="R53" s="7">
        <f t="shared" si="4"/>
        <v>7437.5</v>
      </c>
      <c r="S53" s="7">
        <v>25</v>
      </c>
      <c r="T53" s="27">
        <f t="shared" si="5"/>
        <v>2093.5</v>
      </c>
      <c r="U53" s="7">
        <f t="shared" si="6"/>
        <v>5369</v>
      </c>
      <c r="V53" s="27">
        <f t="shared" si="7"/>
        <v>32906.5</v>
      </c>
    </row>
    <row r="54" spans="2:22" customFormat="1" ht="33" customHeight="1" thickBot="1" x14ac:dyDescent="0.25">
      <c r="B54" s="19">
        <v>35</v>
      </c>
      <c r="C54" s="20" t="s">
        <v>99</v>
      </c>
      <c r="D54" s="20" t="s">
        <v>29</v>
      </c>
      <c r="E54" s="20" t="s">
        <v>61</v>
      </c>
      <c r="F54" s="20" t="s">
        <v>40</v>
      </c>
      <c r="G54" s="35">
        <v>44287</v>
      </c>
      <c r="H54" s="9">
        <v>44469</v>
      </c>
      <c r="I54" s="7">
        <v>30250</v>
      </c>
      <c r="J54" s="7">
        <v>0</v>
      </c>
      <c r="K54" s="7">
        <v>25</v>
      </c>
      <c r="L54" s="7">
        <f t="shared" si="0"/>
        <v>868.17499999999995</v>
      </c>
      <c r="M54" s="7">
        <f t="shared" si="1"/>
        <v>2147.75</v>
      </c>
      <c r="N54" s="7">
        <f t="shared" si="8"/>
        <v>347.875</v>
      </c>
      <c r="O54" s="7">
        <f t="shared" si="2"/>
        <v>919.6</v>
      </c>
      <c r="P54" s="7">
        <f t="shared" si="3"/>
        <v>2144.7250000000004</v>
      </c>
      <c r="Q54" s="27"/>
      <c r="R54" s="7">
        <f t="shared" si="4"/>
        <v>6428.1250000000009</v>
      </c>
      <c r="S54" s="7">
        <v>25</v>
      </c>
      <c r="T54" s="27">
        <f t="shared" si="5"/>
        <v>1812.7750000000001</v>
      </c>
      <c r="U54" s="7">
        <f t="shared" si="6"/>
        <v>4640.3500000000004</v>
      </c>
      <c r="V54" s="27">
        <f t="shared" si="7"/>
        <v>28437.224999999999</v>
      </c>
    </row>
    <row r="55" spans="2:22" customFormat="1" ht="33" customHeight="1" thickBot="1" x14ac:dyDescent="0.25">
      <c r="B55" s="19">
        <v>36</v>
      </c>
      <c r="C55" s="20" t="s">
        <v>121</v>
      </c>
      <c r="D55" s="20" t="s">
        <v>29</v>
      </c>
      <c r="E55" s="20" t="s">
        <v>61</v>
      </c>
      <c r="F55" s="20" t="s">
        <v>25</v>
      </c>
      <c r="G55" s="35">
        <v>44682</v>
      </c>
      <c r="H55" s="9">
        <v>44865</v>
      </c>
      <c r="I55" s="7">
        <v>30000</v>
      </c>
      <c r="J55" s="7">
        <v>0</v>
      </c>
      <c r="K55" s="7">
        <v>25</v>
      </c>
      <c r="L55" s="7">
        <f t="shared" si="0"/>
        <v>861</v>
      </c>
      <c r="M55" s="7">
        <f t="shared" si="1"/>
        <v>2130</v>
      </c>
      <c r="N55" s="7">
        <f t="shared" si="8"/>
        <v>345</v>
      </c>
      <c r="O55" s="7">
        <f t="shared" si="2"/>
        <v>912</v>
      </c>
      <c r="P55" s="7">
        <f t="shared" si="3"/>
        <v>2127</v>
      </c>
      <c r="Q55" s="27"/>
      <c r="R55" s="7">
        <f t="shared" si="4"/>
        <v>6375</v>
      </c>
      <c r="S55" s="7">
        <v>25</v>
      </c>
      <c r="T55" s="27">
        <f t="shared" si="5"/>
        <v>1798</v>
      </c>
      <c r="U55" s="7">
        <f t="shared" si="6"/>
        <v>4602</v>
      </c>
      <c r="V55" s="27">
        <f t="shared" si="7"/>
        <v>28202</v>
      </c>
    </row>
    <row r="56" spans="2:22" customFormat="1" ht="33" customHeight="1" thickBot="1" x14ac:dyDescent="0.25">
      <c r="B56" s="19">
        <v>37</v>
      </c>
      <c r="C56" s="20" t="s">
        <v>155</v>
      </c>
      <c r="D56" s="20" t="s">
        <v>29</v>
      </c>
      <c r="E56" s="20" t="s">
        <v>156</v>
      </c>
      <c r="F56" s="20" t="s">
        <v>157</v>
      </c>
      <c r="G56" s="35">
        <v>45108</v>
      </c>
      <c r="H56" s="9"/>
      <c r="I56" s="7">
        <v>84700</v>
      </c>
      <c r="J56" s="7">
        <v>8506.43</v>
      </c>
      <c r="K56" s="7">
        <v>25</v>
      </c>
      <c r="L56" s="7">
        <f t="shared" si="0"/>
        <v>2430.89</v>
      </c>
      <c r="M56" s="7">
        <f t="shared" si="1"/>
        <v>6013.7</v>
      </c>
      <c r="N56" s="7">
        <v>890.22</v>
      </c>
      <c r="O56" s="7">
        <f t="shared" si="2"/>
        <v>2574.88</v>
      </c>
      <c r="P56" s="7">
        <f t="shared" si="3"/>
        <v>6005.2300000000005</v>
      </c>
      <c r="Q56" s="27"/>
      <c r="R56" s="7">
        <f t="shared" si="4"/>
        <v>17914.919999999998</v>
      </c>
      <c r="S56" s="7">
        <v>25</v>
      </c>
      <c r="T56" s="27">
        <f t="shared" si="5"/>
        <v>13537.2</v>
      </c>
      <c r="U56" s="7">
        <f t="shared" si="6"/>
        <v>12909.150000000001</v>
      </c>
      <c r="V56" s="27">
        <f t="shared" si="7"/>
        <v>71162.8</v>
      </c>
    </row>
    <row r="57" spans="2:22" customFormat="1" ht="33" customHeight="1" thickBot="1" x14ac:dyDescent="0.25">
      <c r="B57" s="19">
        <v>38</v>
      </c>
      <c r="C57" s="20" t="s">
        <v>134</v>
      </c>
      <c r="D57" s="20" t="s">
        <v>29</v>
      </c>
      <c r="E57" s="20" t="s">
        <v>147</v>
      </c>
      <c r="F57" s="20" t="s">
        <v>148</v>
      </c>
      <c r="G57" s="35">
        <v>45017</v>
      </c>
      <c r="H57" s="9"/>
      <c r="I57" s="7">
        <v>84700</v>
      </c>
      <c r="J57" s="7">
        <v>8077.56</v>
      </c>
      <c r="K57" s="7">
        <v>25</v>
      </c>
      <c r="L57" s="7">
        <f>+I57*2.87%</f>
        <v>2430.89</v>
      </c>
      <c r="M57" s="7">
        <f>+I57*7.1%</f>
        <v>6013.7</v>
      </c>
      <c r="N57" s="7">
        <v>890.22</v>
      </c>
      <c r="O57" s="7">
        <f>+I57*3.04%</f>
        <v>2574.88</v>
      </c>
      <c r="P57" s="7">
        <f>+I57*7.09%</f>
        <v>6005.2300000000005</v>
      </c>
      <c r="Q57" s="27">
        <v>1715.46</v>
      </c>
      <c r="R57" s="7">
        <f>+P57+O57+N57+M57+L57</f>
        <v>17914.919999999998</v>
      </c>
      <c r="S57" s="7">
        <v>1740.46</v>
      </c>
      <c r="T57" s="27">
        <v>14823.79</v>
      </c>
      <c r="U57" s="7">
        <f>+M57+N57+P57</f>
        <v>12909.150000000001</v>
      </c>
      <c r="V57" s="27">
        <f>I57-T57</f>
        <v>69876.209999999992</v>
      </c>
    </row>
    <row r="58" spans="2:22" customFormat="1" ht="33" customHeight="1" thickBot="1" x14ac:dyDescent="0.25">
      <c r="B58" s="19">
        <v>39</v>
      </c>
      <c r="C58" s="20" t="s">
        <v>135</v>
      </c>
      <c r="D58" s="20" t="s">
        <v>29</v>
      </c>
      <c r="E58" s="20" t="s">
        <v>143</v>
      </c>
      <c r="F58" s="20" t="s">
        <v>136</v>
      </c>
      <c r="G58" s="35">
        <v>44986</v>
      </c>
      <c r="H58" s="9"/>
      <c r="I58" s="7">
        <v>30250</v>
      </c>
      <c r="J58" s="7">
        <v>0</v>
      </c>
      <c r="K58" s="7">
        <v>25</v>
      </c>
      <c r="L58" s="7">
        <f t="shared" si="0"/>
        <v>868.17499999999995</v>
      </c>
      <c r="M58" s="7">
        <f t="shared" si="1"/>
        <v>2147.75</v>
      </c>
      <c r="N58" s="7">
        <f t="shared" si="8"/>
        <v>347.875</v>
      </c>
      <c r="O58" s="7">
        <f t="shared" si="2"/>
        <v>919.6</v>
      </c>
      <c r="P58" s="7">
        <f t="shared" si="3"/>
        <v>2144.7250000000004</v>
      </c>
      <c r="Q58" s="27"/>
      <c r="R58" s="7">
        <f t="shared" si="4"/>
        <v>6428.1250000000009</v>
      </c>
      <c r="S58" s="7">
        <v>25</v>
      </c>
      <c r="T58" s="27">
        <f t="shared" si="5"/>
        <v>1812.7750000000001</v>
      </c>
      <c r="U58" s="7">
        <f t="shared" si="6"/>
        <v>4640.3500000000004</v>
      </c>
      <c r="V58" s="27">
        <f t="shared" si="7"/>
        <v>28437.224999999999</v>
      </c>
    </row>
    <row r="59" spans="2:22" customFormat="1" ht="33" customHeight="1" thickBot="1" x14ac:dyDescent="0.25">
      <c r="B59" s="19">
        <v>40</v>
      </c>
      <c r="C59" s="20" t="s">
        <v>137</v>
      </c>
      <c r="D59" s="20" t="s">
        <v>30</v>
      </c>
      <c r="E59" s="20" t="s">
        <v>143</v>
      </c>
      <c r="F59" s="20" t="s">
        <v>136</v>
      </c>
      <c r="G59" s="35">
        <v>44986</v>
      </c>
      <c r="H59" s="9"/>
      <c r="I59" s="7">
        <v>50000</v>
      </c>
      <c r="J59" s="7">
        <v>1854</v>
      </c>
      <c r="K59" s="7">
        <v>25</v>
      </c>
      <c r="L59" s="7">
        <f t="shared" si="0"/>
        <v>1435</v>
      </c>
      <c r="M59" s="7">
        <f t="shared" si="1"/>
        <v>3549.9999999999995</v>
      </c>
      <c r="N59" s="7">
        <f t="shared" si="8"/>
        <v>575</v>
      </c>
      <c r="O59" s="7">
        <f t="shared" si="2"/>
        <v>1520</v>
      </c>
      <c r="P59" s="7">
        <f t="shared" si="3"/>
        <v>3545.0000000000005</v>
      </c>
      <c r="Q59" s="27"/>
      <c r="R59" s="7">
        <f t="shared" si="4"/>
        <v>10625</v>
      </c>
      <c r="S59" s="7">
        <v>25</v>
      </c>
      <c r="T59" s="27">
        <f t="shared" si="5"/>
        <v>4834</v>
      </c>
      <c r="U59" s="7">
        <f t="shared" si="6"/>
        <v>7670</v>
      </c>
      <c r="V59" s="27">
        <f t="shared" si="7"/>
        <v>45166</v>
      </c>
    </row>
    <row r="60" spans="2:22" customFormat="1" ht="33" customHeight="1" thickBot="1" x14ac:dyDescent="0.25">
      <c r="B60" s="19">
        <v>41</v>
      </c>
      <c r="C60" s="20" t="s">
        <v>167</v>
      </c>
      <c r="D60" s="20" t="s">
        <v>30</v>
      </c>
      <c r="E60" s="20" t="s">
        <v>143</v>
      </c>
      <c r="F60" s="20" t="s">
        <v>136</v>
      </c>
      <c r="G60" s="35">
        <v>44986</v>
      </c>
      <c r="H60" s="9"/>
      <c r="I60" s="7">
        <v>50000</v>
      </c>
      <c r="J60" s="7">
        <v>1854</v>
      </c>
      <c r="K60" s="7">
        <v>25</v>
      </c>
      <c r="L60" s="7">
        <f t="shared" si="0"/>
        <v>1435</v>
      </c>
      <c r="M60" s="7">
        <f t="shared" si="1"/>
        <v>3549.9999999999995</v>
      </c>
      <c r="N60" s="7">
        <f t="shared" si="8"/>
        <v>575</v>
      </c>
      <c r="O60" s="7">
        <f t="shared" si="2"/>
        <v>1520</v>
      </c>
      <c r="P60" s="7">
        <f t="shared" si="3"/>
        <v>3545.0000000000005</v>
      </c>
      <c r="Q60" s="27"/>
      <c r="R60" s="7">
        <f t="shared" si="4"/>
        <v>10625</v>
      </c>
      <c r="S60" s="7">
        <v>25</v>
      </c>
      <c r="T60" s="27">
        <f t="shared" si="5"/>
        <v>4834</v>
      </c>
      <c r="U60" s="7">
        <f t="shared" si="6"/>
        <v>7670</v>
      </c>
      <c r="V60" s="27">
        <f t="shared" si="7"/>
        <v>45166</v>
      </c>
    </row>
    <row r="61" spans="2:22" customFormat="1" ht="33" customHeight="1" thickBot="1" x14ac:dyDescent="0.25">
      <c r="B61" s="19">
        <v>42</v>
      </c>
      <c r="C61" s="20" t="s">
        <v>63</v>
      </c>
      <c r="D61" s="20" t="s">
        <v>29</v>
      </c>
      <c r="E61" s="20" t="s">
        <v>64</v>
      </c>
      <c r="F61" s="20" t="s">
        <v>65</v>
      </c>
      <c r="G61" s="35">
        <v>44255</v>
      </c>
      <c r="H61" s="10" t="s">
        <v>66</v>
      </c>
      <c r="I61" s="8">
        <v>45000</v>
      </c>
      <c r="J61" s="8">
        <f>1148.33</f>
        <v>1148.33</v>
      </c>
      <c r="K61" s="8">
        <v>25</v>
      </c>
      <c r="L61" s="7">
        <f t="shared" si="0"/>
        <v>1291.5</v>
      </c>
      <c r="M61" s="7">
        <f t="shared" si="1"/>
        <v>3194.9999999999995</v>
      </c>
      <c r="N61" s="7">
        <f t="shared" si="8"/>
        <v>517.5</v>
      </c>
      <c r="O61" s="7">
        <f t="shared" si="2"/>
        <v>1368</v>
      </c>
      <c r="P61" s="7">
        <f t="shared" si="3"/>
        <v>3190.5</v>
      </c>
      <c r="Q61" s="27"/>
      <c r="R61" s="7">
        <f t="shared" si="4"/>
        <v>9562.5</v>
      </c>
      <c r="S61" s="27">
        <v>795</v>
      </c>
      <c r="T61" s="27">
        <f t="shared" si="5"/>
        <v>4602.83</v>
      </c>
      <c r="U61" s="7">
        <f t="shared" si="6"/>
        <v>6903</v>
      </c>
      <c r="V61" s="27">
        <f t="shared" si="7"/>
        <v>40397.17</v>
      </c>
    </row>
    <row r="62" spans="2:22" customFormat="1" ht="33" customHeight="1" thickBot="1" x14ac:dyDescent="0.25">
      <c r="B62" s="19">
        <v>43</v>
      </c>
      <c r="C62" s="20" t="s">
        <v>158</v>
      </c>
      <c r="D62" s="20"/>
      <c r="E62" s="20" t="s">
        <v>109</v>
      </c>
      <c r="F62" s="20" t="s">
        <v>159</v>
      </c>
      <c r="G62" s="35">
        <v>45108</v>
      </c>
      <c r="H62" s="10"/>
      <c r="I62" s="8">
        <v>70000</v>
      </c>
      <c r="J62" s="8">
        <v>5368.48</v>
      </c>
      <c r="K62" s="8">
        <v>25</v>
      </c>
      <c r="L62" s="7">
        <f t="shared" si="0"/>
        <v>2009</v>
      </c>
      <c r="M62" s="7">
        <f t="shared" si="1"/>
        <v>4970</v>
      </c>
      <c r="N62" s="7">
        <f t="shared" si="8"/>
        <v>805</v>
      </c>
      <c r="O62" s="7">
        <f t="shared" si="2"/>
        <v>2128</v>
      </c>
      <c r="P62" s="7">
        <f t="shared" si="3"/>
        <v>4963</v>
      </c>
      <c r="Q62" s="27"/>
      <c r="R62" s="7">
        <f t="shared" si="4"/>
        <v>14875</v>
      </c>
      <c r="S62" s="7">
        <v>25</v>
      </c>
      <c r="T62" s="27">
        <f t="shared" si="5"/>
        <v>9530.48</v>
      </c>
      <c r="U62" s="7">
        <f t="shared" si="6"/>
        <v>10738</v>
      </c>
      <c r="V62" s="27">
        <f t="shared" si="7"/>
        <v>60469.520000000004</v>
      </c>
    </row>
    <row r="63" spans="2:22" customFormat="1" ht="42.75" customHeight="1" thickBot="1" x14ac:dyDescent="0.25">
      <c r="B63" s="19">
        <v>44</v>
      </c>
      <c r="C63" s="20" t="s">
        <v>94</v>
      </c>
      <c r="D63" s="20" t="s">
        <v>29</v>
      </c>
      <c r="E63" s="20" t="s">
        <v>151</v>
      </c>
      <c r="F63" s="20" t="s">
        <v>67</v>
      </c>
      <c r="G63" s="35">
        <v>44287</v>
      </c>
      <c r="H63" s="9">
        <v>44469</v>
      </c>
      <c r="I63" s="8">
        <v>126500</v>
      </c>
      <c r="J63" s="8">
        <v>18338.830000000002</v>
      </c>
      <c r="K63" s="8">
        <v>25</v>
      </c>
      <c r="L63" s="7">
        <f t="shared" si="0"/>
        <v>3630.55</v>
      </c>
      <c r="M63" s="7">
        <f t="shared" si="1"/>
        <v>8981.5</v>
      </c>
      <c r="N63" s="7">
        <v>890.22</v>
      </c>
      <c r="O63" s="7">
        <f t="shared" si="2"/>
        <v>3845.6</v>
      </c>
      <c r="P63" s="7">
        <f t="shared" si="3"/>
        <v>8968.85</v>
      </c>
      <c r="Q63" s="27"/>
      <c r="R63" s="7">
        <f t="shared" si="4"/>
        <v>26316.719999999998</v>
      </c>
      <c r="S63" s="7">
        <v>25</v>
      </c>
      <c r="T63" s="27">
        <f t="shared" si="5"/>
        <v>25839.980000000003</v>
      </c>
      <c r="U63" s="7">
        <f t="shared" si="6"/>
        <v>18840.57</v>
      </c>
      <c r="V63" s="27">
        <f t="shared" si="7"/>
        <v>100660.01999999999</v>
      </c>
    </row>
    <row r="64" spans="2:22" customFormat="1" ht="42.75" customHeight="1" thickBot="1" x14ac:dyDescent="0.25">
      <c r="B64" s="19">
        <v>45</v>
      </c>
      <c r="C64" s="20" t="s">
        <v>68</v>
      </c>
      <c r="D64" s="20" t="s">
        <v>30</v>
      </c>
      <c r="E64" s="20" t="s">
        <v>151</v>
      </c>
      <c r="F64" s="22" t="s">
        <v>40</v>
      </c>
      <c r="G64" s="35">
        <v>44317</v>
      </c>
      <c r="H64" s="9">
        <v>44500</v>
      </c>
      <c r="I64" s="8">
        <v>30250</v>
      </c>
      <c r="J64" s="8">
        <v>0</v>
      </c>
      <c r="K64" s="8">
        <v>25</v>
      </c>
      <c r="L64" s="7">
        <f t="shared" si="0"/>
        <v>868.17499999999995</v>
      </c>
      <c r="M64" s="7">
        <f t="shared" si="1"/>
        <v>2147.75</v>
      </c>
      <c r="N64" s="7">
        <f t="shared" si="8"/>
        <v>347.875</v>
      </c>
      <c r="O64" s="7">
        <f t="shared" si="2"/>
        <v>919.6</v>
      </c>
      <c r="P64" s="7">
        <f t="shared" si="3"/>
        <v>2144.7250000000004</v>
      </c>
      <c r="Q64" s="27"/>
      <c r="R64" s="7">
        <f t="shared" si="4"/>
        <v>6428.1250000000009</v>
      </c>
      <c r="S64" s="7">
        <v>25</v>
      </c>
      <c r="T64" s="27">
        <f t="shared" si="5"/>
        <v>1812.7750000000001</v>
      </c>
      <c r="U64" s="7">
        <f t="shared" si="6"/>
        <v>4640.3500000000004</v>
      </c>
      <c r="V64" s="27">
        <f t="shared" si="7"/>
        <v>28437.224999999999</v>
      </c>
    </row>
    <row r="65" spans="2:22" customFormat="1" ht="42.75" customHeight="1" thickBot="1" x14ac:dyDescent="0.25">
      <c r="B65" s="19">
        <v>46</v>
      </c>
      <c r="C65" s="20" t="s">
        <v>69</v>
      </c>
      <c r="D65" s="20" t="s">
        <v>29</v>
      </c>
      <c r="E65" s="20" t="s">
        <v>151</v>
      </c>
      <c r="F65" s="22" t="s">
        <v>40</v>
      </c>
      <c r="G65" s="35">
        <v>44228</v>
      </c>
      <c r="H65" s="9">
        <v>44408</v>
      </c>
      <c r="I65" s="8">
        <v>30250</v>
      </c>
      <c r="J65" s="8">
        <v>0</v>
      </c>
      <c r="K65" s="8">
        <v>25</v>
      </c>
      <c r="L65" s="7">
        <f t="shared" si="0"/>
        <v>868.17499999999995</v>
      </c>
      <c r="M65" s="7">
        <f t="shared" si="1"/>
        <v>2147.75</v>
      </c>
      <c r="N65" s="7">
        <f t="shared" si="8"/>
        <v>347.875</v>
      </c>
      <c r="O65" s="7">
        <f t="shared" si="2"/>
        <v>919.6</v>
      </c>
      <c r="P65" s="7">
        <f t="shared" si="3"/>
        <v>2144.7250000000004</v>
      </c>
      <c r="Q65" s="27"/>
      <c r="R65" s="7">
        <f t="shared" si="4"/>
        <v>6428.1250000000009</v>
      </c>
      <c r="S65" s="7">
        <v>3457.55</v>
      </c>
      <c r="T65" s="27">
        <f t="shared" si="5"/>
        <v>5245.3250000000007</v>
      </c>
      <c r="U65" s="7">
        <f t="shared" si="6"/>
        <v>4640.3500000000004</v>
      </c>
      <c r="V65" s="27">
        <f t="shared" si="7"/>
        <v>25004.674999999999</v>
      </c>
    </row>
    <row r="66" spans="2:22" customFormat="1" ht="42.75" customHeight="1" thickBot="1" x14ac:dyDescent="0.25">
      <c r="B66" s="19">
        <v>47</v>
      </c>
      <c r="C66" s="20" t="s">
        <v>70</v>
      </c>
      <c r="D66" s="20" t="s">
        <v>30</v>
      </c>
      <c r="E66" s="20" t="s">
        <v>152</v>
      </c>
      <c r="F66" s="20" t="s">
        <v>72</v>
      </c>
      <c r="G66" s="35">
        <v>44317</v>
      </c>
      <c r="H66" s="9">
        <v>44500</v>
      </c>
      <c r="I66" s="7">
        <v>70400</v>
      </c>
      <c r="J66" s="7">
        <v>5443.75</v>
      </c>
      <c r="K66" s="7">
        <v>25</v>
      </c>
      <c r="L66" s="7">
        <f t="shared" si="0"/>
        <v>2020.48</v>
      </c>
      <c r="M66" s="7">
        <f t="shared" si="1"/>
        <v>4998.3999999999996</v>
      </c>
      <c r="N66" s="7">
        <v>809.6</v>
      </c>
      <c r="O66" s="7">
        <f t="shared" si="2"/>
        <v>2140.16</v>
      </c>
      <c r="P66" s="7">
        <f t="shared" si="3"/>
        <v>4991.3600000000006</v>
      </c>
      <c r="Q66" s="27"/>
      <c r="R66" s="7">
        <f t="shared" si="4"/>
        <v>14960</v>
      </c>
      <c r="S66" s="7">
        <v>4933.3500000000004</v>
      </c>
      <c r="T66" s="27">
        <f t="shared" si="5"/>
        <v>14537.74</v>
      </c>
      <c r="U66" s="7">
        <f t="shared" si="6"/>
        <v>10799.36</v>
      </c>
      <c r="V66" s="27">
        <f t="shared" si="7"/>
        <v>55862.26</v>
      </c>
    </row>
    <row r="67" spans="2:22" customFormat="1" ht="33" customHeight="1" thickBot="1" x14ac:dyDescent="0.25">
      <c r="B67" s="19">
        <v>48</v>
      </c>
      <c r="C67" s="20" t="s">
        <v>100</v>
      </c>
      <c r="D67" s="20" t="s">
        <v>30</v>
      </c>
      <c r="E67" s="20" t="s">
        <v>71</v>
      </c>
      <c r="F67" s="20" t="s">
        <v>101</v>
      </c>
      <c r="G67" s="35">
        <v>44287</v>
      </c>
      <c r="H67" s="9">
        <v>44469</v>
      </c>
      <c r="I67" s="7">
        <v>126500</v>
      </c>
      <c r="J67" s="7">
        <v>18338.830000000002</v>
      </c>
      <c r="K67" s="7">
        <v>25</v>
      </c>
      <c r="L67" s="7">
        <f t="shared" si="0"/>
        <v>3630.55</v>
      </c>
      <c r="M67" s="7">
        <f t="shared" si="1"/>
        <v>8981.5</v>
      </c>
      <c r="N67" s="21">
        <v>890.22</v>
      </c>
      <c r="O67" s="7">
        <f t="shared" si="2"/>
        <v>3845.6</v>
      </c>
      <c r="P67" s="7">
        <f t="shared" si="3"/>
        <v>8968.85</v>
      </c>
      <c r="Q67" s="27"/>
      <c r="R67" s="7">
        <f t="shared" si="4"/>
        <v>26316.719999999998</v>
      </c>
      <c r="S67" s="7">
        <v>25</v>
      </c>
      <c r="T67" s="27">
        <f t="shared" si="5"/>
        <v>25839.980000000003</v>
      </c>
      <c r="U67" s="7">
        <f t="shared" si="6"/>
        <v>18840.57</v>
      </c>
      <c r="V67" s="27">
        <f t="shared" si="7"/>
        <v>100660.01999999999</v>
      </c>
    </row>
    <row r="68" spans="2:22" customFormat="1" ht="33" customHeight="1" thickBot="1" x14ac:dyDescent="0.25">
      <c r="B68" s="19">
        <v>49</v>
      </c>
      <c r="C68" s="20" t="s">
        <v>73</v>
      </c>
      <c r="D68" s="20" t="s">
        <v>29</v>
      </c>
      <c r="E68" s="20" t="s">
        <v>74</v>
      </c>
      <c r="F68" s="20" t="s">
        <v>40</v>
      </c>
      <c r="G68" s="35">
        <v>44317</v>
      </c>
      <c r="H68" s="9">
        <v>44500</v>
      </c>
      <c r="I68" s="7">
        <v>30250</v>
      </c>
      <c r="J68" s="7">
        <v>0</v>
      </c>
      <c r="K68" s="7">
        <v>25</v>
      </c>
      <c r="L68" s="7">
        <f t="shared" si="0"/>
        <v>868.17499999999995</v>
      </c>
      <c r="M68" s="7">
        <f t="shared" si="1"/>
        <v>2147.75</v>
      </c>
      <c r="N68" s="7">
        <f t="shared" si="8"/>
        <v>347.875</v>
      </c>
      <c r="O68" s="7">
        <f t="shared" si="2"/>
        <v>919.6</v>
      </c>
      <c r="P68" s="7">
        <f t="shared" si="3"/>
        <v>2144.7250000000004</v>
      </c>
      <c r="Q68" s="27"/>
      <c r="R68" s="7">
        <f t="shared" si="4"/>
        <v>6428.1250000000009</v>
      </c>
      <c r="S68" s="7">
        <v>5143.99</v>
      </c>
      <c r="T68" s="27">
        <f t="shared" si="5"/>
        <v>6931.7650000000003</v>
      </c>
      <c r="U68" s="7">
        <f t="shared" si="6"/>
        <v>4640.3500000000004</v>
      </c>
      <c r="V68" s="27">
        <f t="shared" si="7"/>
        <v>23318.235000000001</v>
      </c>
    </row>
    <row r="69" spans="2:22" customFormat="1" ht="33" customHeight="1" thickBot="1" x14ac:dyDescent="0.25">
      <c r="B69" s="19">
        <v>50</v>
      </c>
      <c r="C69" s="20" t="s">
        <v>75</v>
      </c>
      <c r="D69" s="20" t="s">
        <v>29</v>
      </c>
      <c r="E69" s="20" t="s">
        <v>74</v>
      </c>
      <c r="F69" s="20" t="s">
        <v>40</v>
      </c>
      <c r="G69" s="35">
        <v>44228</v>
      </c>
      <c r="H69" s="9">
        <v>44408</v>
      </c>
      <c r="I69" s="7">
        <v>30250</v>
      </c>
      <c r="J69" s="7">
        <v>0</v>
      </c>
      <c r="K69" s="7">
        <v>25</v>
      </c>
      <c r="L69" s="7">
        <f t="shared" si="0"/>
        <v>868.17499999999995</v>
      </c>
      <c r="M69" s="7">
        <f t="shared" si="1"/>
        <v>2147.75</v>
      </c>
      <c r="N69" s="7">
        <f t="shared" si="8"/>
        <v>347.875</v>
      </c>
      <c r="O69" s="7">
        <f t="shared" si="2"/>
        <v>919.6</v>
      </c>
      <c r="P69" s="7">
        <f t="shared" si="3"/>
        <v>2144.7250000000004</v>
      </c>
      <c r="Q69" s="27">
        <v>1715.46</v>
      </c>
      <c r="R69" s="7">
        <f t="shared" si="4"/>
        <v>6428.1250000000009</v>
      </c>
      <c r="S69" s="7">
        <v>1740.46</v>
      </c>
      <c r="T69" s="27">
        <v>3528.24</v>
      </c>
      <c r="U69" s="7">
        <f t="shared" si="6"/>
        <v>4640.3500000000004</v>
      </c>
      <c r="V69" s="27">
        <f t="shared" si="7"/>
        <v>26721.760000000002</v>
      </c>
    </row>
    <row r="70" spans="2:22" customFormat="1" ht="33" customHeight="1" thickBot="1" x14ac:dyDescent="0.25">
      <c r="B70" s="19">
        <v>51</v>
      </c>
      <c r="C70" s="20" t="s">
        <v>76</v>
      </c>
      <c r="D70" s="20" t="s">
        <v>30</v>
      </c>
      <c r="E70" s="20" t="s">
        <v>77</v>
      </c>
      <c r="F70" s="20" t="s">
        <v>40</v>
      </c>
      <c r="G70" s="35">
        <v>44287</v>
      </c>
      <c r="H70" s="9">
        <v>44469</v>
      </c>
      <c r="I70" s="7">
        <v>30250</v>
      </c>
      <c r="J70" s="7">
        <v>0</v>
      </c>
      <c r="K70" s="7">
        <v>25</v>
      </c>
      <c r="L70" s="7">
        <f t="shared" si="0"/>
        <v>868.17499999999995</v>
      </c>
      <c r="M70" s="7">
        <f t="shared" si="1"/>
        <v>2147.75</v>
      </c>
      <c r="N70" s="7">
        <f t="shared" si="8"/>
        <v>347.875</v>
      </c>
      <c r="O70" s="7">
        <f t="shared" si="2"/>
        <v>919.6</v>
      </c>
      <c r="P70" s="7">
        <f t="shared" si="3"/>
        <v>2144.7250000000004</v>
      </c>
      <c r="Q70" s="27"/>
      <c r="R70" s="7">
        <f t="shared" si="4"/>
        <v>6428.1250000000009</v>
      </c>
      <c r="S70" s="7">
        <v>1844.25</v>
      </c>
      <c r="T70" s="27">
        <f t="shared" si="5"/>
        <v>3632.0249999999996</v>
      </c>
      <c r="U70" s="7">
        <f t="shared" si="6"/>
        <v>4640.3500000000004</v>
      </c>
      <c r="V70" s="27">
        <f t="shared" si="7"/>
        <v>26617.974999999999</v>
      </c>
    </row>
    <row r="71" spans="2:22" customFormat="1" ht="33" customHeight="1" thickBot="1" x14ac:dyDescent="0.25">
      <c r="B71" s="19">
        <v>52</v>
      </c>
      <c r="C71" s="20" t="s">
        <v>138</v>
      </c>
      <c r="D71" s="20" t="s">
        <v>30</v>
      </c>
      <c r="E71" s="20" t="s">
        <v>77</v>
      </c>
      <c r="F71" s="20" t="s">
        <v>150</v>
      </c>
      <c r="G71" s="35">
        <v>45017</v>
      </c>
      <c r="H71" s="9"/>
      <c r="I71" s="7">
        <v>50000</v>
      </c>
      <c r="J71" s="7">
        <v>1854</v>
      </c>
      <c r="K71" s="7">
        <v>25</v>
      </c>
      <c r="L71" s="7">
        <f t="shared" si="0"/>
        <v>1435</v>
      </c>
      <c r="M71" s="7">
        <f t="shared" si="1"/>
        <v>3549.9999999999995</v>
      </c>
      <c r="N71" s="7">
        <f t="shared" si="8"/>
        <v>575</v>
      </c>
      <c r="O71" s="7">
        <f t="shared" si="2"/>
        <v>1520</v>
      </c>
      <c r="P71" s="7">
        <f t="shared" si="3"/>
        <v>3545.0000000000005</v>
      </c>
      <c r="Q71" s="27"/>
      <c r="R71" s="7">
        <f t="shared" si="4"/>
        <v>10625</v>
      </c>
      <c r="S71" s="7">
        <v>25</v>
      </c>
      <c r="T71" s="27">
        <f t="shared" si="5"/>
        <v>4834</v>
      </c>
      <c r="U71" s="7">
        <f t="shared" si="6"/>
        <v>7670</v>
      </c>
      <c r="V71" s="27">
        <f t="shared" si="7"/>
        <v>45166</v>
      </c>
    </row>
    <row r="72" spans="2:22" customFormat="1" ht="33" customHeight="1" thickBot="1" x14ac:dyDescent="0.25">
      <c r="B72" s="19">
        <v>53</v>
      </c>
      <c r="C72" s="20" t="s">
        <v>102</v>
      </c>
      <c r="D72" s="20" t="s">
        <v>29</v>
      </c>
      <c r="E72" s="20" t="s">
        <v>79</v>
      </c>
      <c r="F72" s="20" t="s">
        <v>80</v>
      </c>
      <c r="G72" s="35">
        <v>44316</v>
      </c>
      <c r="H72" s="9">
        <v>44501</v>
      </c>
      <c r="I72" s="7">
        <v>49500</v>
      </c>
      <c r="J72" s="8">
        <f>1783.43</f>
        <v>1783.43</v>
      </c>
      <c r="K72" s="8">
        <v>25</v>
      </c>
      <c r="L72" s="7">
        <f t="shared" si="0"/>
        <v>1420.65</v>
      </c>
      <c r="M72" s="7">
        <f t="shared" si="1"/>
        <v>3514.4999999999995</v>
      </c>
      <c r="N72" s="7">
        <f t="shared" si="8"/>
        <v>569.25</v>
      </c>
      <c r="O72" s="7">
        <f t="shared" si="2"/>
        <v>1504.8</v>
      </c>
      <c r="P72" s="7">
        <f t="shared" si="3"/>
        <v>3509.55</v>
      </c>
      <c r="Q72" s="28"/>
      <c r="R72" s="7">
        <f t="shared" si="4"/>
        <v>10518.75</v>
      </c>
      <c r="S72" s="7">
        <v>2097.1999999999998</v>
      </c>
      <c r="T72" s="27">
        <f t="shared" si="5"/>
        <v>6806.08</v>
      </c>
      <c r="U72" s="7">
        <f t="shared" si="6"/>
        <v>7593.2999999999993</v>
      </c>
      <c r="V72" s="27">
        <f t="shared" si="7"/>
        <v>42693.919999999998</v>
      </c>
    </row>
    <row r="73" spans="2:22" customFormat="1" ht="33" customHeight="1" thickBot="1" x14ac:dyDescent="0.25">
      <c r="B73" s="19">
        <v>54</v>
      </c>
      <c r="C73" s="20" t="s">
        <v>81</v>
      </c>
      <c r="D73" s="20" t="s">
        <v>29</v>
      </c>
      <c r="E73" s="20" t="s">
        <v>78</v>
      </c>
      <c r="F73" s="20" t="s">
        <v>40</v>
      </c>
      <c r="G73" s="35">
        <v>44228</v>
      </c>
      <c r="H73" s="9">
        <v>44408</v>
      </c>
      <c r="I73" s="7">
        <v>30250</v>
      </c>
      <c r="J73" s="8">
        <v>0</v>
      </c>
      <c r="K73" s="8">
        <v>25</v>
      </c>
      <c r="L73" s="7">
        <f t="shared" si="0"/>
        <v>868.17499999999995</v>
      </c>
      <c r="M73" s="7">
        <f t="shared" si="1"/>
        <v>2147.75</v>
      </c>
      <c r="N73" s="7">
        <f t="shared" si="8"/>
        <v>347.875</v>
      </c>
      <c r="O73" s="7">
        <f t="shared" si="2"/>
        <v>919.6</v>
      </c>
      <c r="P73" s="7">
        <f t="shared" si="3"/>
        <v>2144.7250000000004</v>
      </c>
      <c r="Q73" s="28"/>
      <c r="R73" s="7">
        <f t="shared" si="4"/>
        <v>6428.1250000000009</v>
      </c>
      <c r="S73" s="7">
        <v>361</v>
      </c>
      <c r="T73" s="27">
        <f t="shared" si="5"/>
        <v>2148.7749999999996</v>
      </c>
      <c r="U73" s="7">
        <f t="shared" si="6"/>
        <v>4640.3500000000004</v>
      </c>
      <c r="V73" s="27">
        <f t="shared" si="7"/>
        <v>28101.224999999999</v>
      </c>
    </row>
    <row r="74" spans="2:22" customFormat="1" ht="33" customHeight="1" thickBot="1" x14ac:dyDescent="0.25">
      <c r="B74" s="19">
        <v>55</v>
      </c>
      <c r="C74" s="20" t="s">
        <v>82</v>
      </c>
      <c r="D74" s="20" t="s">
        <v>30</v>
      </c>
      <c r="E74" s="20" t="s">
        <v>83</v>
      </c>
      <c r="F74" s="20" t="s">
        <v>40</v>
      </c>
      <c r="G74" s="35">
        <v>44287</v>
      </c>
      <c r="H74" s="9">
        <v>44469</v>
      </c>
      <c r="I74" s="7">
        <v>30250</v>
      </c>
      <c r="J74" s="7">
        <v>0</v>
      </c>
      <c r="K74" s="7">
        <v>25</v>
      </c>
      <c r="L74" s="7">
        <f t="shared" si="0"/>
        <v>868.17499999999995</v>
      </c>
      <c r="M74" s="7">
        <f t="shared" si="1"/>
        <v>2147.75</v>
      </c>
      <c r="N74" s="7">
        <f t="shared" si="8"/>
        <v>347.875</v>
      </c>
      <c r="O74" s="7">
        <f t="shared" si="2"/>
        <v>919.6</v>
      </c>
      <c r="P74" s="7">
        <f t="shared" si="3"/>
        <v>2144.7250000000004</v>
      </c>
      <c r="Q74" s="27"/>
      <c r="R74" s="7">
        <f t="shared" si="4"/>
        <v>6428.1250000000009</v>
      </c>
      <c r="S74" s="7">
        <v>25</v>
      </c>
      <c r="T74" s="27">
        <f t="shared" si="5"/>
        <v>1812.7750000000001</v>
      </c>
      <c r="U74" s="7">
        <f t="shared" si="6"/>
        <v>4640.3500000000004</v>
      </c>
      <c r="V74" s="27">
        <f t="shared" si="7"/>
        <v>28437.224999999999</v>
      </c>
    </row>
    <row r="75" spans="2:22" customFormat="1" ht="33" customHeight="1" thickBot="1" x14ac:dyDescent="0.25">
      <c r="B75" s="19">
        <v>56</v>
      </c>
      <c r="C75" s="20" t="s">
        <v>84</v>
      </c>
      <c r="D75" s="20" t="s">
        <v>30</v>
      </c>
      <c r="E75" s="20" t="s">
        <v>83</v>
      </c>
      <c r="F75" s="20" t="s">
        <v>85</v>
      </c>
      <c r="G75" s="35">
        <v>44287</v>
      </c>
      <c r="H75" s="9">
        <v>44469</v>
      </c>
      <c r="I75" s="7">
        <v>54450</v>
      </c>
      <c r="J75" s="27">
        <v>2224.73</v>
      </c>
      <c r="K75" s="7">
        <v>25</v>
      </c>
      <c r="L75" s="7">
        <f t="shared" si="0"/>
        <v>1562.7149999999999</v>
      </c>
      <c r="M75" s="7">
        <f t="shared" si="1"/>
        <v>3865.95</v>
      </c>
      <c r="N75" s="7">
        <f t="shared" si="8"/>
        <v>626.17499999999995</v>
      </c>
      <c r="O75" s="7">
        <f t="shared" si="2"/>
        <v>1655.28</v>
      </c>
      <c r="P75" s="7">
        <f t="shared" si="3"/>
        <v>3860.5050000000001</v>
      </c>
      <c r="Q75" s="27">
        <v>1715.46</v>
      </c>
      <c r="R75" s="7">
        <f t="shared" si="4"/>
        <v>11570.625</v>
      </c>
      <c r="S75" s="7">
        <v>2919.75</v>
      </c>
      <c r="T75" s="27">
        <v>8362.48</v>
      </c>
      <c r="U75" s="7">
        <f t="shared" si="6"/>
        <v>8352.630000000001</v>
      </c>
      <c r="V75" s="27">
        <f t="shared" si="7"/>
        <v>46087.520000000004</v>
      </c>
    </row>
    <row r="76" spans="2:22" customFormat="1" ht="33" customHeight="1" thickBot="1" x14ac:dyDescent="0.25">
      <c r="B76" s="19">
        <v>57</v>
      </c>
      <c r="C76" s="20" t="s">
        <v>86</v>
      </c>
      <c r="D76" s="20" t="s">
        <v>29</v>
      </c>
      <c r="E76" s="20" t="s">
        <v>83</v>
      </c>
      <c r="F76" s="20" t="s">
        <v>87</v>
      </c>
      <c r="G76" s="35">
        <v>44287</v>
      </c>
      <c r="H76" s="9">
        <v>44469</v>
      </c>
      <c r="I76" s="7">
        <v>30250</v>
      </c>
      <c r="J76" s="7">
        <v>0</v>
      </c>
      <c r="K76" s="7">
        <v>25</v>
      </c>
      <c r="L76" s="7">
        <f t="shared" si="0"/>
        <v>868.17499999999995</v>
      </c>
      <c r="M76" s="7">
        <f t="shared" si="1"/>
        <v>2147.75</v>
      </c>
      <c r="N76" s="7">
        <f t="shared" si="8"/>
        <v>347.875</v>
      </c>
      <c r="O76" s="7">
        <f t="shared" si="2"/>
        <v>919.6</v>
      </c>
      <c r="P76" s="7">
        <f t="shared" si="3"/>
        <v>2144.7250000000004</v>
      </c>
      <c r="Q76" s="27"/>
      <c r="R76" s="7">
        <f t="shared" si="4"/>
        <v>6428.1250000000009</v>
      </c>
      <c r="S76" s="7">
        <v>4734.6400000000003</v>
      </c>
      <c r="T76" s="27">
        <f t="shared" si="5"/>
        <v>6522.4150000000009</v>
      </c>
      <c r="U76" s="7">
        <f t="shared" si="6"/>
        <v>4640.3500000000004</v>
      </c>
      <c r="V76" s="27">
        <f t="shared" si="7"/>
        <v>23727.584999999999</v>
      </c>
    </row>
    <row r="77" spans="2:22" customFormat="1" ht="33" customHeight="1" thickBot="1" x14ac:dyDescent="0.25">
      <c r="B77" s="19">
        <v>58</v>
      </c>
      <c r="C77" s="20" t="s">
        <v>111</v>
      </c>
      <c r="D77" s="20" t="s">
        <v>30</v>
      </c>
      <c r="E77" s="20" t="s">
        <v>88</v>
      </c>
      <c r="F77" s="20" t="s">
        <v>48</v>
      </c>
      <c r="G77" s="35">
        <v>44501</v>
      </c>
      <c r="H77" s="10" t="s">
        <v>112</v>
      </c>
      <c r="I77" s="7">
        <v>30250</v>
      </c>
      <c r="J77" s="7">
        <v>0</v>
      </c>
      <c r="K77" s="7">
        <v>25</v>
      </c>
      <c r="L77" s="7">
        <f t="shared" ref="L77:L91" si="9">+I77*2.87%</f>
        <v>868.17499999999995</v>
      </c>
      <c r="M77" s="7">
        <f t="shared" si="1"/>
        <v>2147.75</v>
      </c>
      <c r="N77" s="7">
        <f t="shared" si="8"/>
        <v>347.875</v>
      </c>
      <c r="O77" s="7">
        <f t="shared" si="2"/>
        <v>919.6</v>
      </c>
      <c r="P77" s="7">
        <f t="shared" si="3"/>
        <v>2144.7250000000004</v>
      </c>
      <c r="Q77" s="27"/>
      <c r="R77" s="7">
        <f t="shared" si="4"/>
        <v>6428.1250000000009</v>
      </c>
      <c r="S77" s="7">
        <v>25</v>
      </c>
      <c r="T77" s="27">
        <f t="shared" si="5"/>
        <v>1812.7750000000001</v>
      </c>
      <c r="U77" s="7">
        <f t="shared" si="6"/>
        <v>4640.3500000000004</v>
      </c>
      <c r="V77" s="27">
        <f t="shared" si="7"/>
        <v>28437.224999999999</v>
      </c>
    </row>
    <row r="78" spans="2:22" customFormat="1" ht="33" customHeight="1" thickBot="1" x14ac:dyDescent="0.25">
      <c r="B78" s="19">
        <v>59</v>
      </c>
      <c r="C78" s="20" t="s">
        <v>90</v>
      </c>
      <c r="D78" s="20" t="s">
        <v>30</v>
      </c>
      <c r="E78" s="20" t="s">
        <v>89</v>
      </c>
      <c r="F78" s="20" t="s">
        <v>85</v>
      </c>
      <c r="G78" s="35">
        <v>44287</v>
      </c>
      <c r="H78" s="9">
        <v>44469</v>
      </c>
      <c r="I78" s="7">
        <v>54450</v>
      </c>
      <c r="J78" s="7">
        <v>2482.0500000000002</v>
      </c>
      <c r="K78" s="7">
        <v>25</v>
      </c>
      <c r="L78" s="7">
        <f t="shared" si="9"/>
        <v>1562.7149999999999</v>
      </c>
      <c r="M78" s="7">
        <f t="shared" si="1"/>
        <v>3865.95</v>
      </c>
      <c r="N78" s="7">
        <f t="shared" si="8"/>
        <v>626.17499999999995</v>
      </c>
      <c r="O78" s="7">
        <f t="shared" si="2"/>
        <v>1655.28</v>
      </c>
      <c r="P78" s="7">
        <f t="shared" si="3"/>
        <v>3860.5050000000001</v>
      </c>
      <c r="Q78" s="27"/>
      <c r="R78" s="7">
        <f t="shared" si="4"/>
        <v>11570.625</v>
      </c>
      <c r="S78" s="7">
        <v>6311.07</v>
      </c>
      <c r="T78" s="27">
        <f t="shared" si="5"/>
        <v>12011.114999999998</v>
      </c>
      <c r="U78" s="7">
        <f t="shared" si="6"/>
        <v>8352.630000000001</v>
      </c>
      <c r="V78" s="27">
        <f>I78-T78</f>
        <v>42438.885000000002</v>
      </c>
    </row>
    <row r="79" spans="2:22" customFormat="1" ht="33" customHeight="1" thickBot="1" x14ac:dyDescent="0.25">
      <c r="B79" s="19">
        <v>60</v>
      </c>
      <c r="C79" s="20" t="s">
        <v>91</v>
      </c>
      <c r="D79" s="20" t="s">
        <v>30</v>
      </c>
      <c r="E79" s="20" t="s">
        <v>89</v>
      </c>
      <c r="F79" s="20" t="s">
        <v>85</v>
      </c>
      <c r="G79" s="35">
        <v>44197</v>
      </c>
      <c r="H79" s="10" t="s">
        <v>92</v>
      </c>
      <c r="I79" s="7">
        <v>49500</v>
      </c>
      <c r="J79" s="7">
        <v>1783.43</v>
      </c>
      <c r="K79" s="7">
        <v>25</v>
      </c>
      <c r="L79" s="7">
        <f t="shared" si="9"/>
        <v>1420.65</v>
      </c>
      <c r="M79" s="7">
        <f t="shared" si="1"/>
        <v>3514.4999999999995</v>
      </c>
      <c r="N79" s="7">
        <f t="shared" si="8"/>
        <v>569.25</v>
      </c>
      <c r="O79" s="7">
        <f t="shared" si="2"/>
        <v>1504.8</v>
      </c>
      <c r="P79" s="7">
        <f t="shared" si="3"/>
        <v>3509.55</v>
      </c>
      <c r="Q79" s="27"/>
      <c r="R79" s="7">
        <f t="shared" ref="R79:R91" si="10">+P79+O79+N79+M79+L79</f>
        <v>10518.75</v>
      </c>
      <c r="S79" s="7">
        <v>1315.72</v>
      </c>
      <c r="T79" s="27">
        <f t="shared" si="5"/>
        <v>6024.6</v>
      </c>
      <c r="U79" s="7">
        <f t="shared" si="6"/>
        <v>7593.2999999999993</v>
      </c>
      <c r="V79" s="27">
        <f t="shared" si="7"/>
        <v>43475.4</v>
      </c>
    </row>
    <row r="80" spans="2:22" customFormat="1" ht="33" customHeight="1" thickBot="1" x14ac:dyDescent="0.25">
      <c r="B80" s="19">
        <v>61</v>
      </c>
      <c r="C80" s="20" t="s">
        <v>93</v>
      </c>
      <c r="D80" s="20" t="s">
        <v>29</v>
      </c>
      <c r="E80" s="20" t="s">
        <v>89</v>
      </c>
      <c r="F80" s="20" t="s">
        <v>85</v>
      </c>
      <c r="G80" s="35">
        <v>44228</v>
      </c>
      <c r="H80" s="9">
        <v>44408</v>
      </c>
      <c r="I80" s="7">
        <v>54450</v>
      </c>
      <c r="J80" s="7">
        <v>2482.0500000000002</v>
      </c>
      <c r="K80" s="7">
        <v>25</v>
      </c>
      <c r="L80" s="7">
        <f t="shared" si="9"/>
        <v>1562.7149999999999</v>
      </c>
      <c r="M80" s="7">
        <f t="shared" si="1"/>
        <v>3865.95</v>
      </c>
      <c r="N80" s="7">
        <f t="shared" si="8"/>
        <v>626.17499999999995</v>
      </c>
      <c r="O80" s="7">
        <f t="shared" si="2"/>
        <v>1655.28</v>
      </c>
      <c r="P80" s="7">
        <f t="shared" si="3"/>
        <v>3860.5050000000001</v>
      </c>
      <c r="Q80" s="27"/>
      <c r="R80" s="7">
        <f t="shared" si="10"/>
        <v>11570.625</v>
      </c>
      <c r="S80" s="7">
        <v>2908.9</v>
      </c>
      <c r="T80" s="27">
        <f t="shared" si="5"/>
        <v>8608.9449999999997</v>
      </c>
      <c r="U80" s="7">
        <f t="shared" si="6"/>
        <v>8352.630000000001</v>
      </c>
      <c r="V80" s="27">
        <f t="shared" si="7"/>
        <v>45841.055</v>
      </c>
    </row>
    <row r="81" spans="1:22" customFormat="1" ht="33" customHeight="1" thickBot="1" x14ac:dyDescent="0.25">
      <c r="B81" s="19">
        <v>62</v>
      </c>
      <c r="C81" s="20" t="s">
        <v>117</v>
      </c>
      <c r="D81" s="20" t="s">
        <v>30</v>
      </c>
      <c r="E81" s="20" t="s">
        <v>89</v>
      </c>
      <c r="F81" s="20" t="s">
        <v>85</v>
      </c>
      <c r="G81" s="35">
        <v>44562</v>
      </c>
      <c r="H81" s="9">
        <v>44742</v>
      </c>
      <c r="I81" s="7">
        <v>49500</v>
      </c>
      <c r="J81" s="7">
        <v>1783.43</v>
      </c>
      <c r="K81" s="7">
        <v>25</v>
      </c>
      <c r="L81" s="7">
        <f t="shared" si="9"/>
        <v>1420.65</v>
      </c>
      <c r="M81" s="7">
        <f t="shared" si="1"/>
        <v>3514.4999999999995</v>
      </c>
      <c r="N81" s="7">
        <f t="shared" si="8"/>
        <v>569.25</v>
      </c>
      <c r="O81" s="7">
        <f t="shared" ref="O81:O91" si="11">+I81*3.04%</f>
        <v>1504.8</v>
      </c>
      <c r="P81" s="7">
        <f t="shared" ref="P81:P91" si="12">+I81*7.09%</f>
        <v>3509.55</v>
      </c>
      <c r="Q81" s="27"/>
      <c r="R81" s="7">
        <f t="shared" si="10"/>
        <v>10518.75</v>
      </c>
      <c r="S81" s="7">
        <v>2918.28</v>
      </c>
      <c r="T81" s="27">
        <f t="shared" si="5"/>
        <v>7627.16</v>
      </c>
      <c r="U81" s="7">
        <f t="shared" ref="U81:U89" si="13">+M81+N81+P81</f>
        <v>7593.2999999999993</v>
      </c>
      <c r="V81" s="27">
        <f t="shared" ref="V81:V91" si="14">I81-T81</f>
        <v>41872.839999999997</v>
      </c>
    </row>
    <row r="82" spans="1:22" customFormat="1" ht="33" customHeight="1" thickBot="1" x14ac:dyDescent="0.25">
      <c r="B82" s="19">
        <v>63</v>
      </c>
      <c r="C82" s="20" t="s">
        <v>139</v>
      </c>
      <c r="D82" s="20" t="s">
        <v>29</v>
      </c>
      <c r="E82" s="20" t="s">
        <v>89</v>
      </c>
      <c r="F82" s="20" t="s">
        <v>85</v>
      </c>
      <c r="G82" s="35">
        <v>44986</v>
      </c>
      <c r="H82" s="9"/>
      <c r="I82" s="7">
        <v>49500</v>
      </c>
      <c r="J82" s="7">
        <v>1783.43</v>
      </c>
      <c r="K82" s="7">
        <v>25</v>
      </c>
      <c r="L82" s="7">
        <f t="shared" si="9"/>
        <v>1420.65</v>
      </c>
      <c r="M82" s="7">
        <f t="shared" si="1"/>
        <v>3514.4999999999995</v>
      </c>
      <c r="N82" s="7">
        <f t="shared" si="8"/>
        <v>569.25</v>
      </c>
      <c r="O82" s="7">
        <f t="shared" si="11"/>
        <v>1504.8</v>
      </c>
      <c r="P82" s="7">
        <f t="shared" si="12"/>
        <v>3509.55</v>
      </c>
      <c r="Q82" s="27"/>
      <c r="R82" s="7">
        <f t="shared" si="10"/>
        <v>10518.75</v>
      </c>
      <c r="S82" s="7">
        <v>2025</v>
      </c>
      <c r="T82" s="27">
        <f t="shared" si="5"/>
        <v>6733.880000000001</v>
      </c>
      <c r="U82" s="7">
        <f t="shared" si="13"/>
        <v>7593.2999999999993</v>
      </c>
      <c r="V82" s="27">
        <f t="shared" si="14"/>
        <v>42766.119999999995</v>
      </c>
    </row>
    <row r="83" spans="1:22" customFormat="1" ht="33" customHeight="1" thickBot="1" x14ac:dyDescent="0.25">
      <c r="B83" s="19">
        <v>64</v>
      </c>
      <c r="C83" s="20" t="s">
        <v>144</v>
      </c>
      <c r="D83" s="20" t="s">
        <v>29</v>
      </c>
      <c r="E83" s="20" t="s">
        <v>95</v>
      </c>
      <c r="F83" s="20" t="s">
        <v>87</v>
      </c>
      <c r="G83" s="35">
        <v>44287</v>
      </c>
      <c r="H83" s="9">
        <v>44469</v>
      </c>
      <c r="I83" s="7">
        <v>30250</v>
      </c>
      <c r="J83" s="7">
        <v>0</v>
      </c>
      <c r="K83" s="7">
        <v>25</v>
      </c>
      <c r="L83" s="7">
        <f t="shared" si="9"/>
        <v>868.17499999999995</v>
      </c>
      <c r="M83" s="7">
        <f t="shared" si="1"/>
        <v>2147.75</v>
      </c>
      <c r="N83" s="7">
        <f t="shared" si="8"/>
        <v>347.875</v>
      </c>
      <c r="O83" s="7">
        <f t="shared" si="11"/>
        <v>919.6</v>
      </c>
      <c r="P83" s="7">
        <f t="shared" si="12"/>
        <v>2144.7250000000004</v>
      </c>
      <c r="Q83" s="27"/>
      <c r="R83" s="7">
        <f t="shared" si="10"/>
        <v>6428.1250000000009</v>
      </c>
      <c r="S83" s="7">
        <v>25</v>
      </c>
      <c r="T83" s="27">
        <f t="shared" si="5"/>
        <v>1812.7750000000001</v>
      </c>
      <c r="U83" s="7">
        <v>1812.78</v>
      </c>
      <c r="V83" s="27">
        <f t="shared" si="14"/>
        <v>28437.224999999999</v>
      </c>
    </row>
    <row r="84" spans="1:22" customFormat="1" ht="33" customHeight="1" thickBot="1" x14ac:dyDescent="0.25">
      <c r="B84" s="19">
        <v>65</v>
      </c>
      <c r="C84" s="20" t="s">
        <v>140</v>
      </c>
      <c r="D84" s="20" t="s">
        <v>29</v>
      </c>
      <c r="E84" s="20" t="s">
        <v>95</v>
      </c>
      <c r="F84" s="20" t="s">
        <v>141</v>
      </c>
      <c r="G84" s="35">
        <v>44986</v>
      </c>
      <c r="H84" s="9"/>
      <c r="I84" s="7">
        <v>126500</v>
      </c>
      <c r="J84" s="7">
        <v>18338.830000000002</v>
      </c>
      <c r="K84" s="7">
        <v>25</v>
      </c>
      <c r="L84" s="7">
        <f t="shared" si="9"/>
        <v>3630.55</v>
      </c>
      <c r="M84" s="7">
        <f t="shared" si="1"/>
        <v>8981.5</v>
      </c>
      <c r="N84" s="7">
        <v>890.22</v>
      </c>
      <c r="O84" s="7">
        <f t="shared" si="11"/>
        <v>3845.6</v>
      </c>
      <c r="P84" s="7">
        <f t="shared" si="12"/>
        <v>8968.85</v>
      </c>
      <c r="Q84" s="27"/>
      <c r="R84" s="7">
        <f t="shared" si="10"/>
        <v>26316.719999999998</v>
      </c>
      <c r="S84" s="7">
        <v>1038.76</v>
      </c>
      <c r="T84" s="27">
        <f t="shared" si="5"/>
        <v>26853.74</v>
      </c>
      <c r="U84" s="7">
        <v>26853.74</v>
      </c>
      <c r="V84" s="27">
        <f t="shared" si="14"/>
        <v>99646.26</v>
      </c>
    </row>
    <row r="85" spans="1:22" customFormat="1" ht="33" customHeight="1" thickBot="1" x14ac:dyDescent="0.25">
      <c r="B85" s="19">
        <v>66</v>
      </c>
      <c r="C85" s="20" t="s">
        <v>113</v>
      </c>
      <c r="D85" s="20" t="s">
        <v>29</v>
      </c>
      <c r="E85" s="20" t="s">
        <v>114</v>
      </c>
      <c r="F85" s="20" t="s">
        <v>97</v>
      </c>
      <c r="G85" s="35">
        <v>44501</v>
      </c>
      <c r="H85" s="10" t="s">
        <v>112</v>
      </c>
      <c r="I85" s="7">
        <v>30250</v>
      </c>
      <c r="J85" s="7">
        <v>0</v>
      </c>
      <c r="K85" s="7">
        <v>25</v>
      </c>
      <c r="L85" s="7">
        <f t="shared" si="9"/>
        <v>868.17499999999995</v>
      </c>
      <c r="M85" s="7">
        <f t="shared" si="1"/>
        <v>2147.75</v>
      </c>
      <c r="N85" s="7">
        <f t="shared" si="8"/>
        <v>347.875</v>
      </c>
      <c r="O85" s="7">
        <f t="shared" si="11"/>
        <v>919.6</v>
      </c>
      <c r="P85" s="7">
        <f t="shared" si="12"/>
        <v>2144.7250000000004</v>
      </c>
      <c r="Q85" s="27"/>
      <c r="R85" s="7">
        <f t="shared" si="10"/>
        <v>6428.1250000000009</v>
      </c>
      <c r="S85" s="7">
        <v>25</v>
      </c>
      <c r="T85" s="27">
        <f t="shared" ref="T85:T91" si="15">S85+Q85+O85+L85+J85</f>
        <v>1812.7750000000001</v>
      </c>
      <c r="U85" s="7">
        <f t="shared" si="13"/>
        <v>4640.3500000000004</v>
      </c>
      <c r="V85" s="27">
        <f t="shared" si="14"/>
        <v>28437.224999999999</v>
      </c>
    </row>
    <row r="86" spans="1:22" customFormat="1" ht="33" customHeight="1" thickBot="1" x14ac:dyDescent="0.25">
      <c r="B86" s="19">
        <v>67</v>
      </c>
      <c r="C86" s="34" t="s">
        <v>98</v>
      </c>
      <c r="D86" s="20" t="s">
        <v>30</v>
      </c>
      <c r="E86" s="20" t="s">
        <v>96</v>
      </c>
      <c r="F86" s="20" t="s">
        <v>97</v>
      </c>
      <c r="G86" s="35">
        <v>44256</v>
      </c>
      <c r="H86" s="9">
        <v>44439</v>
      </c>
      <c r="I86" s="7">
        <v>30250</v>
      </c>
      <c r="J86" s="7">
        <v>0</v>
      </c>
      <c r="K86" s="7">
        <v>25</v>
      </c>
      <c r="L86" s="7">
        <f t="shared" si="9"/>
        <v>868.17499999999995</v>
      </c>
      <c r="M86" s="7">
        <f t="shared" si="1"/>
        <v>2147.75</v>
      </c>
      <c r="N86" s="7">
        <f t="shared" si="8"/>
        <v>347.875</v>
      </c>
      <c r="O86" s="7">
        <f t="shared" si="11"/>
        <v>919.6</v>
      </c>
      <c r="P86" s="7">
        <f t="shared" si="12"/>
        <v>2144.7250000000004</v>
      </c>
      <c r="Q86" s="27"/>
      <c r="R86" s="7">
        <f t="shared" si="10"/>
        <v>6428.1250000000009</v>
      </c>
      <c r="S86" s="7">
        <v>1111.8</v>
      </c>
      <c r="T86" s="27">
        <f t="shared" si="15"/>
        <v>2899.5749999999998</v>
      </c>
      <c r="U86" s="7">
        <f t="shared" si="13"/>
        <v>4640.3500000000004</v>
      </c>
      <c r="V86" s="27">
        <f t="shared" si="14"/>
        <v>27350.424999999999</v>
      </c>
    </row>
    <row r="87" spans="1:22" customFormat="1" ht="33" customHeight="1" thickBot="1" x14ac:dyDescent="0.25">
      <c r="B87" s="19">
        <v>68</v>
      </c>
      <c r="C87" s="34" t="s">
        <v>110</v>
      </c>
      <c r="D87" s="20" t="s">
        <v>30</v>
      </c>
      <c r="E87" s="20" t="s">
        <v>96</v>
      </c>
      <c r="F87" s="20" t="s">
        <v>97</v>
      </c>
      <c r="G87" s="36">
        <v>44470</v>
      </c>
      <c r="H87" s="9">
        <v>44651</v>
      </c>
      <c r="I87" s="7">
        <v>30250</v>
      </c>
      <c r="J87" s="7">
        <v>0</v>
      </c>
      <c r="K87" s="7">
        <v>25</v>
      </c>
      <c r="L87" s="7">
        <f t="shared" si="9"/>
        <v>868.17499999999995</v>
      </c>
      <c r="M87" s="7">
        <f t="shared" si="1"/>
        <v>2147.75</v>
      </c>
      <c r="N87" s="7">
        <f t="shared" si="8"/>
        <v>347.875</v>
      </c>
      <c r="O87" s="7">
        <f t="shared" si="11"/>
        <v>919.6</v>
      </c>
      <c r="P87" s="7">
        <f t="shared" si="12"/>
        <v>2144.7250000000004</v>
      </c>
      <c r="Q87" s="27">
        <v>1715.46</v>
      </c>
      <c r="R87" s="7">
        <f t="shared" si="10"/>
        <v>6428.1250000000009</v>
      </c>
      <c r="S87" s="7">
        <v>1740.46</v>
      </c>
      <c r="T87" s="27">
        <v>3528.24</v>
      </c>
      <c r="U87" s="7">
        <f t="shared" si="13"/>
        <v>4640.3500000000004</v>
      </c>
      <c r="V87" s="27">
        <f t="shared" si="14"/>
        <v>26721.760000000002</v>
      </c>
    </row>
    <row r="88" spans="1:22" customFormat="1" ht="33" customHeight="1" thickBot="1" x14ac:dyDescent="0.25">
      <c r="B88" s="19">
        <v>69</v>
      </c>
      <c r="C88" s="34" t="s">
        <v>115</v>
      </c>
      <c r="D88" s="20" t="s">
        <v>29</v>
      </c>
      <c r="E88" s="20" t="s">
        <v>96</v>
      </c>
      <c r="F88" s="20" t="s">
        <v>40</v>
      </c>
      <c r="G88" s="36">
        <v>44501</v>
      </c>
      <c r="H88" s="10" t="s">
        <v>112</v>
      </c>
      <c r="I88" s="7">
        <v>30250</v>
      </c>
      <c r="J88" s="7">
        <v>0</v>
      </c>
      <c r="K88" s="7">
        <v>25</v>
      </c>
      <c r="L88" s="7">
        <f t="shared" si="9"/>
        <v>868.17499999999995</v>
      </c>
      <c r="M88" s="7">
        <f t="shared" ref="M88:M89" si="16">+I88*7.1%</f>
        <v>2147.75</v>
      </c>
      <c r="N88" s="7">
        <f t="shared" ref="N88:N91" si="17">+I88*1.15%</f>
        <v>347.875</v>
      </c>
      <c r="O88" s="7">
        <f t="shared" si="11"/>
        <v>919.6</v>
      </c>
      <c r="P88" s="7">
        <f t="shared" si="12"/>
        <v>2144.7250000000004</v>
      </c>
      <c r="Q88" s="27"/>
      <c r="R88" s="7">
        <f t="shared" si="10"/>
        <v>6428.1250000000009</v>
      </c>
      <c r="S88" s="7">
        <v>5025</v>
      </c>
      <c r="T88" s="27">
        <f t="shared" si="15"/>
        <v>6812.7750000000005</v>
      </c>
      <c r="U88" s="7">
        <f t="shared" si="13"/>
        <v>4640.3500000000004</v>
      </c>
      <c r="V88" s="27">
        <f t="shared" si="14"/>
        <v>23437.224999999999</v>
      </c>
    </row>
    <row r="89" spans="1:22" customFormat="1" ht="33" customHeight="1" thickBot="1" x14ac:dyDescent="0.25">
      <c r="B89" s="19">
        <v>70</v>
      </c>
      <c r="C89" s="34" t="s">
        <v>122</v>
      </c>
      <c r="D89" s="20" t="s">
        <v>29</v>
      </c>
      <c r="E89" s="20" t="s">
        <v>96</v>
      </c>
      <c r="F89" s="20" t="s">
        <v>97</v>
      </c>
      <c r="G89" s="36">
        <v>44682</v>
      </c>
      <c r="H89" s="9">
        <v>44865</v>
      </c>
      <c r="I89" s="7">
        <v>30250</v>
      </c>
      <c r="J89" s="7">
        <v>0</v>
      </c>
      <c r="K89" s="7">
        <v>25</v>
      </c>
      <c r="L89" s="7">
        <f t="shared" si="9"/>
        <v>868.17499999999995</v>
      </c>
      <c r="M89" s="7">
        <f t="shared" si="16"/>
        <v>2147.75</v>
      </c>
      <c r="N89" s="7">
        <f t="shared" si="17"/>
        <v>347.875</v>
      </c>
      <c r="O89" s="7">
        <f t="shared" si="11"/>
        <v>919.6</v>
      </c>
      <c r="P89" s="7">
        <f t="shared" si="12"/>
        <v>2144.7250000000004</v>
      </c>
      <c r="Q89" s="27"/>
      <c r="R89" s="7">
        <f t="shared" si="10"/>
        <v>6428.1250000000009</v>
      </c>
      <c r="S89" s="7">
        <v>25</v>
      </c>
      <c r="T89" s="27">
        <f t="shared" si="15"/>
        <v>1812.7750000000001</v>
      </c>
      <c r="U89" s="7">
        <f t="shared" si="13"/>
        <v>4640.3500000000004</v>
      </c>
      <c r="V89" s="27">
        <f t="shared" si="14"/>
        <v>28437.224999999999</v>
      </c>
    </row>
    <row r="90" spans="1:22" customFormat="1" ht="33" customHeight="1" thickBot="1" x14ac:dyDescent="0.25">
      <c r="B90" s="19">
        <v>71</v>
      </c>
      <c r="C90" s="34" t="s">
        <v>123</v>
      </c>
      <c r="D90" s="20" t="s">
        <v>30</v>
      </c>
      <c r="E90" s="20" t="s">
        <v>96</v>
      </c>
      <c r="F90" s="20" t="s">
        <v>97</v>
      </c>
      <c r="G90" s="36">
        <v>44682</v>
      </c>
      <c r="H90" s="9">
        <v>44865</v>
      </c>
      <c r="I90" s="7">
        <v>30250</v>
      </c>
      <c r="J90" s="7">
        <v>0</v>
      </c>
      <c r="K90" s="7">
        <v>25</v>
      </c>
      <c r="L90" s="7">
        <f t="shared" si="9"/>
        <v>868.17499999999995</v>
      </c>
      <c r="M90" s="7">
        <f>+I90*7.1%</f>
        <v>2147.75</v>
      </c>
      <c r="N90" s="7">
        <f t="shared" si="17"/>
        <v>347.875</v>
      </c>
      <c r="O90" s="7">
        <f t="shared" si="11"/>
        <v>919.6</v>
      </c>
      <c r="P90" s="7">
        <f t="shared" si="12"/>
        <v>2144.7250000000004</v>
      </c>
      <c r="Q90" s="27"/>
      <c r="R90" s="7">
        <f t="shared" si="10"/>
        <v>6428.1250000000009</v>
      </c>
      <c r="S90" s="7">
        <v>25</v>
      </c>
      <c r="T90" s="27">
        <f t="shared" si="15"/>
        <v>1812.7750000000001</v>
      </c>
      <c r="U90" s="7">
        <f>+M90+N90+P90</f>
        <v>4640.3500000000004</v>
      </c>
      <c r="V90" s="27">
        <f t="shared" si="14"/>
        <v>28437.224999999999</v>
      </c>
    </row>
    <row r="91" spans="1:22" customFormat="1" ht="33" customHeight="1" thickBot="1" x14ac:dyDescent="0.25">
      <c r="B91" s="37">
        <v>72</v>
      </c>
      <c r="C91" s="38" t="s">
        <v>168</v>
      </c>
      <c r="D91" s="39" t="s">
        <v>29</v>
      </c>
      <c r="E91" s="20" t="s">
        <v>96</v>
      </c>
      <c r="F91" s="20" t="s">
        <v>97</v>
      </c>
      <c r="G91" s="40"/>
      <c r="H91" s="41"/>
      <c r="I91" s="42">
        <v>30250</v>
      </c>
      <c r="J91" s="42">
        <v>0</v>
      </c>
      <c r="K91" s="42">
        <v>25</v>
      </c>
      <c r="L91" s="42">
        <f t="shared" si="9"/>
        <v>868.17499999999995</v>
      </c>
      <c r="M91" s="42">
        <f>+I91*7.1%</f>
        <v>2147.75</v>
      </c>
      <c r="N91" s="42">
        <f t="shared" si="17"/>
        <v>347.875</v>
      </c>
      <c r="O91" s="42">
        <f t="shared" si="11"/>
        <v>919.6</v>
      </c>
      <c r="P91" s="42">
        <f t="shared" si="12"/>
        <v>2144.7250000000004</v>
      </c>
      <c r="Q91" s="43"/>
      <c r="R91" s="7">
        <f t="shared" si="10"/>
        <v>6428.1250000000009</v>
      </c>
      <c r="S91" s="46">
        <v>25</v>
      </c>
      <c r="T91" s="27">
        <f t="shared" si="15"/>
        <v>1812.7750000000001</v>
      </c>
      <c r="U91" s="42">
        <f>+M91+N91+P91</f>
        <v>4640.3500000000004</v>
      </c>
      <c r="V91" s="27">
        <f t="shared" si="14"/>
        <v>28437.224999999999</v>
      </c>
    </row>
    <row r="92" spans="1:22" ht="33" customHeight="1" thickBot="1" x14ac:dyDescent="0.25">
      <c r="A92" s="2"/>
      <c r="B92" s="65" t="s">
        <v>22</v>
      </c>
      <c r="C92" s="65"/>
      <c r="D92" s="65"/>
      <c r="E92" s="65"/>
      <c r="F92" s="65"/>
      <c r="G92" s="65"/>
      <c r="H92" s="65"/>
      <c r="I92" s="6">
        <f>SUM(I20:I91)</f>
        <v>3473550</v>
      </c>
      <c r="J92" s="6">
        <f t="shared" ref="J92:O92" si="18">SUM(J20:J91)</f>
        <v>187183.59999999998</v>
      </c>
      <c r="K92" s="6">
        <f t="shared" si="18"/>
        <v>1800</v>
      </c>
      <c r="L92" s="6">
        <v>99691.06</v>
      </c>
      <c r="M92" s="6">
        <f t="shared" si="18"/>
        <v>246622.05000000002</v>
      </c>
      <c r="N92" s="6">
        <v>36704.199999999997</v>
      </c>
      <c r="O92" s="6">
        <f t="shared" si="18"/>
        <v>105595.9200000001</v>
      </c>
      <c r="P92" s="6">
        <v>246274.87</v>
      </c>
      <c r="Q92" s="6">
        <f>SUM(Q20:Q91)</f>
        <v>22300.98</v>
      </c>
      <c r="R92" s="44">
        <f>SUM(R20:R91)</f>
        <v>734914.77499999991</v>
      </c>
      <c r="S92" s="6">
        <f t="shared" ref="S92:U92" si="19">SUM(S20:S91)</f>
        <v>136972.43</v>
      </c>
      <c r="T92" s="45">
        <v>529443.01</v>
      </c>
      <c r="U92" s="6">
        <f t="shared" si="19"/>
        <v>534813.56999999972</v>
      </c>
      <c r="V92" s="6">
        <f>+I92-T92</f>
        <v>2944106.99</v>
      </c>
    </row>
    <row r="93" spans="1:22" ht="32.25" customHeight="1" x14ac:dyDescent="0.2">
      <c r="B93" s="30"/>
      <c r="C93" s="30"/>
      <c r="D93" s="30"/>
      <c r="E93" s="30"/>
      <c r="F93" s="33"/>
      <c r="G93" s="30"/>
      <c r="H93" s="30"/>
      <c r="I93" s="31"/>
      <c r="J93" s="31"/>
      <c r="K93" s="31"/>
      <c r="L93" s="3"/>
      <c r="M93" s="31"/>
      <c r="N93" s="31"/>
      <c r="O93" s="31"/>
      <c r="P93" s="31"/>
      <c r="Q93" s="31"/>
      <c r="R93" s="31"/>
      <c r="S93" s="31"/>
      <c r="T93" s="32"/>
      <c r="U93" s="31"/>
      <c r="V93" s="31"/>
    </row>
    <row r="94" spans="1:22" ht="32.25" customHeight="1" x14ac:dyDescent="0.2">
      <c r="B94" s="30"/>
      <c r="C94" s="30"/>
      <c r="D94" s="30"/>
      <c r="E94" s="30"/>
      <c r="F94" s="30"/>
      <c r="G94" s="30"/>
      <c r="H94" s="30"/>
      <c r="I94" s="31"/>
      <c r="J94" s="31"/>
      <c r="K94" s="31"/>
      <c r="L94" s="3"/>
      <c r="M94" s="31"/>
      <c r="N94" s="31"/>
      <c r="O94" s="31"/>
      <c r="P94" s="31"/>
      <c r="Q94" s="31"/>
      <c r="R94" s="31"/>
      <c r="S94" s="32"/>
      <c r="T94" s="32"/>
      <c r="U94" s="31"/>
      <c r="V94" s="31"/>
    </row>
    <row r="95" spans="1:22" ht="19.5" hidden="1" customHeight="1" x14ac:dyDescent="0.2">
      <c r="A95" s="2"/>
      <c r="B95" s="4"/>
      <c r="C95" s="5"/>
      <c r="D95" s="5"/>
      <c r="E95" s="5"/>
      <c r="F95" s="5"/>
      <c r="G95" s="5"/>
      <c r="H95" s="5"/>
      <c r="I95" s="3"/>
      <c r="J95" s="3"/>
      <c r="K95" s="3"/>
      <c r="L95" s="3"/>
      <c r="M95" s="3"/>
      <c r="S95" s="24"/>
      <c r="T95" s="24"/>
    </row>
    <row r="96" spans="1:22" ht="20.100000000000001" customHeight="1" x14ac:dyDescent="0.2">
      <c r="A96" s="2"/>
      <c r="D96" s="2"/>
      <c r="E96" s="2"/>
      <c r="F96" s="2"/>
      <c r="H96" s="2"/>
      <c r="I96" s="2"/>
      <c r="J96" s="2"/>
      <c r="K96" s="2"/>
      <c r="R96" s="25"/>
      <c r="T96" s="24"/>
      <c r="U96" s="24"/>
    </row>
    <row r="97" spans="1:21" ht="20.100000000000001" customHeight="1" x14ac:dyDescent="0.2">
      <c r="A97" s="2"/>
      <c r="D97" s="2"/>
      <c r="E97" s="2"/>
      <c r="F97" s="2"/>
      <c r="H97" s="2"/>
      <c r="I97" s="2"/>
      <c r="J97" s="2"/>
      <c r="K97" s="2"/>
      <c r="S97" s="24"/>
    </row>
    <row r="98" spans="1:21" ht="20.100000000000001" customHeight="1" x14ac:dyDescent="0.2">
      <c r="A98" s="2"/>
      <c r="D98" s="2"/>
      <c r="E98" s="2"/>
      <c r="F98" s="2"/>
      <c r="H98" s="2"/>
      <c r="I98" s="2"/>
      <c r="J98" s="2"/>
      <c r="K98" s="2"/>
    </row>
    <row r="99" spans="1:21" ht="20.100000000000001" customHeight="1" x14ac:dyDescent="0.2">
      <c r="A99" s="2"/>
      <c r="D99" s="2"/>
      <c r="E99" s="2"/>
      <c r="F99" s="2"/>
      <c r="H99" s="2"/>
      <c r="I99" s="2"/>
      <c r="J99" s="2"/>
      <c r="K99" s="2"/>
    </row>
    <row r="100" spans="1:21" ht="20.100000000000001" customHeight="1" x14ac:dyDescent="0.2">
      <c r="A100" s="2"/>
      <c r="D100" s="2"/>
      <c r="E100" s="2"/>
      <c r="F100" s="2"/>
      <c r="H100" s="2"/>
      <c r="I100" s="2"/>
      <c r="J100" s="2"/>
      <c r="K100" s="2"/>
    </row>
    <row r="101" spans="1:21" ht="20.100000000000001" customHeight="1" x14ac:dyDescent="0.2">
      <c r="A101" s="2"/>
      <c r="D101" s="2"/>
      <c r="E101" s="2"/>
      <c r="F101" s="2"/>
      <c r="H101" s="2"/>
      <c r="I101" s="2"/>
      <c r="J101" s="2"/>
      <c r="K101" s="2"/>
    </row>
    <row r="102" spans="1:21" ht="20.100000000000001" customHeight="1" x14ac:dyDescent="0.2">
      <c r="A102" s="2"/>
      <c r="D102" s="2"/>
      <c r="E102" s="2"/>
      <c r="F102" s="2"/>
      <c r="H102" s="2"/>
      <c r="I102" s="24"/>
      <c r="J102" s="2"/>
      <c r="K102" s="2"/>
      <c r="U102" s="24"/>
    </row>
    <row r="103" spans="1:21" ht="20.100000000000001" customHeight="1" x14ac:dyDescent="0.2">
      <c r="A103" s="2"/>
      <c r="D103" s="2"/>
      <c r="E103" s="2"/>
      <c r="F103" s="2"/>
      <c r="H103" s="2"/>
      <c r="I103" s="2"/>
      <c r="J103" s="2"/>
      <c r="K103" s="2"/>
    </row>
    <row r="104" spans="1:21" ht="20.100000000000001" customHeight="1" x14ac:dyDescent="0.2">
      <c r="A104" s="2"/>
      <c r="D104" s="2"/>
      <c r="E104" s="2"/>
      <c r="F104" s="2"/>
      <c r="H104" s="2"/>
      <c r="I104" s="2"/>
      <c r="J104" s="2"/>
      <c r="K104" s="2"/>
    </row>
    <row r="105" spans="1:21" ht="20.100000000000001" customHeight="1" x14ac:dyDescent="0.2">
      <c r="A105" s="2"/>
      <c r="D105" s="2"/>
      <c r="E105" s="2"/>
      <c r="F105" s="2"/>
      <c r="H105" s="2"/>
      <c r="I105" s="2"/>
      <c r="J105" s="2"/>
      <c r="K105" s="2"/>
    </row>
    <row r="106" spans="1:21" ht="20.100000000000001" customHeight="1" x14ac:dyDescent="0.2">
      <c r="A106" s="2"/>
      <c r="D106" s="2"/>
      <c r="E106" s="2"/>
      <c r="F106" s="2"/>
      <c r="H106" s="2"/>
      <c r="I106" s="2"/>
      <c r="J106" s="2"/>
      <c r="K106" s="2"/>
    </row>
    <row r="107" spans="1:21" ht="20.100000000000001" customHeight="1" x14ac:dyDescent="0.2">
      <c r="A107" s="2"/>
      <c r="D107" s="2"/>
      <c r="E107" s="2"/>
      <c r="F107" s="2"/>
      <c r="H107" s="2"/>
      <c r="I107" s="2"/>
      <c r="J107" s="2"/>
      <c r="K107" s="2"/>
    </row>
    <row r="108" spans="1:21" ht="20.100000000000001" customHeight="1" x14ac:dyDescent="0.2">
      <c r="A108" s="2"/>
      <c r="D108" s="2"/>
      <c r="E108" s="2"/>
      <c r="F108" s="2"/>
      <c r="H108" s="2"/>
      <c r="I108" s="2"/>
      <c r="J108" s="2"/>
      <c r="K108" s="2"/>
    </row>
    <row r="109" spans="1:21" ht="30.95" customHeight="1" x14ac:dyDescent="0.2">
      <c r="A109" s="2"/>
      <c r="D109" s="2"/>
      <c r="E109" s="2"/>
      <c r="F109" s="2"/>
      <c r="H109" s="2"/>
      <c r="I109" s="2"/>
      <c r="J109" s="2"/>
      <c r="K109" s="2"/>
    </row>
    <row r="110" spans="1:21" ht="30.95" customHeight="1" x14ac:dyDescent="0.2">
      <c r="A110" s="2"/>
      <c r="D110" s="2"/>
      <c r="E110" s="2"/>
      <c r="F110" s="2"/>
      <c r="H110" s="2"/>
      <c r="I110" s="2"/>
      <c r="J110" s="2"/>
      <c r="K110" s="2"/>
    </row>
    <row r="111" spans="1:21" ht="30.95" customHeight="1" x14ac:dyDescent="0.2">
      <c r="A111" s="2"/>
      <c r="D111" s="2"/>
      <c r="E111" s="2"/>
      <c r="F111" s="2"/>
      <c r="H111" s="2"/>
      <c r="I111" s="2"/>
      <c r="J111" s="2"/>
      <c r="K111" s="2"/>
    </row>
    <row r="112" spans="1:21" ht="30.95" customHeight="1" x14ac:dyDescent="0.2">
      <c r="A112" s="2"/>
      <c r="D112" s="2"/>
      <c r="E112" s="2"/>
      <c r="F112" s="2"/>
      <c r="H112" s="2"/>
      <c r="I112" s="2"/>
      <c r="J112" s="2"/>
      <c r="K112" s="2"/>
    </row>
    <row r="113" spans="1:11" x14ac:dyDescent="0.2">
      <c r="D113" s="2"/>
      <c r="E113" s="2"/>
      <c r="F113" s="2"/>
      <c r="H113" s="2"/>
      <c r="I113" s="2"/>
      <c r="J113" s="2"/>
      <c r="K113" s="2"/>
    </row>
    <row r="114" spans="1:11" x14ac:dyDescent="0.2">
      <c r="D114" s="2"/>
      <c r="E114" s="2"/>
      <c r="F114" s="2"/>
      <c r="H114" s="2"/>
      <c r="I114" s="2"/>
      <c r="J114" s="2"/>
      <c r="K114" s="2"/>
    </row>
    <row r="115" spans="1:11" ht="30.95" customHeight="1" x14ac:dyDescent="0.2">
      <c r="A115" s="2"/>
      <c r="D115" s="2"/>
      <c r="E115" s="2"/>
      <c r="F115" s="2"/>
      <c r="H115" s="2"/>
      <c r="I115" s="2"/>
      <c r="J115" s="2"/>
      <c r="K115" s="2"/>
    </row>
    <row r="116" spans="1:11" x14ac:dyDescent="0.2">
      <c r="A116" s="2"/>
      <c r="D116" s="2"/>
      <c r="E116" s="2"/>
      <c r="F116" s="2"/>
      <c r="H116" s="2"/>
      <c r="I116" s="2"/>
      <c r="J116" s="2"/>
      <c r="K116" s="2"/>
    </row>
    <row r="117" spans="1:11" x14ac:dyDescent="0.2">
      <c r="A117" s="2"/>
      <c r="D117" s="2"/>
      <c r="E117" s="2"/>
      <c r="F117" s="2"/>
      <c r="H117" s="2"/>
      <c r="I117" s="2"/>
      <c r="J117" s="2"/>
      <c r="K117" s="2"/>
    </row>
    <row r="118" spans="1:11" x14ac:dyDescent="0.2">
      <c r="A118" s="2"/>
      <c r="D118" s="2"/>
      <c r="E118" s="2"/>
      <c r="F118" s="2"/>
      <c r="H118" s="2"/>
      <c r="I118" s="2"/>
      <c r="J118" s="2"/>
      <c r="K118" s="2"/>
    </row>
    <row r="119" spans="1:11" x14ac:dyDescent="0.2">
      <c r="A119" s="2"/>
      <c r="D119" s="2"/>
      <c r="E119" s="2"/>
      <c r="F119" s="2"/>
      <c r="H119" s="2"/>
      <c r="I119" s="2"/>
      <c r="J119" s="2"/>
      <c r="K119" s="2"/>
    </row>
    <row r="120" spans="1:11" x14ac:dyDescent="0.2">
      <c r="A120" s="2"/>
      <c r="D120" s="2"/>
      <c r="E120" s="2"/>
      <c r="F120" s="2"/>
      <c r="H120" s="2"/>
      <c r="I120" s="2"/>
      <c r="J120" s="2"/>
      <c r="K120" s="2"/>
    </row>
    <row r="121" spans="1:11" x14ac:dyDescent="0.2">
      <c r="A121" s="2"/>
      <c r="D121" s="2"/>
      <c r="E121" s="2"/>
      <c r="F121" s="2"/>
      <c r="H121" s="2"/>
      <c r="I121" s="2"/>
      <c r="J121" s="2"/>
      <c r="K121" s="2"/>
    </row>
    <row r="122" spans="1:11" x14ac:dyDescent="0.2">
      <c r="A122" s="2"/>
      <c r="D122" s="2"/>
      <c r="E122" s="2"/>
      <c r="F122" s="2"/>
      <c r="H122" s="2"/>
      <c r="I122" s="2"/>
      <c r="J122" s="2"/>
      <c r="K122" s="2"/>
    </row>
    <row r="123" spans="1:11" x14ac:dyDescent="0.2">
      <c r="A123" s="2"/>
      <c r="D123" s="2"/>
      <c r="E123" s="2"/>
      <c r="F123" s="2"/>
      <c r="H123" s="2"/>
      <c r="I123" s="2"/>
      <c r="J123" s="2"/>
      <c r="K123" s="2"/>
    </row>
    <row r="124" spans="1:11" x14ac:dyDescent="0.2">
      <c r="A124" s="2"/>
      <c r="D124" s="2"/>
      <c r="E124" s="2"/>
      <c r="F124" s="2"/>
      <c r="H124" s="2"/>
      <c r="I124" s="2"/>
      <c r="J124" s="2"/>
      <c r="K124" s="2"/>
    </row>
    <row r="125" spans="1:11" x14ac:dyDescent="0.2">
      <c r="A125" s="2"/>
      <c r="D125" s="2"/>
      <c r="E125" s="2"/>
      <c r="F125" s="2"/>
      <c r="H125" s="2"/>
      <c r="I125" s="2"/>
      <c r="J125" s="2"/>
      <c r="K125" s="2"/>
    </row>
    <row r="126" spans="1:11" x14ac:dyDescent="0.2">
      <c r="A126" s="2"/>
      <c r="D126" s="2"/>
      <c r="E126" s="2"/>
      <c r="F126" s="2"/>
      <c r="H126" s="2"/>
      <c r="I126" s="2"/>
      <c r="J126" s="2"/>
      <c r="K126" s="2"/>
    </row>
    <row r="127" spans="1:11" x14ac:dyDescent="0.2">
      <c r="A127" s="2"/>
      <c r="D127" s="2"/>
      <c r="E127" s="2"/>
      <c r="F127" s="2"/>
      <c r="H127" s="2"/>
      <c r="I127" s="2"/>
      <c r="J127" s="2"/>
      <c r="K127" s="2"/>
    </row>
    <row r="128" spans="1:11" x14ac:dyDescent="0.2">
      <c r="A128" s="2"/>
      <c r="D128" s="2"/>
      <c r="E128" s="2"/>
      <c r="F128" s="2"/>
      <c r="H128" s="2"/>
      <c r="I128" s="2"/>
      <c r="J128" s="2"/>
      <c r="K128" s="2"/>
    </row>
    <row r="129" s="2" customFormat="1" x14ac:dyDescent="0.2"/>
    <row r="130" s="2" customFormat="1" x14ac:dyDescent="0.2"/>
    <row r="131" s="2" customFormat="1" x14ac:dyDescent="0.2"/>
    <row r="132" s="2" customFormat="1" x14ac:dyDescent="0.2"/>
    <row r="133" s="2" customFormat="1" x14ac:dyDescent="0.2"/>
    <row r="134" s="2" customFormat="1" x14ac:dyDescent="0.2"/>
    <row r="135" s="2" customFormat="1" x14ac:dyDescent="0.2"/>
    <row r="136" s="2" customFormat="1" x14ac:dyDescent="0.2"/>
    <row r="137" s="2" customFormat="1" x14ac:dyDescent="0.2"/>
    <row r="138" s="2" customFormat="1" x14ac:dyDescent="0.2"/>
    <row r="139" s="2" customFormat="1" x14ac:dyDescent="0.2"/>
    <row r="140" s="2" customFormat="1" x14ac:dyDescent="0.2"/>
    <row r="141" s="2" customFormat="1" x14ac:dyDescent="0.2"/>
    <row r="142" s="2" customFormat="1" x14ac:dyDescent="0.2"/>
    <row r="143" s="2" customFormat="1" x14ac:dyDescent="0.2"/>
    <row r="144" s="2" customFormat="1" x14ac:dyDescent="0.2"/>
    <row r="145" s="2" customFormat="1" x14ac:dyDescent="0.2"/>
    <row r="146" s="2" customFormat="1" x14ac:dyDescent="0.2"/>
    <row r="147" s="2" customFormat="1" x14ac:dyDescent="0.2"/>
    <row r="148" s="2" customFormat="1" x14ac:dyDescent="0.2"/>
    <row r="149" s="2" customFormat="1" x14ac:dyDescent="0.2"/>
    <row r="150" s="2" customFormat="1" x14ac:dyDescent="0.2"/>
    <row r="151" s="2" customFormat="1" x14ac:dyDescent="0.2"/>
    <row r="152" s="2" customFormat="1" x14ac:dyDescent="0.2"/>
    <row r="153" s="2" customFormat="1" x14ac:dyDescent="0.2"/>
    <row r="154" s="2" customFormat="1" x14ac:dyDescent="0.2"/>
    <row r="155" s="2" customFormat="1" x14ac:dyDescent="0.2"/>
    <row r="156" s="2" customFormat="1" x14ac:dyDescent="0.2"/>
    <row r="157" s="2" customFormat="1" x14ac:dyDescent="0.2"/>
    <row r="158" s="2" customFormat="1" x14ac:dyDescent="0.2"/>
    <row r="159" s="2" customFormat="1" x14ac:dyDescent="0.2"/>
    <row r="160" s="2" customFormat="1" x14ac:dyDescent="0.2"/>
    <row r="161" s="2" customFormat="1" x14ac:dyDescent="0.2"/>
    <row r="162" s="2" customFormat="1" x14ac:dyDescent="0.2"/>
    <row r="163" s="2" customFormat="1" x14ac:dyDescent="0.2"/>
    <row r="164" s="2" customFormat="1" x14ac:dyDescent="0.2"/>
    <row r="165" s="2" customFormat="1" x14ac:dyDescent="0.2"/>
    <row r="166" s="2" customFormat="1" x14ac:dyDescent="0.2"/>
    <row r="167" s="2" customFormat="1" x14ac:dyDescent="0.2"/>
    <row r="168" s="2" customFormat="1" x14ac:dyDescent="0.2"/>
    <row r="169" s="2" customFormat="1" x14ac:dyDescent="0.2"/>
    <row r="170" s="2" customFormat="1" x14ac:dyDescent="0.2"/>
    <row r="171" s="2" customFormat="1" x14ac:dyDescent="0.2"/>
    <row r="172" s="2" customFormat="1" x14ac:dyDescent="0.2"/>
    <row r="173" s="2" customFormat="1" x14ac:dyDescent="0.2"/>
    <row r="174" s="2" customFormat="1" x14ac:dyDescent="0.2"/>
    <row r="175" s="2" customFormat="1" x14ac:dyDescent="0.2"/>
    <row r="176" s="2" customFormat="1" x14ac:dyDescent="0.2"/>
    <row r="177" s="2" customFormat="1" x14ac:dyDescent="0.2"/>
    <row r="178" s="2" customFormat="1" x14ac:dyDescent="0.2"/>
    <row r="179" s="2" customFormat="1" x14ac:dyDescent="0.2"/>
    <row r="180" s="2" customFormat="1" x14ac:dyDescent="0.2"/>
    <row r="181" s="2" customFormat="1" x14ac:dyDescent="0.2"/>
    <row r="182" s="2" customFormat="1" x14ac:dyDescent="0.2"/>
    <row r="183" s="2" customFormat="1" x14ac:dyDescent="0.2"/>
    <row r="184" s="2" customFormat="1" x14ac:dyDescent="0.2"/>
    <row r="185" s="2" customFormat="1" x14ac:dyDescent="0.2"/>
    <row r="186" s="2" customFormat="1" x14ac:dyDescent="0.2"/>
    <row r="187" s="2" customFormat="1" x14ac:dyDescent="0.2"/>
    <row r="188" s="2" customFormat="1" x14ac:dyDescent="0.2"/>
    <row r="189" s="2" customFormat="1" x14ac:dyDescent="0.2"/>
    <row r="190" s="2" customFormat="1" x14ac:dyDescent="0.2"/>
    <row r="191" s="2" customFormat="1" x14ac:dyDescent="0.2"/>
    <row r="192" s="2" customFormat="1" x14ac:dyDescent="0.2"/>
    <row r="193" s="2" customFormat="1" x14ac:dyDescent="0.2"/>
    <row r="194" s="2" customFormat="1" x14ac:dyDescent="0.2"/>
    <row r="195" s="2" customFormat="1" x14ac:dyDescent="0.2"/>
    <row r="196" s="2" customFormat="1" x14ac:dyDescent="0.2"/>
    <row r="197" s="2" customFormat="1" x14ac:dyDescent="0.2"/>
    <row r="198" s="2" customFormat="1" x14ac:dyDescent="0.2"/>
    <row r="199" s="2" customFormat="1" x14ac:dyDescent="0.2"/>
    <row r="200" s="2" customFormat="1" x14ac:dyDescent="0.2"/>
    <row r="201" s="2" customFormat="1" x14ac:dyDescent="0.2"/>
    <row r="202" s="2" customFormat="1" x14ac:dyDescent="0.2"/>
    <row r="203" s="2" customFormat="1" x14ac:dyDescent="0.2"/>
    <row r="204" s="2" customFormat="1" x14ac:dyDescent="0.2"/>
    <row r="205" s="2" customFormat="1" x14ac:dyDescent="0.2"/>
    <row r="206" s="2" customFormat="1" x14ac:dyDescent="0.2"/>
    <row r="207" s="2" customFormat="1" x14ac:dyDescent="0.2"/>
    <row r="208" s="2" customFormat="1" x14ac:dyDescent="0.2"/>
    <row r="209" s="2" customFormat="1" x14ac:dyDescent="0.2"/>
    <row r="210" s="2" customFormat="1" x14ac:dyDescent="0.2"/>
    <row r="211" s="2" customFormat="1" x14ac:dyDescent="0.2"/>
    <row r="212" s="2" customFormat="1" x14ac:dyDescent="0.2"/>
    <row r="213" s="2" customFormat="1" x14ac:dyDescent="0.2"/>
    <row r="214" s="2" customFormat="1" x14ac:dyDescent="0.2"/>
    <row r="215" s="2" customFormat="1" x14ac:dyDescent="0.2"/>
    <row r="216" s="2" customFormat="1" x14ac:dyDescent="0.2"/>
    <row r="217" s="2" customFormat="1" x14ac:dyDescent="0.2"/>
    <row r="218" s="2" customFormat="1" x14ac:dyDescent="0.2"/>
    <row r="219" s="2" customFormat="1" x14ac:dyDescent="0.2"/>
    <row r="220" s="2" customFormat="1" x14ac:dyDescent="0.2"/>
    <row r="221" s="2" customFormat="1" x14ac:dyDescent="0.2"/>
    <row r="222" s="2" customFormat="1" x14ac:dyDescent="0.2"/>
    <row r="223" s="2" customFormat="1" x14ac:dyDescent="0.2"/>
    <row r="224" s="2" customFormat="1" x14ac:dyDescent="0.2"/>
    <row r="225" s="2" customFormat="1" x14ac:dyDescent="0.2"/>
    <row r="226" s="2" customFormat="1" x14ac:dyDescent="0.2"/>
    <row r="227" s="2" customFormat="1" x14ac:dyDescent="0.2"/>
    <row r="228" s="2" customFormat="1" x14ac:dyDescent="0.2"/>
    <row r="229" s="2" customFormat="1" x14ac:dyDescent="0.2"/>
    <row r="230" s="2" customFormat="1" x14ac:dyDescent="0.2"/>
    <row r="231" s="2" customFormat="1" x14ac:dyDescent="0.2"/>
    <row r="232" s="2" customFormat="1" x14ac:dyDescent="0.2"/>
    <row r="233" s="2" customFormat="1" x14ac:dyDescent="0.2"/>
    <row r="234" s="2" customFormat="1" x14ac:dyDescent="0.2"/>
    <row r="235" s="2" customFormat="1" x14ac:dyDescent="0.2"/>
    <row r="236" s="2" customFormat="1" x14ac:dyDescent="0.2"/>
    <row r="237" s="2" customFormat="1" x14ac:dyDescent="0.2"/>
    <row r="238" s="2" customFormat="1" x14ac:dyDescent="0.2"/>
    <row r="239" s="2" customFormat="1" x14ac:dyDescent="0.2"/>
    <row r="240" s="2" customFormat="1" x14ac:dyDescent="0.2"/>
    <row r="241" s="2" customFormat="1" x14ac:dyDescent="0.2"/>
    <row r="242" s="2" customFormat="1" x14ac:dyDescent="0.2"/>
    <row r="243" s="2" customFormat="1" x14ac:dyDescent="0.2"/>
    <row r="244" s="2" customFormat="1" x14ac:dyDescent="0.2"/>
    <row r="245" s="2" customFormat="1" x14ac:dyDescent="0.2"/>
    <row r="246" s="2" customFormat="1" x14ac:dyDescent="0.2"/>
    <row r="247" s="2" customFormat="1" x14ac:dyDescent="0.2"/>
    <row r="248" s="2" customFormat="1" x14ac:dyDescent="0.2"/>
    <row r="249" s="2" customFormat="1" x14ac:dyDescent="0.2"/>
    <row r="250" s="2" customFormat="1" x14ac:dyDescent="0.2"/>
    <row r="251" s="2" customFormat="1" x14ac:dyDescent="0.2"/>
    <row r="252" s="2" customFormat="1" x14ac:dyDescent="0.2"/>
    <row r="253" s="2" customFormat="1" x14ac:dyDescent="0.2"/>
    <row r="254" s="2" customFormat="1" x14ac:dyDescent="0.2"/>
    <row r="255" s="2" customFormat="1" x14ac:dyDescent="0.2"/>
    <row r="256" s="2" customFormat="1" x14ac:dyDescent="0.2"/>
    <row r="257" s="2" customFormat="1" x14ac:dyDescent="0.2"/>
    <row r="258" s="2" customFormat="1" x14ac:dyDescent="0.2"/>
    <row r="259" s="2" customFormat="1" x14ac:dyDescent="0.2"/>
    <row r="260" s="2" customFormat="1" x14ac:dyDescent="0.2"/>
    <row r="261" s="2" customFormat="1" x14ac:dyDescent="0.2"/>
    <row r="262" s="2" customFormat="1" x14ac:dyDescent="0.2"/>
    <row r="263" s="2" customFormat="1" x14ac:dyDescent="0.2"/>
    <row r="264" s="2" customFormat="1" x14ac:dyDescent="0.2"/>
    <row r="265" s="2" customFormat="1" x14ac:dyDescent="0.2"/>
    <row r="266" s="2" customFormat="1" x14ac:dyDescent="0.2"/>
    <row r="267" s="2" customFormat="1" x14ac:dyDescent="0.2"/>
    <row r="268" s="2" customFormat="1" x14ac:dyDescent="0.2"/>
    <row r="269" s="2" customFormat="1" x14ac:dyDescent="0.2"/>
    <row r="270" s="2" customFormat="1" x14ac:dyDescent="0.2"/>
    <row r="271" s="2" customFormat="1" x14ac:dyDescent="0.2"/>
    <row r="272" s="2" customFormat="1" x14ac:dyDescent="0.2"/>
    <row r="273" s="2" customFormat="1" x14ac:dyDescent="0.2"/>
    <row r="274" s="2" customFormat="1" x14ac:dyDescent="0.2"/>
    <row r="275" s="2" customFormat="1" x14ac:dyDescent="0.2"/>
    <row r="276" s="2" customFormat="1" x14ac:dyDescent="0.2"/>
    <row r="277" s="2" customFormat="1" x14ac:dyDescent="0.2"/>
    <row r="278" s="2" customFormat="1" x14ac:dyDescent="0.2"/>
    <row r="279" s="2" customFormat="1" x14ac:dyDescent="0.2"/>
    <row r="280" s="2" customFormat="1" x14ac:dyDescent="0.2"/>
    <row r="281" s="2" customFormat="1" x14ac:dyDescent="0.2"/>
    <row r="282" s="2" customFormat="1" x14ac:dyDescent="0.2"/>
    <row r="283" s="2" customFormat="1" x14ac:dyDescent="0.2"/>
    <row r="284" s="2" customFormat="1" x14ac:dyDescent="0.2"/>
    <row r="285" s="2" customFormat="1" x14ac:dyDescent="0.2"/>
    <row r="286" s="2" customFormat="1" x14ac:dyDescent="0.2"/>
    <row r="287" s="2" customFormat="1" x14ac:dyDescent="0.2"/>
    <row r="288" s="2" customFormat="1" x14ac:dyDescent="0.2"/>
    <row r="289" s="2" customFormat="1" x14ac:dyDescent="0.2"/>
    <row r="290" s="2" customFormat="1" x14ac:dyDescent="0.2"/>
    <row r="291" s="2" customFormat="1" x14ac:dyDescent="0.2"/>
    <row r="292" s="2" customFormat="1" x14ac:dyDescent="0.2"/>
    <row r="293" s="2" customFormat="1" x14ac:dyDescent="0.2"/>
    <row r="294" s="2" customFormat="1" x14ac:dyDescent="0.2"/>
    <row r="295" s="2" customFormat="1" x14ac:dyDescent="0.2"/>
    <row r="296" s="2" customFormat="1" x14ac:dyDescent="0.2"/>
    <row r="297" s="2" customFormat="1" x14ac:dyDescent="0.2"/>
    <row r="298" s="2" customFormat="1" x14ac:dyDescent="0.2"/>
    <row r="299" s="2" customFormat="1" x14ac:dyDescent="0.2"/>
    <row r="300" s="2" customFormat="1" x14ac:dyDescent="0.2"/>
    <row r="301" s="2" customFormat="1" x14ac:dyDescent="0.2"/>
    <row r="302" s="2" customFormat="1" x14ac:dyDescent="0.2"/>
    <row r="303" s="2" customFormat="1" x14ac:dyDescent="0.2"/>
    <row r="304" s="2" customFormat="1" x14ac:dyDescent="0.2"/>
    <row r="305" s="2" customFormat="1" x14ac:dyDescent="0.2"/>
    <row r="306" s="2" customFormat="1" x14ac:dyDescent="0.2"/>
    <row r="307" s="2" customFormat="1" x14ac:dyDescent="0.2"/>
    <row r="308" s="2" customFormat="1" x14ac:dyDescent="0.2"/>
    <row r="309" s="2" customFormat="1" x14ac:dyDescent="0.2"/>
    <row r="310" s="2" customFormat="1" x14ac:dyDescent="0.2"/>
    <row r="311" s="2" customFormat="1" x14ac:dyDescent="0.2"/>
    <row r="312" s="2" customFormat="1" x14ac:dyDescent="0.2"/>
    <row r="313" s="2" customFormat="1" x14ac:dyDescent="0.2"/>
    <row r="314" s="2" customFormat="1" x14ac:dyDescent="0.2"/>
    <row r="315" s="2" customFormat="1" x14ac:dyDescent="0.2"/>
    <row r="316" s="2" customFormat="1" x14ac:dyDescent="0.2"/>
    <row r="317" s="2" customFormat="1" x14ac:dyDescent="0.2"/>
    <row r="318" s="2" customFormat="1" x14ac:dyDescent="0.2"/>
    <row r="319" s="2" customFormat="1" x14ac:dyDescent="0.2"/>
    <row r="320" s="2" customFormat="1" x14ac:dyDescent="0.2"/>
    <row r="321" s="2" customFormat="1" x14ac:dyDescent="0.2"/>
    <row r="322" s="2" customFormat="1" x14ac:dyDescent="0.2"/>
    <row r="323" s="2" customFormat="1" x14ac:dyDescent="0.2"/>
    <row r="324" s="2" customFormat="1" x14ac:dyDescent="0.2"/>
    <row r="325" s="2" customFormat="1" x14ac:dyDescent="0.2"/>
    <row r="326" s="2" customFormat="1" x14ac:dyDescent="0.2"/>
    <row r="327" s="2" customFormat="1" x14ac:dyDescent="0.2"/>
    <row r="328" s="2" customFormat="1" x14ac:dyDescent="0.2"/>
    <row r="329" s="2" customFormat="1" x14ac:dyDescent="0.2"/>
    <row r="330" s="2" customFormat="1" x14ac:dyDescent="0.2"/>
    <row r="331" s="2" customFormat="1" x14ac:dyDescent="0.2"/>
    <row r="332" s="2" customFormat="1" x14ac:dyDescent="0.2"/>
    <row r="333" s="2" customFormat="1" x14ac:dyDescent="0.2"/>
    <row r="334" s="2" customFormat="1" x14ac:dyDescent="0.2"/>
    <row r="335" s="2" customFormat="1" x14ac:dyDescent="0.2"/>
    <row r="336" s="2" customFormat="1" x14ac:dyDescent="0.2"/>
    <row r="337" s="2" customFormat="1" x14ac:dyDescent="0.2"/>
    <row r="338" s="2" customFormat="1" x14ac:dyDescent="0.2"/>
    <row r="339" s="2" customFormat="1" x14ac:dyDescent="0.2"/>
    <row r="340" s="2" customFormat="1" x14ac:dyDescent="0.2"/>
    <row r="341" s="2" customFormat="1" x14ac:dyDescent="0.2"/>
    <row r="342" s="2" customFormat="1" x14ac:dyDescent="0.2"/>
    <row r="343" s="2" customFormat="1" x14ac:dyDescent="0.2"/>
    <row r="344" s="2" customFormat="1" x14ac:dyDescent="0.2"/>
    <row r="345" s="2" customFormat="1" x14ac:dyDescent="0.2"/>
    <row r="346" s="2" customFormat="1" x14ac:dyDescent="0.2"/>
    <row r="347" s="2" customFormat="1" x14ac:dyDescent="0.2"/>
    <row r="348" s="2" customFormat="1" x14ac:dyDescent="0.2"/>
    <row r="349" s="2" customFormat="1" x14ac:dyDescent="0.2"/>
    <row r="350" s="2" customFormat="1" x14ac:dyDescent="0.2"/>
    <row r="351" s="2" customFormat="1" x14ac:dyDescent="0.2"/>
    <row r="352" s="2" customFormat="1" x14ac:dyDescent="0.2"/>
    <row r="353" s="2" customFormat="1" x14ac:dyDescent="0.2"/>
    <row r="354" s="2" customFormat="1" x14ac:dyDescent="0.2"/>
    <row r="355" s="2" customFormat="1" x14ac:dyDescent="0.2"/>
    <row r="356" s="2" customFormat="1" x14ac:dyDescent="0.2"/>
    <row r="357" s="2" customFormat="1" x14ac:dyDescent="0.2"/>
    <row r="358" s="2" customFormat="1" x14ac:dyDescent="0.2"/>
    <row r="359" s="2" customFormat="1" x14ac:dyDescent="0.2"/>
    <row r="360" s="2" customFormat="1" x14ac:dyDescent="0.2"/>
    <row r="361" s="2" customFormat="1" x14ac:dyDescent="0.2"/>
    <row r="362" s="2" customFormat="1" x14ac:dyDescent="0.2"/>
    <row r="363" s="2" customFormat="1" x14ac:dyDescent="0.2"/>
    <row r="364" s="2" customFormat="1" x14ac:dyDescent="0.2"/>
    <row r="365" s="2" customFormat="1" x14ac:dyDescent="0.2"/>
    <row r="366" s="2" customFormat="1" x14ac:dyDescent="0.2"/>
    <row r="367" s="2" customFormat="1" x14ac:dyDescent="0.2"/>
    <row r="368" s="2" customFormat="1" x14ac:dyDescent="0.2"/>
    <row r="369" s="2" customFormat="1" x14ac:dyDescent="0.2"/>
    <row r="370" s="2" customFormat="1" x14ac:dyDescent="0.2"/>
    <row r="371" s="2" customFormat="1" x14ac:dyDescent="0.2"/>
    <row r="372" s="2" customFormat="1" x14ac:dyDescent="0.2"/>
    <row r="373" s="2" customFormat="1" x14ac:dyDescent="0.2"/>
    <row r="374" s="2" customFormat="1" x14ac:dyDescent="0.2"/>
    <row r="375" s="2" customFormat="1" x14ac:dyDescent="0.2"/>
    <row r="376" s="2" customFormat="1" x14ac:dyDescent="0.2"/>
    <row r="377" s="2" customFormat="1" x14ac:dyDescent="0.2"/>
    <row r="378" s="2" customFormat="1" x14ac:dyDescent="0.2"/>
    <row r="379" s="2" customFormat="1" x14ac:dyDescent="0.2"/>
    <row r="380" s="2" customFormat="1" x14ac:dyDescent="0.2"/>
    <row r="381" s="2" customFormat="1" x14ac:dyDescent="0.2"/>
    <row r="382" s="2" customFormat="1" x14ac:dyDescent="0.2"/>
    <row r="383" s="2" customFormat="1" x14ac:dyDescent="0.2"/>
    <row r="384" s="2" customFormat="1" x14ac:dyDescent="0.2"/>
    <row r="385" s="2" customFormat="1" x14ac:dyDescent="0.2"/>
    <row r="386" s="2" customFormat="1" x14ac:dyDescent="0.2"/>
    <row r="387" s="2" customFormat="1" x14ac:dyDescent="0.2"/>
    <row r="388" s="2" customFormat="1" x14ac:dyDescent="0.2"/>
    <row r="389" s="2" customFormat="1" x14ac:dyDescent="0.2"/>
    <row r="390" s="2" customFormat="1" x14ac:dyDescent="0.2"/>
    <row r="391" s="2" customFormat="1" x14ac:dyDescent="0.2"/>
    <row r="392" s="2" customFormat="1" x14ac:dyDescent="0.2"/>
    <row r="393" s="2" customFormat="1" x14ac:dyDescent="0.2"/>
    <row r="394" s="2" customFormat="1" x14ac:dyDescent="0.2"/>
    <row r="395" s="2" customFormat="1" x14ac:dyDescent="0.2"/>
    <row r="396" s="2" customFormat="1" x14ac:dyDescent="0.2"/>
    <row r="397" s="2" customFormat="1" x14ac:dyDescent="0.2"/>
    <row r="398" s="2" customFormat="1" x14ac:dyDescent="0.2"/>
    <row r="399" s="2" customFormat="1" x14ac:dyDescent="0.2"/>
    <row r="400" s="2" customFormat="1" x14ac:dyDescent="0.2"/>
    <row r="401" s="2" customFormat="1" x14ac:dyDescent="0.2"/>
    <row r="402" s="2" customFormat="1" x14ac:dyDescent="0.2"/>
    <row r="403" s="2" customFormat="1" x14ac:dyDescent="0.2"/>
    <row r="404" s="2" customFormat="1" x14ac:dyDescent="0.2"/>
    <row r="405" s="2" customFormat="1" x14ac:dyDescent="0.2"/>
    <row r="406" s="2" customFormat="1" x14ac:dyDescent="0.2"/>
    <row r="407" s="2" customFormat="1" x14ac:dyDescent="0.2"/>
    <row r="408" s="2" customFormat="1" x14ac:dyDescent="0.2"/>
    <row r="409" s="2" customFormat="1" x14ac:dyDescent="0.2"/>
    <row r="410" s="2" customFormat="1" x14ac:dyDescent="0.2"/>
    <row r="411" s="2" customFormat="1" x14ac:dyDescent="0.2"/>
    <row r="412" s="2" customFormat="1" x14ac:dyDescent="0.2"/>
    <row r="413" s="2" customFormat="1" x14ac:dyDescent="0.2"/>
    <row r="414" s="2" customFormat="1" x14ac:dyDescent="0.2"/>
    <row r="415" s="2" customFormat="1" x14ac:dyDescent="0.2"/>
    <row r="416" s="2" customFormat="1" x14ac:dyDescent="0.2"/>
    <row r="417" s="2" customFormat="1" x14ac:dyDescent="0.2"/>
    <row r="418" s="2" customFormat="1" x14ac:dyDescent="0.2"/>
    <row r="419" s="2" customFormat="1" x14ac:dyDescent="0.2"/>
    <row r="420" s="2" customFormat="1" x14ac:dyDescent="0.2"/>
    <row r="421" s="2" customFormat="1" x14ac:dyDescent="0.2"/>
    <row r="422" s="2" customFormat="1" x14ac:dyDescent="0.2"/>
    <row r="423" s="2" customFormat="1" x14ac:dyDescent="0.2"/>
    <row r="424" s="2" customFormat="1" x14ac:dyDescent="0.2"/>
    <row r="425" s="2" customFormat="1" x14ac:dyDescent="0.2"/>
    <row r="426" s="2" customFormat="1" x14ac:dyDescent="0.2"/>
    <row r="427" s="2" customFormat="1" x14ac:dyDescent="0.2"/>
    <row r="428" s="2" customFormat="1" x14ac:dyDescent="0.2"/>
    <row r="429" s="2" customFormat="1" x14ac:dyDescent="0.2"/>
    <row r="430" s="2" customFormat="1" x14ac:dyDescent="0.2"/>
    <row r="431" s="2" customFormat="1" x14ac:dyDescent="0.2"/>
    <row r="432" s="2" customFormat="1" x14ac:dyDescent="0.2"/>
    <row r="433" s="2" customFormat="1" x14ac:dyDescent="0.2"/>
    <row r="434" s="2" customFormat="1" x14ac:dyDescent="0.2"/>
    <row r="435" s="2" customFormat="1" x14ac:dyDescent="0.2"/>
    <row r="436" s="2" customFormat="1" x14ac:dyDescent="0.2"/>
    <row r="437" s="2" customFormat="1" x14ac:dyDescent="0.2"/>
    <row r="438" s="2" customFormat="1" x14ac:dyDescent="0.2"/>
    <row r="439" s="2" customFormat="1" x14ac:dyDescent="0.2"/>
    <row r="440" s="2" customFormat="1" x14ac:dyDescent="0.2"/>
    <row r="441" s="2" customFormat="1" x14ac:dyDescent="0.2"/>
    <row r="442" s="2" customFormat="1" x14ac:dyDescent="0.2"/>
    <row r="443" s="2" customFormat="1" x14ac:dyDescent="0.2"/>
    <row r="444" s="2" customFormat="1" x14ac:dyDescent="0.2"/>
    <row r="445" s="2" customFormat="1" x14ac:dyDescent="0.2"/>
    <row r="446" s="2" customFormat="1" x14ac:dyDescent="0.2"/>
    <row r="447" s="2" customFormat="1" x14ac:dyDescent="0.2"/>
    <row r="448" s="2" customFormat="1" x14ac:dyDescent="0.2"/>
    <row r="449" s="2" customFormat="1" x14ac:dyDescent="0.2"/>
    <row r="450" s="2" customFormat="1" x14ac:dyDescent="0.2"/>
    <row r="451" s="2" customFormat="1" x14ac:dyDescent="0.2"/>
    <row r="452" s="2" customFormat="1" x14ac:dyDescent="0.2"/>
    <row r="453" s="2" customFormat="1" x14ac:dyDescent="0.2"/>
    <row r="454" s="2" customFormat="1" x14ac:dyDescent="0.2"/>
    <row r="455" s="2" customFormat="1" x14ac:dyDescent="0.2"/>
    <row r="456" s="2" customFormat="1" x14ac:dyDescent="0.2"/>
    <row r="457" s="2" customFormat="1" x14ac:dyDescent="0.2"/>
    <row r="458" s="2" customFormat="1" x14ac:dyDescent="0.2"/>
    <row r="459" s="2" customFormat="1" x14ac:dyDescent="0.2"/>
    <row r="460" s="2" customFormat="1" x14ac:dyDescent="0.2"/>
    <row r="461" s="2" customFormat="1" x14ac:dyDescent="0.2"/>
    <row r="462" s="2" customFormat="1" x14ac:dyDescent="0.2"/>
    <row r="463" s="2" customFormat="1" x14ac:dyDescent="0.2"/>
    <row r="464" s="2" customFormat="1" x14ac:dyDescent="0.2"/>
    <row r="465" s="2" customFormat="1" x14ac:dyDescent="0.2"/>
    <row r="466" s="2" customFormat="1" x14ac:dyDescent="0.2"/>
    <row r="467" s="2" customFormat="1" x14ac:dyDescent="0.2"/>
    <row r="468" s="2" customFormat="1" x14ac:dyDescent="0.2"/>
    <row r="469" s="2" customFormat="1" x14ac:dyDescent="0.2"/>
    <row r="470" s="2" customFormat="1" x14ac:dyDescent="0.2"/>
    <row r="471" s="2" customFormat="1" x14ac:dyDescent="0.2"/>
    <row r="472" s="2" customFormat="1" x14ac:dyDescent="0.2"/>
    <row r="473" s="2" customFormat="1" x14ac:dyDescent="0.2"/>
    <row r="474" s="2" customFormat="1" x14ac:dyDescent="0.2"/>
    <row r="475" s="2" customFormat="1" x14ac:dyDescent="0.2"/>
    <row r="476" s="2" customFormat="1" x14ac:dyDescent="0.2"/>
    <row r="477" s="2" customFormat="1" x14ac:dyDescent="0.2"/>
    <row r="478" s="2" customFormat="1" x14ac:dyDescent="0.2"/>
    <row r="479" s="2" customFormat="1" x14ac:dyDescent="0.2"/>
    <row r="480" s="2" customFormat="1" x14ac:dyDescent="0.2"/>
    <row r="481" s="2" customFormat="1" x14ac:dyDescent="0.2"/>
    <row r="482" s="2" customFormat="1" x14ac:dyDescent="0.2"/>
    <row r="483" s="2" customFormat="1" x14ac:dyDescent="0.2"/>
    <row r="484" s="2" customFormat="1" x14ac:dyDescent="0.2"/>
    <row r="485" s="2" customFormat="1" x14ac:dyDescent="0.2"/>
    <row r="486" s="2" customFormat="1" x14ac:dyDescent="0.2"/>
    <row r="487" s="2" customFormat="1" x14ac:dyDescent="0.2"/>
    <row r="488" s="2" customFormat="1" x14ac:dyDescent="0.2"/>
    <row r="489" s="2" customFormat="1" x14ac:dyDescent="0.2"/>
    <row r="490" s="2" customFormat="1" x14ac:dyDescent="0.2"/>
    <row r="491" s="2" customFormat="1" x14ac:dyDescent="0.2"/>
    <row r="492" s="2" customFormat="1" x14ac:dyDescent="0.2"/>
    <row r="493" s="2" customFormat="1" x14ac:dyDescent="0.2"/>
    <row r="494" s="2" customFormat="1" x14ac:dyDescent="0.2"/>
    <row r="495" s="2" customFormat="1" x14ac:dyDescent="0.2"/>
    <row r="496" s="2" customFormat="1" x14ac:dyDescent="0.2"/>
    <row r="497" s="2" customFormat="1" x14ac:dyDescent="0.2"/>
    <row r="498" s="2" customFormat="1" x14ac:dyDescent="0.2"/>
    <row r="499" s="2" customFormat="1" x14ac:dyDescent="0.2"/>
    <row r="500" s="2" customFormat="1" x14ac:dyDescent="0.2"/>
    <row r="501" s="2" customFormat="1" x14ac:dyDescent="0.2"/>
    <row r="502" s="2" customFormat="1" x14ac:dyDescent="0.2"/>
    <row r="503" s="2" customFormat="1" x14ac:dyDescent="0.2"/>
    <row r="504" s="2" customFormat="1" x14ac:dyDescent="0.2"/>
    <row r="505" s="2" customFormat="1" x14ac:dyDescent="0.2"/>
    <row r="506" s="2" customFormat="1" x14ac:dyDescent="0.2"/>
    <row r="507" s="2" customFormat="1" x14ac:dyDescent="0.2"/>
    <row r="508" s="2" customFormat="1" x14ac:dyDescent="0.2"/>
    <row r="509" s="2" customFormat="1" x14ac:dyDescent="0.2"/>
    <row r="510" s="2" customFormat="1" x14ac:dyDescent="0.2"/>
    <row r="511" s="2" customFormat="1" x14ac:dyDescent="0.2"/>
    <row r="512" s="2" customFormat="1" x14ac:dyDescent="0.2"/>
    <row r="513" s="2" customFormat="1" x14ac:dyDescent="0.2"/>
    <row r="514" s="2" customFormat="1" x14ac:dyDescent="0.2"/>
    <row r="515" s="2" customFormat="1" x14ac:dyDescent="0.2"/>
    <row r="516" s="2" customFormat="1" x14ac:dyDescent="0.2"/>
    <row r="517" s="2" customFormat="1" x14ac:dyDescent="0.2"/>
    <row r="518" s="2" customFormat="1" x14ac:dyDescent="0.2"/>
    <row r="519" s="2" customFormat="1" x14ac:dyDescent="0.2"/>
    <row r="520" s="2" customFormat="1" x14ac:dyDescent="0.2"/>
    <row r="521" s="2" customFormat="1" x14ac:dyDescent="0.2"/>
    <row r="522" s="2" customFormat="1" x14ac:dyDescent="0.2"/>
    <row r="523" s="2" customFormat="1" x14ac:dyDescent="0.2"/>
    <row r="524" s="2" customFormat="1" x14ac:dyDescent="0.2"/>
    <row r="525" s="2" customFormat="1" x14ac:dyDescent="0.2"/>
    <row r="526" s="2" customFormat="1" x14ac:dyDescent="0.2"/>
    <row r="527" s="2" customFormat="1" x14ac:dyDescent="0.2"/>
    <row r="528" s="2" customFormat="1" x14ac:dyDescent="0.2"/>
    <row r="529" s="2" customFormat="1" x14ac:dyDescent="0.2"/>
    <row r="530" s="2" customFormat="1" x14ac:dyDescent="0.2"/>
    <row r="531" s="2" customFormat="1" x14ac:dyDescent="0.2"/>
    <row r="532" s="2" customFormat="1" x14ac:dyDescent="0.2"/>
    <row r="533" s="2" customFormat="1" x14ac:dyDescent="0.2"/>
    <row r="534" s="2" customFormat="1" x14ac:dyDescent="0.2"/>
    <row r="535" s="2" customFormat="1" x14ac:dyDescent="0.2"/>
    <row r="536" s="2" customFormat="1" x14ac:dyDescent="0.2"/>
    <row r="537" s="2" customFormat="1" x14ac:dyDescent="0.2"/>
    <row r="538" s="2" customFormat="1" x14ac:dyDescent="0.2"/>
    <row r="539" s="2" customFormat="1" x14ac:dyDescent="0.2"/>
    <row r="540" s="2" customFormat="1" x14ac:dyDescent="0.2"/>
    <row r="541" s="2" customFormat="1" x14ac:dyDescent="0.2"/>
    <row r="542" s="2" customFormat="1" x14ac:dyDescent="0.2"/>
    <row r="543" s="2" customFormat="1" x14ac:dyDescent="0.2"/>
    <row r="544" s="2" customFormat="1" x14ac:dyDescent="0.2"/>
    <row r="545" s="2" customFormat="1" x14ac:dyDescent="0.2"/>
    <row r="546" s="2" customFormat="1" x14ac:dyDescent="0.2"/>
    <row r="547" s="2" customFormat="1" x14ac:dyDescent="0.2"/>
    <row r="548" s="2" customFormat="1" x14ac:dyDescent="0.2"/>
    <row r="549" s="2" customFormat="1" x14ac:dyDescent="0.2"/>
    <row r="550" s="2" customFormat="1" x14ac:dyDescent="0.2"/>
    <row r="551" s="2" customFormat="1" x14ac:dyDescent="0.2"/>
    <row r="552" s="2" customFormat="1" x14ac:dyDescent="0.2"/>
    <row r="553" s="2" customFormat="1" x14ac:dyDescent="0.2"/>
    <row r="554" s="2" customFormat="1" x14ac:dyDescent="0.2"/>
    <row r="555" s="2" customFormat="1" x14ac:dyDescent="0.2"/>
    <row r="556" s="2" customFormat="1" x14ac:dyDescent="0.2"/>
    <row r="557" s="2" customFormat="1" x14ac:dyDescent="0.2"/>
    <row r="558" s="2" customFormat="1" x14ac:dyDescent="0.2"/>
    <row r="559" s="2" customFormat="1" x14ac:dyDescent="0.2"/>
    <row r="560" s="2" customFormat="1" x14ac:dyDescent="0.2"/>
    <row r="561" s="2" customFormat="1" x14ac:dyDescent="0.2"/>
    <row r="562" s="2" customFormat="1" x14ac:dyDescent="0.2"/>
    <row r="563" s="2" customFormat="1" x14ac:dyDescent="0.2"/>
    <row r="564" s="2" customFormat="1" x14ac:dyDescent="0.2"/>
    <row r="565" s="2" customFormat="1" x14ac:dyDescent="0.2"/>
    <row r="566" s="2" customFormat="1" x14ac:dyDescent="0.2"/>
    <row r="567" s="2" customFormat="1" x14ac:dyDescent="0.2"/>
    <row r="568" s="2" customFormat="1" x14ac:dyDescent="0.2"/>
    <row r="569" s="2" customFormat="1" x14ac:dyDescent="0.2"/>
    <row r="570" s="2" customFormat="1" x14ac:dyDescent="0.2"/>
    <row r="571" s="2" customFormat="1" x14ac:dyDescent="0.2"/>
    <row r="572" s="2" customFormat="1" x14ac:dyDescent="0.2"/>
    <row r="573" s="2" customFormat="1" x14ac:dyDescent="0.2"/>
    <row r="574" s="2" customFormat="1" x14ac:dyDescent="0.2"/>
    <row r="575" s="2" customFormat="1" x14ac:dyDescent="0.2"/>
    <row r="576" s="2" customFormat="1" x14ac:dyDescent="0.2"/>
    <row r="577" s="2" customFormat="1" x14ac:dyDescent="0.2"/>
    <row r="578" s="2" customFormat="1" x14ac:dyDescent="0.2"/>
    <row r="579" s="2" customFormat="1" x14ac:dyDescent="0.2"/>
    <row r="580" s="2" customFormat="1" x14ac:dyDescent="0.2"/>
    <row r="581" s="2" customFormat="1" x14ac:dyDescent="0.2"/>
    <row r="582" s="2" customFormat="1" x14ac:dyDescent="0.2"/>
    <row r="583" s="2" customFormat="1" x14ac:dyDescent="0.2"/>
    <row r="584" s="2" customFormat="1" x14ac:dyDescent="0.2"/>
    <row r="585" s="2" customFormat="1" x14ac:dyDescent="0.2"/>
    <row r="586" s="2" customFormat="1" x14ac:dyDescent="0.2"/>
    <row r="587" s="2" customFormat="1" x14ac:dyDescent="0.2"/>
    <row r="588" s="2" customFormat="1" x14ac:dyDescent="0.2"/>
    <row r="589" s="2" customFormat="1" x14ac:dyDescent="0.2"/>
    <row r="590" s="2" customFormat="1" x14ac:dyDescent="0.2"/>
    <row r="591" s="2" customFormat="1" x14ac:dyDescent="0.2"/>
    <row r="592" s="2" customFormat="1" x14ac:dyDescent="0.2"/>
    <row r="593" s="2" customFormat="1" x14ac:dyDescent="0.2"/>
    <row r="594" s="2" customFormat="1" x14ac:dyDescent="0.2"/>
    <row r="595" s="2" customFormat="1" x14ac:dyDescent="0.2"/>
    <row r="596" s="2" customFormat="1" x14ac:dyDescent="0.2"/>
    <row r="597" s="2" customFormat="1" x14ac:dyDescent="0.2"/>
    <row r="598" s="2" customFormat="1" x14ac:dyDescent="0.2"/>
    <row r="599" s="2" customFormat="1" x14ac:dyDescent="0.2"/>
    <row r="600" s="2" customFormat="1" x14ac:dyDescent="0.2"/>
    <row r="601" s="2" customFormat="1" x14ac:dyDescent="0.2"/>
    <row r="602" s="2" customFormat="1" x14ac:dyDescent="0.2"/>
    <row r="603" s="2" customFormat="1" x14ac:dyDescent="0.2"/>
    <row r="604" s="2" customFormat="1" x14ac:dyDescent="0.2"/>
    <row r="605" s="2" customFormat="1" x14ac:dyDescent="0.2"/>
    <row r="606" s="2" customFormat="1" x14ac:dyDescent="0.2"/>
    <row r="607" s="2" customFormat="1" x14ac:dyDescent="0.2"/>
    <row r="608" s="2" customFormat="1" x14ac:dyDescent="0.2"/>
    <row r="609" s="2" customFormat="1" x14ac:dyDescent="0.2"/>
    <row r="610" s="2" customFormat="1" x14ac:dyDescent="0.2"/>
    <row r="611" s="2" customFormat="1" x14ac:dyDescent="0.2"/>
    <row r="612" s="2" customFormat="1" x14ac:dyDescent="0.2"/>
    <row r="613" s="2" customFormat="1" x14ac:dyDescent="0.2"/>
    <row r="614" s="2" customFormat="1" x14ac:dyDescent="0.2"/>
    <row r="615" s="2" customFormat="1" x14ac:dyDescent="0.2"/>
    <row r="616" s="2" customFormat="1" x14ac:dyDescent="0.2"/>
    <row r="617" s="2" customFormat="1" x14ac:dyDescent="0.2"/>
    <row r="618" s="2" customFormat="1" x14ac:dyDescent="0.2"/>
    <row r="619" s="2" customFormat="1" x14ac:dyDescent="0.2"/>
    <row r="620" s="2" customFormat="1" x14ac:dyDescent="0.2"/>
    <row r="621" s="2" customFormat="1" x14ac:dyDescent="0.2"/>
    <row r="622" s="2" customFormat="1" x14ac:dyDescent="0.2"/>
    <row r="623" s="2" customFormat="1" x14ac:dyDescent="0.2"/>
    <row r="624" s="2" customFormat="1" x14ac:dyDescent="0.2"/>
    <row r="625" s="2" customFormat="1" x14ac:dyDescent="0.2"/>
    <row r="626" s="2" customFormat="1" x14ac:dyDescent="0.2"/>
    <row r="627" s="2" customFormat="1" x14ac:dyDescent="0.2"/>
    <row r="628" s="2" customFormat="1" x14ac:dyDescent="0.2"/>
    <row r="629" s="2" customFormat="1" x14ac:dyDescent="0.2"/>
    <row r="630" s="2" customFormat="1" x14ac:dyDescent="0.2"/>
    <row r="631" s="2" customFormat="1" x14ac:dyDescent="0.2"/>
    <row r="632" s="2" customFormat="1" x14ac:dyDescent="0.2"/>
    <row r="633" s="2" customFormat="1" x14ac:dyDescent="0.2"/>
    <row r="634" s="2" customFormat="1" x14ac:dyDescent="0.2"/>
    <row r="635" s="2" customFormat="1" x14ac:dyDescent="0.2"/>
    <row r="636" s="2" customFormat="1" x14ac:dyDescent="0.2"/>
    <row r="637" s="2" customFormat="1" x14ac:dyDescent="0.2"/>
    <row r="638" s="2" customFormat="1" x14ac:dyDescent="0.2"/>
    <row r="639" s="2" customFormat="1" x14ac:dyDescent="0.2"/>
    <row r="640" s="2" customFormat="1" x14ac:dyDescent="0.2"/>
    <row r="641" s="2" customFormat="1" x14ac:dyDescent="0.2"/>
    <row r="642" s="2" customFormat="1" x14ac:dyDescent="0.2"/>
    <row r="643" s="2" customFormat="1" x14ac:dyDescent="0.2"/>
    <row r="644" s="2" customFormat="1" x14ac:dyDescent="0.2"/>
    <row r="645" s="2" customFormat="1" x14ac:dyDescent="0.2"/>
    <row r="646" s="2" customFormat="1" x14ac:dyDescent="0.2"/>
    <row r="647" s="2" customFormat="1" x14ac:dyDescent="0.2"/>
    <row r="648" s="2" customFormat="1" x14ac:dyDescent="0.2"/>
    <row r="649" s="2" customFormat="1" x14ac:dyDescent="0.2"/>
    <row r="650" s="2" customFormat="1" x14ac:dyDescent="0.2"/>
    <row r="651" s="2" customFormat="1" x14ac:dyDescent="0.2"/>
    <row r="652" s="2" customFormat="1" x14ac:dyDescent="0.2"/>
    <row r="653" s="2" customFormat="1" x14ac:dyDescent="0.2"/>
    <row r="654" s="2" customFormat="1" x14ac:dyDescent="0.2"/>
    <row r="655" s="2" customFormat="1" x14ac:dyDescent="0.2"/>
    <row r="656" s="2" customFormat="1" x14ac:dyDescent="0.2"/>
    <row r="657" s="2" customFormat="1" x14ac:dyDescent="0.2"/>
    <row r="658" s="2" customFormat="1" x14ac:dyDescent="0.2"/>
    <row r="659" s="2" customFormat="1" x14ac:dyDescent="0.2"/>
    <row r="660" s="2" customFormat="1" x14ac:dyDescent="0.2"/>
    <row r="661" s="2" customFormat="1" x14ac:dyDescent="0.2"/>
    <row r="662" s="2" customFormat="1" x14ac:dyDescent="0.2"/>
    <row r="663" s="2" customFormat="1" x14ac:dyDescent="0.2"/>
    <row r="664" s="2" customFormat="1" x14ac:dyDescent="0.2"/>
    <row r="665" s="2" customFormat="1" x14ac:dyDescent="0.2"/>
    <row r="666" s="2" customFormat="1" x14ac:dyDescent="0.2"/>
    <row r="667" s="2" customFormat="1" x14ac:dyDescent="0.2"/>
    <row r="668" s="2" customFormat="1" x14ac:dyDescent="0.2"/>
    <row r="669" s="2" customFormat="1" x14ac:dyDescent="0.2"/>
    <row r="670" s="2" customFormat="1" x14ac:dyDescent="0.2"/>
    <row r="671" s="2" customFormat="1" x14ac:dyDescent="0.2"/>
    <row r="672" s="2" customFormat="1" x14ac:dyDescent="0.2"/>
    <row r="673" s="2" customFormat="1" x14ac:dyDescent="0.2"/>
    <row r="674" s="2" customFormat="1" x14ac:dyDescent="0.2"/>
    <row r="675" s="2" customFormat="1" x14ac:dyDescent="0.2"/>
    <row r="676" s="2" customFormat="1" x14ac:dyDescent="0.2"/>
    <row r="677" s="2" customFormat="1" x14ac:dyDescent="0.2"/>
    <row r="678" s="2" customFormat="1" x14ac:dyDescent="0.2"/>
    <row r="679" s="2" customFormat="1" x14ac:dyDescent="0.2"/>
    <row r="680" s="2" customFormat="1" x14ac:dyDescent="0.2"/>
    <row r="681" s="2" customFormat="1" x14ac:dyDescent="0.2"/>
    <row r="682" s="2" customFormat="1" x14ac:dyDescent="0.2"/>
    <row r="683" s="2" customFormat="1" x14ac:dyDescent="0.2"/>
    <row r="684" s="2" customFormat="1" x14ac:dyDescent="0.2"/>
    <row r="685" s="2" customFormat="1" x14ac:dyDescent="0.2"/>
    <row r="686" s="2" customFormat="1" x14ac:dyDescent="0.2"/>
    <row r="687" s="2" customFormat="1" x14ac:dyDescent="0.2"/>
    <row r="688" s="2" customFormat="1" x14ac:dyDescent="0.2"/>
    <row r="689" s="2" customFormat="1" x14ac:dyDescent="0.2"/>
    <row r="690" s="2" customFormat="1" x14ac:dyDescent="0.2"/>
    <row r="691" s="2" customFormat="1" x14ac:dyDescent="0.2"/>
    <row r="692" s="2" customFormat="1" x14ac:dyDescent="0.2"/>
    <row r="693" s="2" customFormat="1" x14ac:dyDescent="0.2"/>
    <row r="694" s="2" customFormat="1" x14ac:dyDescent="0.2"/>
    <row r="695" s="2" customFormat="1" x14ac:dyDescent="0.2"/>
    <row r="696" s="2" customFormat="1" x14ac:dyDescent="0.2"/>
    <row r="697" s="2" customFormat="1" x14ac:dyDescent="0.2"/>
    <row r="698" s="2" customFormat="1" x14ac:dyDescent="0.2"/>
    <row r="699" s="2" customFormat="1" x14ac:dyDescent="0.2"/>
    <row r="700" s="2" customFormat="1" x14ac:dyDescent="0.2"/>
    <row r="701" s="2" customFormat="1" x14ac:dyDescent="0.2"/>
    <row r="702" s="2" customFormat="1" x14ac:dyDescent="0.2"/>
    <row r="703" s="2" customFormat="1" x14ac:dyDescent="0.2"/>
    <row r="704" s="2" customFormat="1" x14ac:dyDescent="0.2"/>
    <row r="705" s="2" customFormat="1" x14ac:dyDescent="0.2"/>
    <row r="706" s="2" customFormat="1" x14ac:dyDescent="0.2"/>
    <row r="707" s="2" customFormat="1" x14ac:dyDescent="0.2"/>
    <row r="708" s="2" customFormat="1" x14ac:dyDescent="0.2"/>
    <row r="709" s="2" customFormat="1" x14ac:dyDescent="0.2"/>
    <row r="710" s="2" customFormat="1" x14ac:dyDescent="0.2"/>
    <row r="711" s="2" customFormat="1" x14ac:dyDescent="0.2"/>
    <row r="712" s="2" customFormat="1" x14ac:dyDescent="0.2"/>
    <row r="713" s="2" customFormat="1" x14ac:dyDescent="0.2"/>
    <row r="714" s="2" customFormat="1" x14ac:dyDescent="0.2"/>
    <row r="715" s="2" customFormat="1" x14ac:dyDescent="0.2"/>
    <row r="716" s="2" customFormat="1" x14ac:dyDescent="0.2"/>
    <row r="717" s="2" customFormat="1" x14ac:dyDescent="0.2"/>
    <row r="718" s="2" customFormat="1" x14ac:dyDescent="0.2"/>
    <row r="719" s="2" customFormat="1" x14ac:dyDescent="0.2"/>
    <row r="720" s="2" customFormat="1" x14ac:dyDescent="0.2"/>
    <row r="721" s="2" customFormat="1" x14ac:dyDescent="0.2"/>
    <row r="722" s="2" customFormat="1" x14ac:dyDescent="0.2"/>
    <row r="723" s="2" customFormat="1" x14ac:dyDescent="0.2"/>
    <row r="724" s="2" customFormat="1" x14ac:dyDescent="0.2"/>
    <row r="725" s="2" customFormat="1" x14ac:dyDescent="0.2"/>
    <row r="726" s="2" customFormat="1" x14ac:dyDescent="0.2"/>
    <row r="727" s="2" customFormat="1" x14ac:dyDescent="0.2"/>
    <row r="728" s="2" customFormat="1" x14ac:dyDescent="0.2"/>
    <row r="729" s="2" customFormat="1" x14ac:dyDescent="0.2"/>
    <row r="730" s="2" customFormat="1" x14ac:dyDescent="0.2"/>
    <row r="731" s="2" customFormat="1" x14ac:dyDescent="0.2"/>
    <row r="732" s="2" customFormat="1" x14ac:dyDescent="0.2"/>
    <row r="733" s="2" customFormat="1" x14ac:dyDescent="0.2"/>
    <row r="734" s="2" customFormat="1" x14ac:dyDescent="0.2"/>
    <row r="735" s="2" customFormat="1" x14ac:dyDescent="0.2"/>
    <row r="736" s="2" customFormat="1" x14ac:dyDescent="0.2"/>
    <row r="737" s="2" customFormat="1" x14ac:dyDescent="0.2"/>
    <row r="738" s="2" customFormat="1" x14ac:dyDescent="0.2"/>
    <row r="739" s="2" customFormat="1" x14ac:dyDescent="0.2"/>
    <row r="740" s="2" customFormat="1" x14ac:dyDescent="0.2"/>
    <row r="741" s="2" customFormat="1" x14ac:dyDescent="0.2"/>
    <row r="742" s="2" customFormat="1" x14ac:dyDescent="0.2"/>
    <row r="743" s="2" customFormat="1" x14ac:dyDescent="0.2"/>
    <row r="744" s="2" customFormat="1" x14ac:dyDescent="0.2"/>
    <row r="745" s="2" customFormat="1" x14ac:dyDescent="0.2"/>
    <row r="746" s="2" customFormat="1" x14ac:dyDescent="0.2"/>
    <row r="747" s="2" customFormat="1" x14ac:dyDescent="0.2"/>
    <row r="748" s="2" customFormat="1" x14ac:dyDescent="0.2"/>
    <row r="749" s="2" customFormat="1" x14ac:dyDescent="0.2"/>
    <row r="750" s="2" customFormat="1" x14ac:dyDescent="0.2"/>
    <row r="751" s="2" customFormat="1" x14ac:dyDescent="0.2"/>
    <row r="752" s="2" customFormat="1" x14ac:dyDescent="0.2"/>
    <row r="753" s="2" customFormat="1" x14ac:dyDescent="0.2"/>
    <row r="754" s="2" customFormat="1" x14ac:dyDescent="0.2"/>
    <row r="755" s="2" customFormat="1" x14ac:dyDescent="0.2"/>
    <row r="756" s="2" customFormat="1" x14ac:dyDescent="0.2"/>
    <row r="757" s="2" customFormat="1" x14ac:dyDescent="0.2"/>
    <row r="758" s="2" customFormat="1" x14ac:dyDescent="0.2"/>
    <row r="759" s="2" customFormat="1" x14ac:dyDescent="0.2"/>
    <row r="760" s="2" customFormat="1" x14ac:dyDescent="0.2"/>
    <row r="761" s="2" customFormat="1" x14ac:dyDescent="0.2"/>
    <row r="762" s="2" customFormat="1" x14ac:dyDescent="0.2"/>
    <row r="763" s="2" customFormat="1" x14ac:dyDescent="0.2"/>
    <row r="764" s="2" customFormat="1" x14ac:dyDescent="0.2"/>
    <row r="765" s="2" customFormat="1" x14ac:dyDescent="0.2"/>
    <row r="766" s="2" customFormat="1" x14ac:dyDescent="0.2"/>
    <row r="767" s="2" customFormat="1" x14ac:dyDescent="0.2"/>
    <row r="768" s="2" customFormat="1" x14ac:dyDescent="0.2"/>
    <row r="769" s="2" customFormat="1" x14ac:dyDescent="0.2"/>
    <row r="770" s="2" customFormat="1" x14ac:dyDescent="0.2"/>
    <row r="771" s="2" customFormat="1" x14ac:dyDescent="0.2"/>
    <row r="772" s="2" customFormat="1" x14ac:dyDescent="0.2"/>
    <row r="773" s="2" customFormat="1" x14ac:dyDescent="0.2"/>
    <row r="774" s="2" customFormat="1" x14ac:dyDescent="0.2"/>
    <row r="775" s="2" customFormat="1" x14ac:dyDescent="0.2"/>
    <row r="776" s="2" customFormat="1" x14ac:dyDescent="0.2"/>
    <row r="777" s="2" customFormat="1" x14ac:dyDescent="0.2"/>
    <row r="778" s="2" customFormat="1" x14ac:dyDescent="0.2"/>
    <row r="779" s="2" customFormat="1" x14ac:dyDescent="0.2"/>
    <row r="780" s="2" customFormat="1" x14ac:dyDescent="0.2"/>
    <row r="781" s="2" customFormat="1" x14ac:dyDescent="0.2"/>
    <row r="782" s="2" customFormat="1" x14ac:dyDescent="0.2"/>
    <row r="783" s="2" customFormat="1" x14ac:dyDescent="0.2"/>
    <row r="784" s="2" customFormat="1" x14ac:dyDescent="0.2"/>
    <row r="785" s="2" customFormat="1" x14ac:dyDescent="0.2"/>
    <row r="786" s="2" customFormat="1" x14ac:dyDescent="0.2"/>
    <row r="787" s="2" customFormat="1" x14ac:dyDescent="0.2"/>
    <row r="788" s="2" customFormat="1" x14ac:dyDescent="0.2"/>
    <row r="789" s="2" customFormat="1" x14ac:dyDescent="0.2"/>
    <row r="790" s="2" customFormat="1" x14ac:dyDescent="0.2"/>
    <row r="791" s="2" customFormat="1" x14ac:dyDescent="0.2"/>
    <row r="792" s="2" customFormat="1" x14ac:dyDescent="0.2"/>
    <row r="793" s="2" customFormat="1" x14ac:dyDescent="0.2"/>
    <row r="794" s="2" customFormat="1" x14ac:dyDescent="0.2"/>
    <row r="795" s="2" customFormat="1" x14ac:dyDescent="0.2"/>
    <row r="796" s="2" customFormat="1" x14ac:dyDescent="0.2"/>
    <row r="797" s="2" customFormat="1" x14ac:dyDescent="0.2"/>
    <row r="798" s="2" customFormat="1" x14ac:dyDescent="0.2"/>
    <row r="799" s="2" customFormat="1" x14ac:dyDescent="0.2"/>
    <row r="800" s="2" customFormat="1" x14ac:dyDescent="0.2"/>
    <row r="801" s="2" customFormat="1" x14ac:dyDescent="0.2"/>
    <row r="802" s="2" customFormat="1" x14ac:dyDescent="0.2"/>
    <row r="803" s="2" customFormat="1" x14ac:dyDescent="0.2"/>
    <row r="804" s="2" customFormat="1" x14ac:dyDescent="0.2"/>
    <row r="805" s="2" customFormat="1" x14ac:dyDescent="0.2"/>
    <row r="806" s="2" customFormat="1" x14ac:dyDescent="0.2"/>
    <row r="807" s="2" customFormat="1" x14ac:dyDescent="0.2"/>
    <row r="808" s="2" customFormat="1" x14ac:dyDescent="0.2"/>
    <row r="809" s="2" customFormat="1" x14ac:dyDescent="0.2"/>
    <row r="810" s="2" customFormat="1" x14ac:dyDescent="0.2"/>
    <row r="811" s="2" customFormat="1" x14ac:dyDescent="0.2"/>
    <row r="812" s="2" customFormat="1" x14ac:dyDescent="0.2"/>
    <row r="813" s="2" customFormat="1" x14ac:dyDescent="0.2"/>
    <row r="814" s="2" customFormat="1" x14ac:dyDescent="0.2"/>
    <row r="815" s="2" customFormat="1" x14ac:dyDescent="0.2"/>
    <row r="816" s="2" customFormat="1" x14ac:dyDescent="0.2"/>
    <row r="817" s="2" customFormat="1" x14ac:dyDescent="0.2"/>
    <row r="818" s="2" customFormat="1" x14ac:dyDescent="0.2"/>
    <row r="819" s="2" customFormat="1" x14ac:dyDescent="0.2"/>
    <row r="820" s="2" customFormat="1" x14ac:dyDescent="0.2"/>
    <row r="821" s="2" customFormat="1" x14ac:dyDescent="0.2"/>
    <row r="822" s="2" customFormat="1" x14ac:dyDescent="0.2"/>
    <row r="823" s="2" customFormat="1" x14ac:dyDescent="0.2"/>
    <row r="824" s="2" customFormat="1" x14ac:dyDescent="0.2"/>
    <row r="825" s="2" customFormat="1" x14ac:dyDescent="0.2"/>
    <row r="826" s="2" customFormat="1" x14ac:dyDescent="0.2"/>
    <row r="827" s="2" customFormat="1" x14ac:dyDescent="0.2"/>
    <row r="828" s="2" customFormat="1" x14ac:dyDescent="0.2"/>
    <row r="829" s="2" customFormat="1" x14ac:dyDescent="0.2"/>
    <row r="830" s="2" customFormat="1" x14ac:dyDescent="0.2"/>
    <row r="831" s="2" customFormat="1" x14ac:dyDescent="0.2"/>
    <row r="832" s="2" customFormat="1" x14ac:dyDescent="0.2"/>
    <row r="833" s="2" customFormat="1" x14ac:dyDescent="0.2"/>
    <row r="834" s="2" customFormat="1" x14ac:dyDescent="0.2"/>
    <row r="835" s="2" customFormat="1" x14ac:dyDescent="0.2"/>
    <row r="836" s="2" customFormat="1" x14ac:dyDescent="0.2"/>
    <row r="837" s="2" customFormat="1" x14ac:dyDescent="0.2"/>
    <row r="838" s="2" customFormat="1" x14ac:dyDescent="0.2"/>
    <row r="839" s="2" customFormat="1" x14ac:dyDescent="0.2"/>
    <row r="840" s="2" customFormat="1" x14ac:dyDescent="0.2"/>
    <row r="841" s="2" customFormat="1" x14ac:dyDescent="0.2"/>
    <row r="842" s="2" customFormat="1" x14ac:dyDescent="0.2"/>
    <row r="843" s="2" customFormat="1" x14ac:dyDescent="0.2"/>
    <row r="844" s="2" customFormat="1" x14ac:dyDescent="0.2"/>
    <row r="845" s="2" customFormat="1" x14ac:dyDescent="0.2"/>
    <row r="846" s="2" customFormat="1" x14ac:dyDescent="0.2"/>
    <row r="847" s="2" customFormat="1" x14ac:dyDescent="0.2"/>
    <row r="848" s="2" customFormat="1" x14ac:dyDescent="0.2"/>
    <row r="849" s="2" customFormat="1" x14ac:dyDescent="0.2"/>
    <row r="850" s="2" customFormat="1" x14ac:dyDescent="0.2"/>
    <row r="851" s="2" customFormat="1" x14ac:dyDescent="0.2"/>
    <row r="852" s="2" customFormat="1" x14ac:dyDescent="0.2"/>
    <row r="853" s="2" customFormat="1" x14ac:dyDescent="0.2"/>
    <row r="854" s="2" customFormat="1" x14ac:dyDescent="0.2"/>
    <row r="855" s="2" customFormat="1" x14ac:dyDescent="0.2"/>
    <row r="856" s="2" customFormat="1" x14ac:dyDescent="0.2"/>
    <row r="857" s="2" customFormat="1" x14ac:dyDescent="0.2"/>
    <row r="858" s="2" customFormat="1" x14ac:dyDescent="0.2"/>
    <row r="859" s="2" customFormat="1" x14ac:dyDescent="0.2"/>
    <row r="860" s="2" customFormat="1" x14ac:dyDescent="0.2"/>
    <row r="861" s="2" customFormat="1" x14ac:dyDescent="0.2"/>
    <row r="862" s="2" customFormat="1" x14ac:dyDescent="0.2"/>
    <row r="863" s="2" customFormat="1" x14ac:dyDescent="0.2"/>
    <row r="864" s="2" customFormat="1" x14ac:dyDescent="0.2"/>
    <row r="865" s="2" customFormat="1" x14ac:dyDescent="0.2"/>
    <row r="866" s="2" customFormat="1" x14ac:dyDescent="0.2"/>
    <row r="867" s="2" customFormat="1" x14ac:dyDescent="0.2"/>
    <row r="868" s="2" customFormat="1" x14ac:dyDescent="0.2"/>
    <row r="869" s="2" customFormat="1" x14ac:dyDescent="0.2"/>
    <row r="870" s="2" customFormat="1" x14ac:dyDescent="0.2"/>
    <row r="871" s="2" customFormat="1" x14ac:dyDescent="0.2"/>
    <row r="872" s="2" customFormat="1" x14ac:dyDescent="0.2"/>
    <row r="873" s="2" customFormat="1" x14ac:dyDescent="0.2"/>
    <row r="874" s="2" customFormat="1" x14ac:dyDescent="0.2"/>
    <row r="875" s="2" customFormat="1" x14ac:dyDescent="0.2"/>
    <row r="876" s="2" customFormat="1" x14ac:dyDescent="0.2"/>
    <row r="877" s="2" customFormat="1" x14ac:dyDescent="0.2"/>
    <row r="878" s="2" customFormat="1" x14ac:dyDescent="0.2"/>
    <row r="879" s="2" customFormat="1" x14ac:dyDescent="0.2"/>
    <row r="880" s="2" customFormat="1" x14ac:dyDescent="0.2"/>
    <row r="881" s="2" customFormat="1" x14ac:dyDescent="0.2"/>
    <row r="882" s="2" customFormat="1" x14ac:dyDescent="0.2"/>
    <row r="883" s="2" customFormat="1" x14ac:dyDescent="0.2"/>
    <row r="884" s="2" customFormat="1" x14ac:dyDescent="0.2"/>
    <row r="885" s="2" customFormat="1" x14ac:dyDescent="0.2"/>
    <row r="886" s="2" customFormat="1" x14ac:dyDescent="0.2"/>
    <row r="887" s="2" customFormat="1" x14ac:dyDescent="0.2"/>
    <row r="888" s="2" customFormat="1" x14ac:dyDescent="0.2"/>
    <row r="889" s="2" customFormat="1" x14ac:dyDescent="0.2"/>
    <row r="890" s="2" customFormat="1" x14ac:dyDescent="0.2"/>
    <row r="891" s="2" customFormat="1" x14ac:dyDescent="0.2"/>
    <row r="892" s="2" customFormat="1" x14ac:dyDescent="0.2"/>
    <row r="893" s="2" customFormat="1" x14ac:dyDescent="0.2"/>
    <row r="894" s="2" customFormat="1" x14ac:dyDescent="0.2"/>
    <row r="895" s="2" customFormat="1" x14ac:dyDescent="0.2"/>
    <row r="896" s="2" customFormat="1" x14ac:dyDescent="0.2"/>
    <row r="897" s="2" customFormat="1" x14ac:dyDescent="0.2"/>
    <row r="898" s="2" customFormat="1" x14ac:dyDescent="0.2"/>
    <row r="899" s="2" customFormat="1" x14ac:dyDescent="0.2"/>
    <row r="900" s="2" customFormat="1" x14ac:dyDescent="0.2"/>
    <row r="901" s="2" customFormat="1" x14ac:dyDescent="0.2"/>
    <row r="902" s="2" customFormat="1" x14ac:dyDescent="0.2"/>
    <row r="903" s="2" customFormat="1" x14ac:dyDescent="0.2"/>
    <row r="904" s="2" customFormat="1" x14ac:dyDescent="0.2"/>
    <row r="905" s="2" customFormat="1" x14ac:dyDescent="0.2"/>
    <row r="906" s="2" customFormat="1" x14ac:dyDescent="0.2"/>
    <row r="907" s="2" customFormat="1" x14ac:dyDescent="0.2"/>
    <row r="908" s="2" customFormat="1" x14ac:dyDescent="0.2"/>
    <row r="909" s="2" customFormat="1" x14ac:dyDescent="0.2"/>
    <row r="910" s="2" customFormat="1" x14ac:dyDescent="0.2"/>
    <row r="911" s="2" customFormat="1" x14ac:dyDescent="0.2"/>
    <row r="912" s="2" customFormat="1" x14ac:dyDescent="0.2"/>
    <row r="913" s="2" customFormat="1" x14ac:dyDescent="0.2"/>
    <row r="914" s="2" customFormat="1" x14ac:dyDescent="0.2"/>
    <row r="915" s="2" customFormat="1" x14ac:dyDescent="0.2"/>
    <row r="916" s="2" customFormat="1" x14ac:dyDescent="0.2"/>
    <row r="917" s="2" customFormat="1" x14ac:dyDescent="0.2"/>
    <row r="918" s="2" customFormat="1" x14ac:dyDescent="0.2"/>
    <row r="919" s="2" customFormat="1" x14ac:dyDescent="0.2"/>
    <row r="920" s="2" customFormat="1" x14ac:dyDescent="0.2"/>
    <row r="921" s="2" customFormat="1" x14ac:dyDescent="0.2"/>
    <row r="922" s="2" customFormat="1" x14ac:dyDescent="0.2"/>
    <row r="923" s="2" customFormat="1" x14ac:dyDescent="0.2"/>
    <row r="924" s="2" customFormat="1" x14ac:dyDescent="0.2"/>
    <row r="925" s="2" customFormat="1" x14ac:dyDescent="0.2"/>
    <row r="926" s="2" customFormat="1" x14ac:dyDescent="0.2"/>
    <row r="927" s="2" customFormat="1" x14ac:dyDescent="0.2"/>
    <row r="928" s="2" customFormat="1" x14ac:dyDescent="0.2"/>
    <row r="929" s="2" customFormat="1" x14ac:dyDescent="0.2"/>
    <row r="930" s="2" customFormat="1" x14ac:dyDescent="0.2"/>
    <row r="931" s="2" customFormat="1" x14ac:dyDescent="0.2"/>
    <row r="932" s="2" customFormat="1" x14ac:dyDescent="0.2"/>
    <row r="933" s="2" customFormat="1" x14ac:dyDescent="0.2"/>
    <row r="934" s="2" customFormat="1" x14ac:dyDescent="0.2"/>
    <row r="935" s="2" customFormat="1" x14ac:dyDescent="0.2"/>
    <row r="936" s="2" customFormat="1" x14ac:dyDescent="0.2"/>
    <row r="937" s="2" customFormat="1" x14ac:dyDescent="0.2"/>
    <row r="938" s="2" customFormat="1" x14ac:dyDescent="0.2"/>
    <row r="939" s="2" customFormat="1" x14ac:dyDescent="0.2"/>
    <row r="940" s="2" customFormat="1" x14ac:dyDescent="0.2"/>
    <row r="941" s="2" customFormat="1" x14ac:dyDescent="0.2"/>
    <row r="942" s="2" customFormat="1" x14ac:dyDescent="0.2"/>
    <row r="943" s="2" customFormat="1" x14ac:dyDescent="0.2"/>
    <row r="944" s="2" customFormat="1" x14ac:dyDescent="0.2"/>
    <row r="945" s="2" customFormat="1" x14ac:dyDescent="0.2"/>
    <row r="946" s="2" customFormat="1" x14ac:dyDescent="0.2"/>
    <row r="947" s="2" customFormat="1" x14ac:dyDescent="0.2"/>
    <row r="948" s="2" customFormat="1" x14ac:dyDescent="0.2"/>
    <row r="949" s="2" customFormat="1" x14ac:dyDescent="0.2"/>
    <row r="950" s="2" customFormat="1" x14ac:dyDescent="0.2"/>
    <row r="951" s="2" customFormat="1" x14ac:dyDescent="0.2"/>
    <row r="952" s="2" customFormat="1" x14ac:dyDescent="0.2"/>
    <row r="953" s="2" customFormat="1" x14ac:dyDescent="0.2"/>
    <row r="954" s="2" customFormat="1" x14ac:dyDescent="0.2"/>
    <row r="955" s="2" customFormat="1" x14ac:dyDescent="0.2"/>
    <row r="956" s="2" customFormat="1" x14ac:dyDescent="0.2"/>
    <row r="957" s="2" customFormat="1" x14ac:dyDescent="0.2"/>
    <row r="958" s="2" customFormat="1" x14ac:dyDescent="0.2"/>
    <row r="959" s="2" customFormat="1" x14ac:dyDescent="0.2"/>
    <row r="960" s="2" customFormat="1" x14ac:dyDescent="0.2"/>
    <row r="961" s="2" customFormat="1" x14ac:dyDescent="0.2"/>
    <row r="962" s="2" customFormat="1" x14ac:dyDescent="0.2"/>
    <row r="963" s="2" customFormat="1" x14ac:dyDescent="0.2"/>
    <row r="964" s="2" customFormat="1" x14ac:dyDescent="0.2"/>
    <row r="965" s="2" customFormat="1" x14ac:dyDescent="0.2"/>
    <row r="966" s="2" customFormat="1" x14ac:dyDescent="0.2"/>
    <row r="967" s="2" customFormat="1" x14ac:dyDescent="0.2"/>
    <row r="968" s="2" customFormat="1" x14ac:dyDescent="0.2"/>
    <row r="969" s="2" customFormat="1" x14ac:dyDescent="0.2"/>
    <row r="970" s="2" customFormat="1" x14ac:dyDescent="0.2"/>
    <row r="971" s="2" customFormat="1" x14ac:dyDescent="0.2"/>
    <row r="972" s="2" customFormat="1" x14ac:dyDescent="0.2"/>
    <row r="973" s="2" customFormat="1" x14ac:dyDescent="0.2"/>
    <row r="974" s="2" customFormat="1" x14ac:dyDescent="0.2"/>
    <row r="975" s="2" customFormat="1" x14ac:dyDescent="0.2"/>
    <row r="976" s="2" customFormat="1" x14ac:dyDescent="0.2"/>
    <row r="977" s="2" customFormat="1" x14ac:dyDescent="0.2"/>
    <row r="978" s="2" customFormat="1" x14ac:dyDescent="0.2"/>
    <row r="979" s="2" customFormat="1" x14ac:dyDescent="0.2"/>
    <row r="980" s="2" customFormat="1" x14ac:dyDescent="0.2"/>
    <row r="981" s="2" customFormat="1" x14ac:dyDescent="0.2"/>
    <row r="982" s="2" customFormat="1" x14ac:dyDescent="0.2"/>
    <row r="983" s="2" customFormat="1" x14ac:dyDescent="0.2"/>
    <row r="984" s="2" customFormat="1" x14ac:dyDescent="0.2"/>
    <row r="985" s="2" customFormat="1" x14ac:dyDescent="0.2"/>
    <row r="986" s="2" customFormat="1" x14ac:dyDescent="0.2"/>
    <row r="987" s="2" customFormat="1" x14ac:dyDescent="0.2"/>
    <row r="988" s="2" customFormat="1" x14ac:dyDescent="0.2"/>
    <row r="989" s="2" customFormat="1" x14ac:dyDescent="0.2"/>
    <row r="990" s="2" customFormat="1" x14ac:dyDescent="0.2"/>
    <row r="991" s="2" customFormat="1" x14ac:dyDescent="0.2"/>
    <row r="992" s="2" customFormat="1" x14ac:dyDescent="0.2"/>
    <row r="993" s="2" customFormat="1" x14ac:dyDescent="0.2"/>
    <row r="994" s="2" customFormat="1" x14ac:dyDescent="0.2"/>
    <row r="995" s="2" customFormat="1" x14ac:dyDescent="0.2"/>
    <row r="996" s="2" customFormat="1" x14ac:dyDescent="0.2"/>
    <row r="997" s="2" customFormat="1" x14ac:dyDescent="0.2"/>
    <row r="998" s="2" customFormat="1" x14ac:dyDescent="0.2"/>
    <row r="999" s="2" customFormat="1" x14ac:dyDescent="0.2"/>
    <row r="1000" s="2" customFormat="1" x14ac:dyDescent="0.2"/>
    <row r="1001" s="2" customFormat="1" x14ac:dyDescent="0.2"/>
    <row r="1002" s="2" customFormat="1" x14ac:dyDescent="0.2"/>
    <row r="1003" s="2" customFormat="1" x14ac:dyDescent="0.2"/>
    <row r="1004" s="2" customFormat="1" x14ac:dyDescent="0.2"/>
    <row r="1005" s="2" customFormat="1" x14ac:dyDescent="0.2"/>
    <row r="1006" s="2" customFormat="1" x14ac:dyDescent="0.2"/>
    <row r="1007" s="2" customFormat="1" x14ac:dyDescent="0.2"/>
    <row r="1008" s="2" customFormat="1" x14ac:dyDescent="0.2"/>
    <row r="1009" s="2" customFormat="1" x14ac:dyDescent="0.2"/>
    <row r="1010" s="2" customFormat="1" x14ac:dyDescent="0.2"/>
    <row r="1011" s="2" customFormat="1" x14ac:dyDescent="0.2"/>
    <row r="1012" s="2" customFormat="1" x14ac:dyDescent="0.2"/>
    <row r="1013" s="2" customFormat="1" x14ac:dyDescent="0.2"/>
    <row r="1014" s="2" customFormat="1" x14ac:dyDescent="0.2"/>
    <row r="1015" s="2" customFormat="1" x14ac:dyDescent="0.2"/>
    <row r="1016" s="2" customFormat="1" x14ac:dyDescent="0.2"/>
    <row r="1017" s="2" customFormat="1" x14ac:dyDescent="0.2"/>
    <row r="1018" s="2" customFormat="1" x14ac:dyDescent="0.2"/>
    <row r="1019" s="2" customFormat="1" x14ac:dyDescent="0.2"/>
    <row r="1020" s="2" customFormat="1" x14ac:dyDescent="0.2"/>
    <row r="1021" s="2" customFormat="1" x14ac:dyDescent="0.2"/>
    <row r="1022" s="2" customFormat="1" x14ac:dyDescent="0.2"/>
    <row r="1023" s="2" customFormat="1" x14ac:dyDescent="0.2"/>
    <row r="1024" s="2" customFormat="1" x14ac:dyDescent="0.2"/>
    <row r="1025" s="2" customFormat="1" x14ac:dyDescent="0.2"/>
    <row r="1026" s="2" customFormat="1" x14ac:dyDescent="0.2"/>
    <row r="1027" s="2" customFormat="1" x14ac:dyDescent="0.2"/>
    <row r="1028" s="2" customFormat="1" x14ac:dyDescent="0.2"/>
    <row r="1029" s="2" customFormat="1" x14ac:dyDescent="0.2"/>
    <row r="1030" s="2" customFormat="1" x14ac:dyDescent="0.2"/>
    <row r="1031" s="2" customFormat="1" x14ac:dyDescent="0.2"/>
    <row r="1032" s="2" customFormat="1" x14ac:dyDescent="0.2"/>
    <row r="1033" s="2" customFormat="1" x14ac:dyDescent="0.2"/>
    <row r="1034" s="2" customFormat="1" x14ac:dyDescent="0.2"/>
    <row r="1035" s="2" customFormat="1" x14ac:dyDescent="0.2"/>
    <row r="1036" s="2" customFormat="1" x14ac:dyDescent="0.2"/>
    <row r="1037" s="2" customFormat="1" x14ac:dyDescent="0.2"/>
    <row r="1038" s="2" customFormat="1" x14ac:dyDescent="0.2"/>
    <row r="1039" s="2" customFormat="1" x14ac:dyDescent="0.2"/>
    <row r="1040" s="2" customFormat="1" x14ac:dyDescent="0.2"/>
    <row r="1041" s="2" customFormat="1" x14ac:dyDescent="0.2"/>
    <row r="1042" s="2" customFormat="1" x14ac:dyDescent="0.2"/>
    <row r="1043" s="2" customFormat="1" x14ac:dyDescent="0.2"/>
    <row r="1044" s="2" customFormat="1" x14ac:dyDescent="0.2"/>
    <row r="1045" s="2" customFormat="1" x14ac:dyDescent="0.2"/>
    <row r="1046" s="2" customFormat="1" x14ac:dyDescent="0.2"/>
    <row r="1047" s="2" customFormat="1" x14ac:dyDescent="0.2"/>
    <row r="1048" s="2" customFormat="1" x14ac:dyDescent="0.2"/>
    <row r="1049" s="2" customFormat="1" x14ac:dyDescent="0.2"/>
    <row r="1050" s="2" customFormat="1" x14ac:dyDescent="0.2"/>
    <row r="1051" s="2" customFormat="1" x14ac:dyDescent="0.2"/>
    <row r="1052" s="2" customFormat="1" x14ac:dyDescent="0.2"/>
    <row r="1053" s="2" customFormat="1" x14ac:dyDescent="0.2"/>
    <row r="1054" s="2" customFormat="1" x14ac:dyDescent="0.2"/>
    <row r="1055" s="2" customFormat="1" x14ac:dyDescent="0.2"/>
    <row r="1056" s="2" customFormat="1" x14ac:dyDescent="0.2"/>
    <row r="1057" s="2" customFormat="1" x14ac:dyDescent="0.2"/>
    <row r="1058" s="2" customFormat="1" x14ac:dyDescent="0.2"/>
    <row r="1059" s="2" customFormat="1" x14ac:dyDescent="0.2"/>
    <row r="1060" s="2" customFormat="1" x14ac:dyDescent="0.2"/>
    <row r="1061" s="2" customFormat="1" x14ac:dyDescent="0.2"/>
    <row r="1062" s="2" customFormat="1" x14ac:dyDescent="0.2"/>
    <row r="1063" s="2" customFormat="1" x14ac:dyDescent="0.2"/>
    <row r="1064" s="2" customFormat="1" x14ac:dyDescent="0.2"/>
    <row r="1065" s="2" customFormat="1" x14ac:dyDescent="0.2"/>
    <row r="1066" s="2" customFormat="1" x14ac:dyDescent="0.2"/>
    <row r="1067" s="2" customFormat="1" x14ac:dyDescent="0.2"/>
    <row r="1068" s="2" customFormat="1" x14ac:dyDescent="0.2"/>
    <row r="1069" s="2" customFormat="1" x14ac:dyDescent="0.2"/>
    <row r="1070" s="2" customFormat="1" x14ac:dyDescent="0.2"/>
    <row r="1071" s="2" customFormat="1" x14ac:dyDescent="0.2"/>
    <row r="1072" s="2" customFormat="1" x14ac:dyDescent="0.2"/>
    <row r="1073" s="2" customFormat="1" x14ac:dyDescent="0.2"/>
    <row r="1074" s="2" customFormat="1" x14ac:dyDescent="0.2"/>
    <row r="1075" s="2" customFormat="1" x14ac:dyDescent="0.2"/>
    <row r="1076" s="2" customFormat="1" x14ac:dyDescent="0.2"/>
    <row r="1077" s="2" customFormat="1" x14ac:dyDescent="0.2"/>
    <row r="1078" s="2" customFormat="1" x14ac:dyDescent="0.2"/>
    <row r="1079" s="2" customFormat="1" x14ac:dyDescent="0.2"/>
    <row r="1080" s="2" customFormat="1" x14ac:dyDescent="0.2"/>
    <row r="1081" s="2" customFormat="1" x14ac:dyDescent="0.2"/>
    <row r="1082" s="2" customFormat="1" x14ac:dyDescent="0.2"/>
    <row r="1083" s="2" customFormat="1" x14ac:dyDescent="0.2"/>
    <row r="1084" s="2" customFormat="1" x14ac:dyDescent="0.2"/>
    <row r="1085" s="2" customFormat="1" x14ac:dyDescent="0.2"/>
    <row r="1086" s="2" customFormat="1" x14ac:dyDescent="0.2"/>
    <row r="1087" s="2" customFormat="1" x14ac:dyDescent="0.2"/>
    <row r="1088" s="2" customFormat="1" x14ac:dyDescent="0.2"/>
    <row r="1089" s="2" customFormat="1" x14ac:dyDescent="0.2"/>
    <row r="1090" s="2" customFormat="1" x14ac:dyDescent="0.2"/>
    <row r="1091" s="2" customFormat="1" x14ac:dyDescent="0.2"/>
    <row r="1092" s="2" customFormat="1" x14ac:dyDescent="0.2"/>
    <row r="1093" s="2" customFormat="1" x14ac:dyDescent="0.2"/>
    <row r="1094" s="2" customFormat="1" x14ac:dyDescent="0.2"/>
    <row r="1095" s="2" customFormat="1" x14ac:dyDescent="0.2"/>
    <row r="1096" s="2" customFormat="1" x14ac:dyDescent="0.2"/>
    <row r="1097" s="2" customFormat="1" x14ac:dyDescent="0.2"/>
    <row r="1098" s="2" customFormat="1" x14ac:dyDescent="0.2"/>
    <row r="1099" s="2" customFormat="1" x14ac:dyDescent="0.2"/>
    <row r="1100" s="2" customFormat="1" x14ac:dyDescent="0.2"/>
    <row r="1101" s="2" customFormat="1" x14ac:dyDescent="0.2"/>
    <row r="1102" s="2" customFormat="1" x14ac:dyDescent="0.2"/>
    <row r="1103" s="2" customFormat="1" x14ac:dyDescent="0.2"/>
    <row r="1104" s="2" customFormat="1" x14ac:dyDescent="0.2"/>
    <row r="1105" s="2" customFormat="1" x14ac:dyDescent="0.2"/>
    <row r="1106" s="2" customFormat="1" x14ac:dyDescent="0.2"/>
    <row r="1107" s="2" customFormat="1" x14ac:dyDescent="0.2"/>
    <row r="1108" s="2" customFormat="1" x14ac:dyDescent="0.2"/>
    <row r="1109" s="2" customFormat="1" x14ac:dyDescent="0.2"/>
    <row r="1110" s="2" customFormat="1" x14ac:dyDescent="0.2"/>
    <row r="1111" s="2" customFormat="1" x14ac:dyDescent="0.2"/>
    <row r="1112" s="2" customFormat="1" x14ac:dyDescent="0.2"/>
    <row r="1113" s="2" customFormat="1" x14ac:dyDescent="0.2"/>
    <row r="1114" s="2" customFormat="1" x14ac:dyDescent="0.2"/>
    <row r="1115" s="2" customFormat="1" x14ac:dyDescent="0.2"/>
    <row r="1116" s="2" customFormat="1" x14ac:dyDescent="0.2"/>
    <row r="1117" s="2" customFormat="1" x14ac:dyDescent="0.2"/>
    <row r="1118" s="2" customFormat="1" x14ac:dyDescent="0.2"/>
    <row r="1119" s="2" customFormat="1" x14ac:dyDescent="0.2"/>
    <row r="1120" s="2" customFormat="1" x14ac:dyDescent="0.2"/>
    <row r="1121" s="2" customFormat="1" x14ac:dyDescent="0.2"/>
    <row r="1122" s="2" customFormat="1" x14ac:dyDescent="0.2"/>
    <row r="1123" s="2" customFormat="1" x14ac:dyDescent="0.2"/>
    <row r="1124" s="2" customFormat="1" x14ac:dyDescent="0.2"/>
    <row r="1125" s="2" customFormat="1" x14ac:dyDescent="0.2"/>
    <row r="1126" s="2" customFormat="1" x14ac:dyDescent="0.2"/>
    <row r="1127" s="2" customFormat="1" x14ac:dyDescent="0.2"/>
    <row r="1128" s="2" customFormat="1" x14ac:dyDescent="0.2"/>
    <row r="1129" s="2" customFormat="1" x14ac:dyDescent="0.2"/>
    <row r="1130" s="2" customFormat="1" x14ac:dyDescent="0.2"/>
    <row r="1131" s="2" customFormat="1" x14ac:dyDescent="0.2"/>
    <row r="1132" s="2" customFormat="1" x14ac:dyDescent="0.2"/>
    <row r="1133" s="2" customFormat="1" x14ac:dyDescent="0.2"/>
    <row r="1134" s="2" customFormat="1" x14ac:dyDescent="0.2"/>
    <row r="1135" s="2" customFormat="1" x14ac:dyDescent="0.2"/>
    <row r="1136" s="2" customFormat="1" x14ac:dyDescent="0.2"/>
    <row r="1137" s="2" customFormat="1" x14ac:dyDescent="0.2"/>
    <row r="1138" s="2" customFormat="1" x14ac:dyDescent="0.2"/>
    <row r="1139" s="2" customFormat="1" x14ac:dyDescent="0.2"/>
    <row r="1140" s="2" customFormat="1" x14ac:dyDescent="0.2"/>
    <row r="1141" s="2" customFormat="1" x14ac:dyDescent="0.2"/>
    <row r="1142" s="2" customFormat="1" x14ac:dyDescent="0.2"/>
    <row r="1143" s="2" customFormat="1" x14ac:dyDescent="0.2"/>
    <row r="1144" s="2" customFormat="1" x14ac:dyDescent="0.2"/>
    <row r="1145" s="2" customFormat="1" x14ac:dyDescent="0.2"/>
    <row r="1146" s="2" customFormat="1" x14ac:dyDescent="0.2"/>
    <row r="1147" s="2" customFormat="1" x14ac:dyDescent="0.2"/>
    <row r="1148" s="2" customFormat="1" x14ac:dyDescent="0.2"/>
    <row r="1149" s="2" customFormat="1" x14ac:dyDescent="0.2"/>
    <row r="1150" s="2" customFormat="1" x14ac:dyDescent="0.2"/>
    <row r="1151" s="2" customFormat="1" x14ac:dyDescent="0.2"/>
    <row r="1152" s="2" customFormat="1" x14ac:dyDescent="0.2"/>
    <row r="1153" s="2" customFormat="1" x14ac:dyDescent="0.2"/>
    <row r="1154" s="2" customFormat="1" x14ac:dyDescent="0.2"/>
    <row r="1155" s="2" customFormat="1" x14ac:dyDescent="0.2"/>
    <row r="1156" s="2" customFormat="1" x14ac:dyDescent="0.2"/>
    <row r="1157" s="2" customFormat="1" x14ac:dyDescent="0.2"/>
    <row r="1158" s="2" customFormat="1" x14ac:dyDescent="0.2"/>
    <row r="1159" s="2" customFormat="1" x14ac:dyDescent="0.2"/>
    <row r="1160" s="2" customFormat="1" x14ac:dyDescent="0.2"/>
    <row r="1161" s="2" customFormat="1" x14ac:dyDescent="0.2"/>
    <row r="1162" s="2" customFormat="1" x14ac:dyDescent="0.2"/>
    <row r="1163" s="2" customFormat="1" x14ac:dyDescent="0.2"/>
    <row r="1164" s="2" customFormat="1" x14ac:dyDescent="0.2"/>
    <row r="1165" s="2" customFormat="1" x14ac:dyDescent="0.2"/>
    <row r="1166" s="2" customFormat="1" x14ac:dyDescent="0.2"/>
    <row r="1167" s="2" customFormat="1" x14ac:dyDescent="0.2"/>
    <row r="1168" s="2" customFormat="1" x14ac:dyDescent="0.2"/>
    <row r="1169" s="2" customFormat="1" x14ac:dyDescent="0.2"/>
    <row r="1170" s="2" customFormat="1" x14ac:dyDescent="0.2"/>
    <row r="1171" s="2" customFormat="1" x14ac:dyDescent="0.2"/>
    <row r="1172" s="2" customFormat="1" x14ac:dyDescent="0.2"/>
    <row r="1173" s="2" customFormat="1" x14ac:dyDescent="0.2"/>
    <row r="1174" s="2" customFormat="1" x14ac:dyDescent="0.2"/>
    <row r="1175" s="2" customFormat="1" x14ac:dyDescent="0.2"/>
    <row r="1176" s="2" customFormat="1" x14ac:dyDescent="0.2"/>
    <row r="1177" s="2" customFormat="1" x14ac:dyDescent="0.2"/>
    <row r="1178" s="2" customFormat="1" x14ac:dyDescent="0.2"/>
    <row r="1179" s="2" customFormat="1" x14ac:dyDescent="0.2"/>
    <row r="1180" s="2" customFormat="1" x14ac:dyDescent="0.2"/>
    <row r="1181" s="2" customFormat="1" x14ac:dyDescent="0.2"/>
    <row r="1182" s="2" customFormat="1" x14ac:dyDescent="0.2"/>
    <row r="1183" s="2" customFormat="1" x14ac:dyDescent="0.2"/>
    <row r="1184" s="2" customFormat="1" x14ac:dyDescent="0.2"/>
    <row r="1185" s="2" customFormat="1" x14ac:dyDescent="0.2"/>
    <row r="1186" s="2" customFormat="1" x14ac:dyDescent="0.2"/>
    <row r="1187" s="2" customFormat="1" x14ac:dyDescent="0.2"/>
    <row r="1188" s="2" customFormat="1" x14ac:dyDescent="0.2"/>
    <row r="1189" s="2" customFormat="1" x14ac:dyDescent="0.2"/>
    <row r="1190" s="2" customFormat="1" x14ac:dyDescent="0.2"/>
    <row r="1191" s="2" customFormat="1" x14ac:dyDescent="0.2"/>
    <row r="1192" s="2" customFormat="1" x14ac:dyDescent="0.2"/>
    <row r="1193" s="2" customFormat="1" x14ac:dyDescent="0.2"/>
    <row r="1194" s="2" customFormat="1" x14ac:dyDescent="0.2"/>
    <row r="1195" s="2" customFormat="1" x14ac:dyDescent="0.2"/>
    <row r="1196" s="2" customFormat="1" x14ac:dyDescent="0.2"/>
    <row r="1197" s="2" customFormat="1" x14ac:dyDescent="0.2"/>
    <row r="1198" s="2" customFormat="1" x14ac:dyDescent="0.2"/>
    <row r="1199" s="2" customFormat="1" x14ac:dyDescent="0.2"/>
    <row r="1200" s="2" customFormat="1" x14ac:dyDescent="0.2"/>
    <row r="1201" s="2" customFormat="1" x14ac:dyDescent="0.2"/>
    <row r="1202" s="2" customFormat="1" x14ac:dyDescent="0.2"/>
    <row r="1203" s="2" customFormat="1" x14ac:dyDescent="0.2"/>
    <row r="1204" s="2" customFormat="1" x14ac:dyDescent="0.2"/>
    <row r="1205" s="2" customFormat="1" x14ac:dyDescent="0.2"/>
    <row r="1206" s="2" customFormat="1" x14ac:dyDescent="0.2"/>
    <row r="1207" s="2" customFormat="1" x14ac:dyDescent="0.2"/>
    <row r="1208" s="2" customFormat="1" x14ac:dyDescent="0.2"/>
    <row r="1209" s="2" customFormat="1" x14ac:dyDescent="0.2"/>
    <row r="1210" s="2" customFormat="1" x14ac:dyDescent="0.2"/>
    <row r="1211" s="2" customFormat="1" x14ac:dyDescent="0.2"/>
    <row r="1212" s="2" customFormat="1" x14ac:dyDescent="0.2"/>
    <row r="1213" s="2" customFormat="1" x14ac:dyDescent="0.2"/>
    <row r="1214" s="2" customFormat="1" x14ac:dyDescent="0.2"/>
    <row r="1215" s="2" customFormat="1" x14ac:dyDescent="0.2"/>
    <row r="1216" s="2" customFormat="1" x14ac:dyDescent="0.2"/>
    <row r="1217" s="2" customFormat="1" x14ac:dyDescent="0.2"/>
    <row r="1218" s="2" customFormat="1" x14ac:dyDescent="0.2"/>
    <row r="1219" s="2" customFormat="1" x14ac:dyDescent="0.2"/>
    <row r="1220" s="2" customFormat="1" x14ac:dyDescent="0.2"/>
    <row r="1221" s="2" customFormat="1" x14ac:dyDescent="0.2"/>
    <row r="1222" s="2" customFormat="1" x14ac:dyDescent="0.2"/>
    <row r="1223" s="2" customFormat="1" x14ac:dyDescent="0.2"/>
    <row r="1224" s="2" customFormat="1" x14ac:dyDescent="0.2"/>
    <row r="1225" s="2" customFormat="1" x14ac:dyDescent="0.2"/>
    <row r="1226" s="2" customFormat="1" x14ac:dyDescent="0.2"/>
    <row r="1227" s="2" customFormat="1" x14ac:dyDescent="0.2"/>
    <row r="1228" s="2" customFormat="1" x14ac:dyDescent="0.2"/>
    <row r="1229" s="2" customFormat="1" x14ac:dyDescent="0.2"/>
    <row r="1230" s="2" customFormat="1" x14ac:dyDescent="0.2"/>
    <row r="1231" s="2" customFormat="1" x14ac:dyDescent="0.2"/>
    <row r="1232" s="2" customFormat="1" x14ac:dyDescent="0.2"/>
    <row r="1233" s="2" customFormat="1" x14ac:dyDescent="0.2"/>
    <row r="1234" s="2" customFormat="1" x14ac:dyDescent="0.2"/>
    <row r="1235" s="2" customFormat="1" x14ac:dyDescent="0.2"/>
    <row r="1236" s="2" customFormat="1" x14ac:dyDescent="0.2"/>
    <row r="1237" s="2" customFormat="1" x14ac:dyDescent="0.2"/>
    <row r="1238" s="2" customFormat="1" x14ac:dyDescent="0.2"/>
    <row r="1239" s="2" customFormat="1" x14ac:dyDescent="0.2"/>
    <row r="1240" s="2" customFormat="1" x14ac:dyDescent="0.2"/>
    <row r="1241" s="2" customFormat="1" x14ac:dyDescent="0.2"/>
    <row r="1242" s="2" customFormat="1" x14ac:dyDescent="0.2"/>
    <row r="1243" s="2" customFormat="1" x14ac:dyDescent="0.2"/>
    <row r="1244" s="2" customFormat="1" x14ac:dyDescent="0.2"/>
    <row r="1245" s="2" customFormat="1" x14ac:dyDescent="0.2"/>
    <row r="1246" s="2" customFormat="1" x14ac:dyDescent="0.2"/>
    <row r="1247" s="2" customFormat="1" x14ac:dyDescent="0.2"/>
    <row r="1248" s="2" customFormat="1" x14ac:dyDescent="0.2"/>
    <row r="1249" s="2" customFormat="1" x14ac:dyDescent="0.2"/>
    <row r="1250" s="2" customFormat="1" x14ac:dyDescent="0.2"/>
    <row r="1251" s="2" customFormat="1" x14ac:dyDescent="0.2"/>
    <row r="1252" s="2" customFormat="1" x14ac:dyDescent="0.2"/>
    <row r="1253" s="2" customFormat="1" x14ac:dyDescent="0.2"/>
    <row r="1254" s="2" customFormat="1" x14ac:dyDescent="0.2"/>
    <row r="1255" s="2" customFormat="1" x14ac:dyDescent="0.2"/>
    <row r="1256" s="2" customFormat="1" x14ac:dyDescent="0.2"/>
    <row r="1257" s="2" customFormat="1" x14ac:dyDescent="0.2"/>
    <row r="1258" s="2" customFormat="1" x14ac:dyDescent="0.2"/>
    <row r="1259" s="2" customFormat="1" x14ac:dyDescent="0.2"/>
    <row r="1260" s="2" customFormat="1" x14ac:dyDescent="0.2"/>
    <row r="1261" s="2" customFormat="1" x14ac:dyDescent="0.2"/>
    <row r="1262" s="2" customFormat="1" x14ac:dyDescent="0.2"/>
    <row r="1263" s="2" customFormat="1" x14ac:dyDescent="0.2"/>
    <row r="1264" s="2" customFormat="1" x14ac:dyDescent="0.2"/>
    <row r="1265" s="2" customFormat="1" x14ac:dyDescent="0.2"/>
    <row r="1266" s="2" customFormat="1" x14ac:dyDescent="0.2"/>
    <row r="1267" s="2" customFormat="1" x14ac:dyDescent="0.2"/>
    <row r="1268" s="2" customFormat="1" x14ac:dyDescent="0.2"/>
    <row r="1269" s="2" customFormat="1" x14ac:dyDescent="0.2"/>
    <row r="1270" s="2" customFormat="1" x14ac:dyDescent="0.2"/>
    <row r="1271" s="2" customFormat="1" x14ac:dyDescent="0.2"/>
    <row r="1272" s="2" customFormat="1" x14ac:dyDescent="0.2"/>
    <row r="1273" s="2" customFormat="1" x14ac:dyDescent="0.2"/>
    <row r="1274" s="2" customFormat="1" x14ac:dyDescent="0.2"/>
    <row r="1275" s="2" customFormat="1" x14ac:dyDescent="0.2"/>
    <row r="1276" s="2" customFormat="1" x14ac:dyDescent="0.2"/>
    <row r="1277" s="2" customFormat="1" x14ac:dyDescent="0.2"/>
    <row r="1278" s="2" customFormat="1" x14ac:dyDescent="0.2"/>
    <row r="1279" s="2" customFormat="1" x14ac:dyDescent="0.2"/>
    <row r="1280" s="2" customFormat="1" x14ac:dyDescent="0.2"/>
    <row r="1281" s="2" customFormat="1" x14ac:dyDescent="0.2"/>
    <row r="1282" s="2" customFormat="1" x14ac:dyDescent="0.2"/>
    <row r="1283" s="2" customFormat="1" x14ac:dyDescent="0.2"/>
    <row r="1284" s="2" customFormat="1" x14ac:dyDescent="0.2"/>
    <row r="1285" s="2" customFormat="1" x14ac:dyDescent="0.2"/>
    <row r="1286" s="2" customFormat="1" x14ac:dyDescent="0.2"/>
    <row r="1287" s="2" customFormat="1" x14ac:dyDescent="0.2"/>
    <row r="1288" s="2" customFormat="1" x14ac:dyDescent="0.2"/>
    <row r="1289" s="2" customFormat="1" x14ac:dyDescent="0.2"/>
    <row r="1290" s="2" customFormat="1" x14ac:dyDescent="0.2"/>
    <row r="1291" s="2" customFormat="1" x14ac:dyDescent="0.2"/>
    <row r="1292" s="2" customFormat="1" x14ac:dyDescent="0.2"/>
    <row r="1293" s="2" customFormat="1" x14ac:dyDescent="0.2"/>
    <row r="1294" s="2" customFormat="1" x14ac:dyDescent="0.2"/>
    <row r="1295" s="2" customFormat="1" x14ac:dyDescent="0.2"/>
    <row r="1296" s="2" customFormat="1" x14ac:dyDescent="0.2"/>
    <row r="1297" s="2" customFormat="1" x14ac:dyDescent="0.2"/>
    <row r="1298" s="2" customFormat="1" x14ac:dyDescent="0.2"/>
    <row r="1299" s="2" customFormat="1" x14ac:dyDescent="0.2"/>
    <row r="1300" s="2" customFormat="1" x14ac:dyDescent="0.2"/>
    <row r="1301" s="2" customFormat="1" x14ac:dyDescent="0.2"/>
    <row r="1302" s="2" customFormat="1" x14ac:dyDescent="0.2"/>
    <row r="1303" s="2" customFormat="1" x14ac:dyDescent="0.2"/>
    <row r="1304" s="2" customFormat="1" x14ac:dyDescent="0.2"/>
    <row r="1305" s="2" customFormat="1" x14ac:dyDescent="0.2"/>
    <row r="1306" s="2" customFormat="1" x14ac:dyDescent="0.2"/>
    <row r="1307" s="2" customFormat="1" x14ac:dyDescent="0.2"/>
    <row r="1308" s="2" customFormat="1" x14ac:dyDescent="0.2"/>
    <row r="1309" s="2" customFormat="1" x14ac:dyDescent="0.2"/>
    <row r="1310" s="2" customFormat="1" x14ac:dyDescent="0.2"/>
    <row r="1311" s="2" customFormat="1" x14ac:dyDescent="0.2"/>
    <row r="1312" s="2" customFormat="1" x14ac:dyDescent="0.2"/>
    <row r="1313" s="2" customFormat="1" x14ac:dyDescent="0.2"/>
    <row r="1314" s="2" customFormat="1" x14ac:dyDescent="0.2"/>
    <row r="1315" s="2" customFormat="1" x14ac:dyDescent="0.2"/>
    <row r="1316" s="2" customFormat="1" x14ac:dyDescent="0.2"/>
    <row r="1317" s="2" customFormat="1" x14ac:dyDescent="0.2"/>
    <row r="1318" s="2" customFormat="1" x14ac:dyDescent="0.2"/>
    <row r="1319" s="2" customFormat="1" x14ac:dyDescent="0.2"/>
    <row r="1320" s="2" customFormat="1" x14ac:dyDescent="0.2"/>
    <row r="1321" s="2" customFormat="1" x14ac:dyDescent="0.2"/>
    <row r="1322" s="2" customFormat="1" x14ac:dyDescent="0.2"/>
    <row r="1323" s="2" customFormat="1" x14ac:dyDescent="0.2"/>
    <row r="1324" s="2" customFormat="1" x14ac:dyDescent="0.2"/>
    <row r="1325" s="2" customFormat="1" x14ac:dyDescent="0.2"/>
    <row r="1326" s="2" customFormat="1" x14ac:dyDescent="0.2"/>
    <row r="1327" s="2" customFormat="1" x14ac:dyDescent="0.2"/>
    <row r="1328" s="2" customFormat="1" x14ac:dyDescent="0.2"/>
    <row r="1329" s="2" customFormat="1" x14ac:dyDescent="0.2"/>
    <row r="1330" s="2" customFormat="1" x14ac:dyDescent="0.2"/>
    <row r="1331" s="2" customFormat="1" x14ac:dyDescent="0.2"/>
    <row r="1332" s="2" customFormat="1" x14ac:dyDescent="0.2"/>
    <row r="1333" s="2" customFormat="1" x14ac:dyDescent="0.2"/>
    <row r="1334" s="2" customFormat="1" x14ac:dyDescent="0.2"/>
    <row r="1335" s="2" customFormat="1" x14ac:dyDescent="0.2"/>
    <row r="1336" s="2" customFormat="1" x14ac:dyDescent="0.2"/>
    <row r="1337" s="2" customFormat="1" x14ac:dyDescent="0.2"/>
    <row r="1338" s="2" customFormat="1" x14ac:dyDescent="0.2"/>
    <row r="1339" s="2" customFormat="1" x14ac:dyDescent="0.2"/>
    <row r="1340" s="2" customFormat="1" x14ac:dyDescent="0.2"/>
    <row r="1341" s="2" customFormat="1" x14ac:dyDescent="0.2"/>
    <row r="1342" s="2" customFormat="1" x14ac:dyDescent="0.2"/>
    <row r="1343" s="2" customFormat="1" x14ac:dyDescent="0.2"/>
    <row r="1344" s="2" customFormat="1" x14ac:dyDescent="0.2"/>
    <row r="1345" s="2" customFormat="1" x14ac:dyDescent="0.2"/>
    <row r="1346" s="2" customFormat="1" x14ac:dyDescent="0.2"/>
    <row r="1347" s="2" customFormat="1" x14ac:dyDescent="0.2"/>
    <row r="1348" s="2" customFormat="1" x14ac:dyDescent="0.2"/>
    <row r="1349" s="2" customFormat="1" x14ac:dyDescent="0.2"/>
    <row r="1350" s="2" customFormat="1" x14ac:dyDescent="0.2"/>
    <row r="1351" s="2" customFormat="1" x14ac:dyDescent="0.2"/>
    <row r="1352" s="2" customFormat="1" x14ac:dyDescent="0.2"/>
    <row r="1353" s="2" customFormat="1" x14ac:dyDescent="0.2"/>
    <row r="1354" s="2" customFormat="1" x14ac:dyDescent="0.2"/>
    <row r="1355" s="2" customFormat="1" x14ac:dyDescent="0.2"/>
    <row r="1356" s="2" customFormat="1" x14ac:dyDescent="0.2"/>
    <row r="1357" s="2" customFormat="1" x14ac:dyDescent="0.2"/>
    <row r="1358" s="2" customFormat="1" x14ac:dyDescent="0.2"/>
    <row r="1359" s="2" customFormat="1" x14ac:dyDescent="0.2"/>
    <row r="1360" s="2" customFormat="1" x14ac:dyDescent="0.2"/>
    <row r="1361" s="2" customFormat="1" x14ac:dyDescent="0.2"/>
    <row r="1362" s="2" customFormat="1" x14ac:dyDescent="0.2"/>
    <row r="1363" s="2" customFormat="1" x14ac:dyDescent="0.2"/>
    <row r="1364" s="2" customFormat="1" x14ac:dyDescent="0.2"/>
    <row r="1365" s="2" customFormat="1" x14ac:dyDescent="0.2"/>
    <row r="1366" s="2" customFormat="1" x14ac:dyDescent="0.2"/>
    <row r="1367" s="2" customFormat="1" x14ac:dyDescent="0.2"/>
    <row r="1368" s="2" customFormat="1" x14ac:dyDescent="0.2"/>
    <row r="1369" s="2" customFormat="1" x14ac:dyDescent="0.2"/>
    <row r="1370" s="2" customFormat="1" x14ac:dyDescent="0.2"/>
    <row r="1371" s="2" customFormat="1" x14ac:dyDescent="0.2"/>
    <row r="1372" s="2" customFormat="1" x14ac:dyDescent="0.2"/>
    <row r="1373" s="2" customFormat="1" x14ac:dyDescent="0.2"/>
    <row r="1374" s="2" customFormat="1" x14ac:dyDescent="0.2"/>
    <row r="1375" s="2" customFormat="1" x14ac:dyDescent="0.2"/>
    <row r="1376" s="2" customFormat="1" x14ac:dyDescent="0.2"/>
    <row r="1377" s="2" customFormat="1" x14ac:dyDescent="0.2"/>
    <row r="1378" s="2" customFormat="1" x14ac:dyDescent="0.2"/>
    <row r="1379" s="2" customFormat="1" x14ac:dyDescent="0.2"/>
    <row r="1380" s="2" customFormat="1" x14ac:dyDescent="0.2"/>
    <row r="1381" s="2" customFormat="1" x14ac:dyDescent="0.2"/>
    <row r="1382" s="2" customFormat="1" x14ac:dyDescent="0.2"/>
    <row r="1383" s="2" customFormat="1" x14ac:dyDescent="0.2"/>
    <row r="1384" s="2" customFormat="1" x14ac:dyDescent="0.2"/>
    <row r="1385" s="2" customFormat="1" x14ac:dyDescent="0.2"/>
    <row r="1386" s="2" customFormat="1" x14ac:dyDescent="0.2"/>
    <row r="1387" s="2" customFormat="1" x14ac:dyDescent="0.2"/>
    <row r="1388" s="2" customFormat="1" x14ac:dyDescent="0.2"/>
    <row r="1389" s="2" customFormat="1" x14ac:dyDescent="0.2"/>
    <row r="1390" s="2" customFormat="1" x14ac:dyDescent="0.2"/>
    <row r="1391" s="2" customFormat="1" x14ac:dyDescent="0.2"/>
    <row r="1392" s="2" customFormat="1" x14ac:dyDescent="0.2"/>
    <row r="1393" s="2" customFormat="1" x14ac:dyDescent="0.2"/>
    <row r="1394" s="2" customFormat="1" x14ac:dyDescent="0.2"/>
    <row r="1395" s="2" customFormat="1" x14ac:dyDescent="0.2"/>
    <row r="1396" s="2" customFormat="1" x14ac:dyDescent="0.2"/>
    <row r="1397" s="2" customFormat="1" x14ac:dyDescent="0.2"/>
    <row r="1398" s="2" customFormat="1" x14ac:dyDescent="0.2"/>
    <row r="1399" s="2" customFormat="1" x14ac:dyDescent="0.2"/>
    <row r="1400" s="2" customFormat="1" x14ac:dyDescent="0.2"/>
    <row r="1401" s="2" customFormat="1" x14ac:dyDescent="0.2"/>
    <row r="1402" s="2" customFormat="1" x14ac:dyDescent="0.2"/>
    <row r="1403" s="2" customFormat="1" x14ac:dyDescent="0.2"/>
    <row r="1404" s="2" customFormat="1" x14ac:dyDescent="0.2"/>
    <row r="1405" s="2" customFormat="1" x14ac:dyDescent="0.2"/>
    <row r="1406" s="2" customFormat="1" x14ac:dyDescent="0.2"/>
    <row r="1407" s="2" customFormat="1" x14ac:dyDescent="0.2"/>
    <row r="1408" s="2" customFormat="1" x14ac:dyDescent="0.2"/>
    <row r="1409" s="2" customFormat="1" x14ac:dyDescent="0.2"/>
    <row r="1410" s="2" customFormat="1" x14ac:dyDescent="0.2"/>
    <row r="1411" s="2" customFormat="1" x14ac:dyDescent="0.2"/>
    <row r="1412" s="2" customFormat="1" x14ac:dyDescent="0.2"/>
    <row r="1413" s="2" customFormat="1" x14ac:dyDescent="0.2"/>
    <row r="1414" s="2" customFormat="1" x14ac:dyDescent="0.2"/>
    <row r="1415" s="2" customFormat="1" x14ac:dyDescent="0.2"/>
    <row r="1416" s="2" customFormat="1" x14ac:dyDescent="0.2"/>
    <row r="1417" s="2" customFormat="1" x14ac:dyDescent="0.2"/>
    <row r="1418" s="2" customFormat="1" x14ac:dyDescent="0.2"/>
    <row r="1419" s="2" customFormat="1" x14ac:dyDescent="0.2"/>
    <row r="1420" s="2" customFormat="1" x14ac:dyDescent="0.2"/>
    <row r="1421" s="2" customFormat="1" x14ac:dyDescent="0.2"/>
    <row r="1422" s="2" customFormat="1" x14ac:dyDescent="0.2"/>
    <row r="1423" s="2" customFormat="1" x14ac:dyDescent="0.2"/>
    <row r="1424" s="2" customFormat="1" x14ac:dyDescent="0.2"/>
    <row r="1425" s="2" customFormat="1" x14ac:dyDescent="0.2"/>
    <row r="1426" s="2" customFormat="1" x14ac:dyDescent="0.2"/>
    <row r="1427" s="2" customFormat="1" x14ac:dyDescent="0.2"/>
    <row r="1428" s="2" customFormat="1" x14ac:dyDescent="0.2"/>
    <row r="1429" s="2" customFormat="1" x14ac:dyDescent="0.2"/>
    <row r="1430" s="2" customFormat="1" x14ac:dyDescent="0.2"/>
    <row r="1431" s="2" customFormat="1" x14ac:dyDescent="0.2"/>
    <row r="1432" s="2" customFormat="1" x14ac:dyDescent="0.2"/>
    <row r="1433" s="2" customFormat="1" x14ac:dyDescent="0.2"/>
    <row r="1434" s="2" customFormat="1" x14ac:dyDescent="0.2"/>
    <row r="1435" s="2" customFormat="1" x14ac:dyDescent="0.2"/>
    <row r="1436" s="2" customFormat="1" x14ac:dyDescent="0.2"/>
    <row r="1437" s="2" customFormat="1" x14ac:dyDescent="0.2"/>
    <row r="1438" s="2" customFormat="1" x14ac:dyDescent="0.2"/>
    <row r="1439" s="2" customFormat="1" x14ac:dyDescent="0.2"/>
    <row r="1440" s="2" customFormat="1" x14ac:dyDescent="0.2"/>
    <row r="1441" s="2" customFormat="1" x14ac:dyDescent="0.2"/>
    <row r="1442" s="2" customFormat="1" x14ac:dyDescent="0.2"/>
    <row r="1443" s="2" customFormat="1" x14ac:dyDescent="0.2"/>
    <row r="1444" s="2" customFormat="1" x14ac:dyDescent="0.2"/>
    <row r="1445" s="2" customFormat="1" x14ac:dyDescent="0.2"/>
    <row r="1446" s="2" customFormat="1" x14ac:dyDescent="0.2"/>
    <row r="1447" s="2" customFormat="1" x14ac:dyDescent="0.2"/>
    <row r="1448" s="2" customFormat="1" x14ac:dyDescent="0.2"/>
    <row r="1449" s="2" customFormat="1" x14ac:dyDescent="0.2"/>
    <row r="1450" s="2" customFormat="1" x14ac:dyDescent="0.2"/>
    <row r="1451" s="2" customFormat="1" x14ac:dyDescent="0.2"/>
    <row r="1452" s="2" customFormat="1" x14ac:dyDescent="0.2"/>
    <row r="1453" s="2" customFormat="1" x14ac:dyDescent="0.2"/>
    <row r="1454" s="2" customFormat="1" x14ac:dyDescent="0.2"/>
    <row r="1455" s="2" customFormat="1" x14ac:dyDescent="0.2"/>
    <row r="1456" s="2" customFormat="1" x14ac:dyDescent="0.2"/>
    <row r="1457" s="2" customFormat="1" x14ac:dyDescent="0.2"/>
    <row r="1458" s="2" customFormat="1" x14ac:dyDescent="0.2"/>
    <row r="1459" s="2" customFormat="1" x14ac:dyDescent="0.2"/>
    <row r="1460" s="2" customFormat="1" x14ac:dyDescent="0.2"/>
    <row r="1461" s="2" customFormat="1" x14ac:dyDescent="0.2"/>
    <row r="1462" s="2" customFormat="1" x14ac:dyDescent="0.2"/>
    <row r="1463" s="2" customFormat="1" x14ac:dyDescent="0.2"/>
    <row r="1464" s="2" customFormat="1" x14ac:dyDescent="0.2"/>
    <row r="1465" s="2" customFormat="1" x14ac:dyDescent="0.2"/>
    <row r="1466" s="2" customFormat="1" x14ac:dyDescent="0.2"/>
    <row r="1467" s="2" customFormat="1" x14ac:dyDescent="0.2"/>
    <row r="1468" s="2" customFormat="1" x14ac:dyDescent="0.2"/>
    <row r="1469" s="2" customFormat="1" x14ac:dyDescent="0.2"/>
    <row r="1470" s="2" customFormat="1" x14ac:dyDescent="0.2"/>
    <row r="1471" s="2" customFormat="1" x14ac:dyDescent="0.2"/>
    <row r="1472" s="2" customFormat="1" x14ac:dyDescent="0.2"/>
    <row r="1473" s="2" customFormat="1" x14ac:dyDescent="0.2"/>
    <row r="1474" s="2" customFormat="1" x14ac:dyDescent="0.2"/>
    <row r="1475" s="2" customFormat="1" x14ac:dyDescent="0.2"/>
    <row r="1476" s="2" customFormat="1" x14ac:dyDescent="0.2"/>
    <row r="1477" s="2" customFormat="1" x14ac:dyDescent="0.2"/>
    <row r="1478" s="2" customFormat="1" x14ac:dyDescent="0.2"/>
    <row r="1479" s="2" customFormat="1" x14ac:dyDescent="0.2"/>
    <row r="1480" s="2" customFormat="1" x14ac:dyDescent="0.2"/>
    <row r="1481" s="2" customFormat="1" x14ac:dyDescent="0.2"/>
    <row r="1482" s="2" customFormat="1" x14ac:dyDescent="0.2"/>
    <row r="1483" s="2" customFormat="1" x14ac:dyDescent="0.2"/>
    <row r="1484" s="2" customFormat="1" x14ac:dyDescent="0.2"/>
    <row r="1485" s="2" customFormat="1" x14ac:dyDescent="0.2"/>
    <row r="1486" s="2" customFormat="1" x14ac:dyDescent="0.2"/>
    <row r="1487" s="2" customFormat="1" x14ac:dyDescent="0.2"/>
    <row r="1488" s="2" customFormat="1" x14ac:dyDescent="0.2"/>
    <row r="1489" s="2" customFormat="1" x14ac:dyDescent="0.2"/>
    <row r="1490" s="2" customFormat="1" x14ac:dyDescent="0.2"/>
    <row r="1491" s="2" customFormat="1" x14ac:dyDescent="0.2"/>
    <row r="1492" s="2" customFormat="1" x14ac:dyDescent="0.2"/>
    <row r="1493" s="2" customFormat="1" x14ac:dyDescent="0.2"/>
    <row r="1494" s="2" customFormat="1" x14ac:dyDescent="0.2"/>
    <row r="1495" s="2" customFormat="1" x14ac:dyDescent="0.2"/>
    <row r="1496" s="2" customFormat="1" x14ac:dyDescent="0.2"/>
    <row r="1497" s="2" customFormat="1" x14ac:dyDescent="0.2"/>
    <row r="1498" s="2" customFormat="1" x14ac:dyDescent="0.2"/>
    <row r="1499" s="2" customFormat="1" x14ac:dyDescent="0.2"/>
    <row r="1500" s="2" customFormat="1" x14ac:dyDescent="0.2"/>
    <row r="1501" s="2" customFormat="1" x14ac:dyDescent="0.2"/>
    <row r="1502" s="2" customFormat="1" x14ac:dyDescent="0.2"/>
    <row r="1503" s="2" customFormat="1" x14ac:dyDescent="0.2"/>
    <row r="1504" s="2" customFormat="1" x14ac:dyDescent="0.2"/>
    <row r="1505" s="2" customFormat="1" x14ac:dyDescent="0.2"/>
    <row r="1506" s="2" customFormat="1" x14ac:dyDescent="0.2"/>
    <row r="1507" s="2" customFormat="1" x14ac:dyDescent="0.2"/>
    <row r="1508" s="2" customFormat="1" x14ac:dyDescent="0.2"/>
    <row r="1509" s="2" customFormat="1" x14ac:dyDescent="0.2"/>
    <row r="1510" s="2" customFormat="1" x14ac:dyDescent="0.2"/>
    <row r="1511" s="2" customFormat="1" x14ac:dyDescent="0.2"/>
    <row r="1512" s="2" customFormat="1" x14ac:dyDescent="0.2"/>
    <row r="1513" s="2" customFormat="1" x14ac:dyDescent="0.2"/>
    <row r="1514" s="2" customFormat="1" x14ac:dyDescent="0.2"/>
    <row r="1515" s="2" customFormat="1" x14ac:dyDescent="0.2"/>
    <row r="1516" s="2" customFormat="1" x14ac:dyDescent="0.2"/>
    <row r="1517" s="2" customFormat="1" x14ac:dyDescent="0.2"/>
    <row r="1518" s="2" customFormat="1" x14ac:dyDescent="0.2"/>
    <row r="1519" s="2" customFormat="1" x14ac:dyDescent="0.2"/>
    <row r="1520" s="2" customFormat="1" x14ac:dyDescent="0.2"/>
    <row r="1521" s="2" customFormat="1" x14ac:dyDescent="0.2"/>
    <row r="1522" s="2" customFormat="1" x14ac:dyDescent="0.2"/>
    <row r="1523" s="2" customFormat="1" x14ac:dyDescent="0.2"/>
    <row r="1524" s="2" customFormat="1" x14ac:dyDescent="0.2"/>
    <row r="1525" s="2" customFormat="1" x14ac:dyDescent="0.2"/>
    <row r="1526" s="2" customFormat="1" x14ac:dyDescent="0.2"/>
    <row r="1527" s="2" customFormat="1" x14ac:dyDescent="0.2"/>
    <row r="1528" s="2" customFormat="1" x14ac:dyDescent="0.2"/>
    <row r="1529" s="2" customFormat="1" x14ac:dyDescent="0.2"/>
    <row r="1530" s="2" customFormat="1" x14ac:dyDescent="0.2"/>
    <row r="1531" s="2" customFormat="1" x14ac:dyDescent="0.2"/>
    <row r="1532" s="2" customFormat="1" x14ac:dyDescent="0.2"/>
    <row r="1533" s="2" customFormat="1" x14ac:dyDescent="0.2"/>
    <row r="1534" s="2" customFormat="1" x14ac:dyDescent="0.2"/>
    <row r="1535" s="2" customFormat="1" x14ac:dyDescent="0.2"/>
    <row r="1536" s="2" customFormat="1" x14ac:dyDescent="0.2"/>
    <row r="1537" s="2" customFormat="1" x14ac:dyDescent="0.2"/>
    <row r="1538" s="2" customFormat="1" x14ac:dyDescent="0.2"/>
    <row r="1539" s="2" customFormat="1" x14ac:dyDescent="0.2"/>
    <row r="1540" s="2" customFormat="1" x14ac:dyDescent="0.2"/>
    <row r="1541" s="2" customFormat="1" x14ac:dyDescent="0.2"/>
    <row r="1542" s="2" customFormat="1" x14ac:dyDescent="0.2"/>
    <row r="1543" s="2" customFormat="1" x14ac:dyDescent="0.2"/>
    <row r="1544" s="2" customFormat="1" x14ac:dyDescent="0.2"/>
    <row r="1545" s="2" customFormat="1" x14ac:dyDescent="0.2"/>
    <row r="1546" s="2" customFormat="1" x14ac:dyDescent="0.2"/>
    <row r="1547" s="2" customFormat="1" x14ac:dyDescent="0.2"/>
    <row r="1548" s="2" customFormat="1" x14ac:dyDescent="0.2"/>
    <row r="1549" s="2" customFormat="1" x14ac:dyDescent="0.2"/>
    <row r="1550" s="2" customFormat="1" x14ac:dyDescent="0.2"/>
    <row r="1551" s="2" customFormat="1" x14ac:dyDescent="0.2"/>
    <row r="1552" s="2" customFormat="1" x14ac:dyDescent="0.2"/>
    <row r="1553" s="2" customFormat="1" x14ac:dyDescent="0.2"/>
    <row r="1554" s="2" customFormat="1" x14ac:dyDescent="0.2"/>
    <row r="1555" s="2" customFormat="1" x14ac:dyDescent="0.2"/>
    <row r="1556" s="2" customFormat="1" x14ac:dyDescent="0.2"/>
    <row r="1557" s="2" customFormat="1" x14ac:dyDescent="0.2"/>
    <row r="1558" s="2" customFormat="1" x14ac:dyDescent="0.2"/>
    <row r="1559" s="2" customFormat="1" x14ac:dyDescent="0.2"/>
    <row r="1560" s="2" customFormat="1" x14ac:dyDescent="0.2"/>
    <row r="1561" s="2" customFormat="1" x14ac:dyDescent="0.2"/>
    <row r="1562" s="2" customFormat="1" x14ac:dyDescent="0.2"/>
    <row r="1563" s="2" customFormat="1" x14ac:dyDescent="0.2"/>
    <row r="1564" s="2" customFormat="1" x14ac:dyDescent="0.2"/>
    <row r="1565" s="2" customFormat="1" x14ac:dyDescent="0.2"/>
    <row r="1566" s="2" customFormat="1" x14ac:dyDescent="0.2"/>
    <row r="1567" s="2" customFormat="1" x14ac:dyDescent="0.2"/>
    <row r="1568" s="2" customFormat="1" x14ac:dyDescent="0.2"/>
    <row r="1569" s="2" customFormat="1" x14ac:dyDescent="0.2"/>
    <row r="1570" s="2" customFormat="1" x14ac:dyDescent="0.2"/>
    <row r="1571" s="2" customFormat="1" x14ac:dyDescent="0.2"/>
    <row r="1572" s="2" customFormat="1" x14ac:dyDescent="0.2"/>
    <row r="1573" s="2" customFormat="1" x14ac:dyDescent="0.2"/>
    <row r="1574" s="2" customFormat="1" x14ac:dyDescent="0.2"/>
    <row r="1575" s="2" customFormat="1" x14ac:dyDescent="0.2"/>
    <row r="1576" s="2" customFormat="1" x14ac:dyDescent="0.2"/>
    <row r="1577" s="2" customFormat="1" x14ac:dyDescent="0.2"/>
    <row r="1578" s="2" customFormat="1" x14ac:dyDescent="0.2"/>
    <row r="1579" s="2" customFormat="1" x14ac:dyDescent="0.2"/>
    <row r="1580" s="2" customFormat="1" x14ac:dyDescent="0.2"/>
    <row r="1581" s="2" customFormat="1" x14ac:dyDescent="0.2"/>
    <row r="1582" s="2" customFormat="1" x14ac:dyDescent="0.2"/>
    <row r="1583" s="2" customFormat="1" x14ac:dyDescent="0.2"/>
    <row r="1584" s="2" customFormat="1" x14ac:dyDescent="0.2"/>
    <row r="1585" s="2" customFormat="1" x14ac:dyDescent="0.2"/>
    <row r="1586" s="2" customFormat="1" x14ac:dyDescent="0.2"/>
    <row r="1587" s="2" customFormat="1" x14ac:dyDescent="0.2"/>
    <row r="1588" s="2" customFormat="1" x14ac:dyDescent="0.2"/>
    <row r="1589" s="2" customFormat="1" x14ac:dyDescent="0.2"/>
    <row r="1590" s="2" customFormat="1" x14ac:dyDescent="0.2"/>
    <row r="1591" s="2" customFormat="1" x14ac:dyDescent="0.2"/>
    <row r="1592" s="2" customFormat="1" x14ac:dyDescent="0.2"/>
    <row r="1593" s="2" customFormat="1" x14ac:dyDescent="0.2"/>
    <row r="1594" s="2" customFormat="1" x14ac:dyDescent="0.2"/>
    <row r="1595" s="2" customFormat="1" x14ac:dyDescent="0.2"/>
    <row r="1596" s="2" customFormat="1" x14ac:dyDescent="0.2"/>
    <row r="1597" s="2" customFormat="1" x14ac:dyDescent="0.2"/>
    <row r="1598" s="2" customFormat="1" x14ac:dyDescent="0.2"/>
    <row r="1599" s="2" customFormat="1" x14ac:dyDescent="0.2"/>
    <row r="1600" s="2" customFormat="1" x14ac:dyDescent="0.2"/>
    <row r="1601" s="2" customFormat="1" x14ac:dyDescent="0.2"/>
    <row r="1602" s="2" customFormat="1" x14ac:dyDescent="0.2"/>
    <row r="1603" s="2" customFormat="1" x14ac:dyDescent="0.2"/>
    <row r="1604" s="2" customFormat="1" x14ac:dyDescent="0.2"/>
    <row r="1605" s="2" customFormat="1" x14ac:dyDescent="0.2"/>
    <row r="1606" s="2" customFormat="1" x14ac:dyDescent="0.2"/>
    <row r="1607" s="2" customFormat="1" x14ac:dyDescent="0.2"/>
    <row r="1608" s="2" customFormat="1" x14ac:dyDescent="0.2"/>
    <row r="1609" s="2" customFormat="1" x14ac:dyDescent="0.2"/>
    <row r="1610" s="2" customFormat="1" x14ac:dyDescent="0.2"/>
    <row r="1611" s="2" customFormat="1" x14ac:dyDescent="0.2"/>
    <row r="1612" s="2" customFormat="1" x14ac:dyDescent="0.2"/>
    <row r="1613" s="2" customFormat="1" x14ac:dyDescent="0.2"/>
    <row r="1614" s="2" customFormat="1" x14ac:dyDescent="0.2"/>
    <row r="1615" s="2" customFormat="1" x14ac:dyDescent="0.2"/>
    <row r="1616" s="2" customFormat="1" x14ac:dyDescent="0.2"/>
    <row r="1617" s="2" customFormat="1" x14ac:dyDescent="0.2"/>
    <row r="1618" s="2" customFormat="1" x14ac:dyDescent="0.2"/>
    <row r="1619" s="2" customFormat="1" x14ac:dyDescent="0.2"/>
    <row r="1620" s="2" customFormat="1" x14ac:dyDescent="0.2"/>
    <row r="1621" s="2" customFormat="1" x14ac:dyDescent="0.2"/>
    <row r="1622" s="2" customFormat="1" x14ac:dyDescent="0.2"/>
    <row r="1623" s="2" customFormat="1" x14ac:dyDescent="0.2"/>
    <row r="1624" s="2" customFormat="1" x14ac:dyDescent="0.2"/>
    <row r="1625" s="2" customFormat="1" x14ac:dyDescent="0.2"/>
    <row r="1626" s="2" customFormat="1" x14ac:dyDescent="0.2"/>
    <row r="1627" s="2" customFormat="1" x14ac:dyDescent="0.2"/>
    <row r="1628" s="2" customFormat="1" x14ac:dyDescent="0.2"/>
    <row r="1629" s="2" customFormat="1" x14ac:dyDescent="0.2"/>
    <row r="1630" s="2" customFormat="1" x14ac:dyDescent="0.2"/>
    <row r="1631" s="2" customFormat="1" x14ac:dyDescent="0.2"/>
    <row r="1632" s="2" customFormat="1" x14ac:dyDescent="0.2"/>
    <row r="1633" s="2" customFormat="1" x14ac:dyDescent="0.2"/>
    <row r="1634" s="2" customFormat="1" x14ac:dyDescent="0.2"/>
    <row r="1635" s="2" customFormat="1" x14ac:dyDescent="0.2"/>
    <row r="1636" s="2" customFormat="1" x14ac:dyDescent="0.2"/>
    <row r="1637" s="2" customFormat="1" x14ac:dyDescent="0.2"/>
    <row r="1638" s="2" customFormat="1" x14ac:dyDescent="0.2"/>
    <row r="1639" s="2" customFormat="1" x14ac:dyDescent="0.2"/>
    <row r="1640" s="2" customFormat="1" x14ac:dyDescent="0.2"/>
    <row r="1641" s="2" customFormat="1" x14ac:dyDescent="0.2"/>
    <row r="1642" s="2" customFormat="1" x14ac:dyDescent="0.2"/>
    <row r="1643" s="2" customFormat="1" x14ac:dyDescent="0.2"/>
    <row r="1644" s="2" customFormat="1" x14ac:dyDescent="0.2"/>
    <row r="1645" s="2" customFormat="1" x14ac:dyDescent="0.2"/>
    <row r="1646" s="2" customFormat="1" x14ac:dyDescent="0.2"/>
    <row r="1647" s="2" customFormat="1" x14ac:dyDescent="0.2"/>
    <row r="1648" s="2" customFormat="1" x14ac:dyDescent="0.2"/>
    <row r="1649" s="2" customFormat="1" x14ac:dyDescent="0.2"/>
    <row r="1650" s="2" customFormat="1" x14ac:dyDescent="0.2"/>
    <row r="1651" s="2" customFormat="1" x14ac:dyDescent="0.2"/>
    <row r="1652" s="2" customFormat="1" x14ac:dyDescent="0.2"/>
    <row r="1653" s="2" customFormat="1" x14ac:dyDescent="0.2"/>
    <row r="1654" s="2" customFormat="1" x14ac:dyDescent="0.2"/>
    <row r="1655" s="2" customFormat="1" x14ac:dyDescent="0.2"/>
    <row r="1656" s="2" customFormat="1" x14ac:dyDescent="0.2"/>
    <row r="1657" s="2" customFormat="1" x14ac:dyDescent="0.2"/>
    <row r="1658" s="2" customFormat="1" x14ac:dyDescent="0.2"/>
    <row r="1659" s="2" customFormat="1" x14ac:dyDescent="0.2"/>
    <row r="1660" s="2" customFormat="1" x14ac:dyDescent="0.2"/>
    <row r="1661" s="2" customFormat="1" x14ac:dyDescent="0.2"/>
    <row r="1662" s="2" customFormat="1" x14ac:dyDescent="0.2"/>
    <row r="1663" s="2" customFormat="1" x14ac:dyDescent="0.2"/>
    <row r="1664" s="2" customFormat="1" x14ac:dyDescent="0.2"/>
    <row r="1665" s="2" customFormat="1" x14ac:dyDescent="0.2"/>
    <row r="1666" s="2" customFormat="1" x14ac:dyDescent="0.2"/>
    <row r="1667" s="2" customFormat="1" x14ac:dyDescent="0.2"/>
    <row r="1668" s="2" customFormat="1" x14ac:dyDescent="0.2"/>
    <row r="1669" s="2" customFormat="1" x14ac:dyDescent="0.2"/>
    <row r="1670" s="2" customFormat="1" x14ac:dyDescent="0.2"/>
    <row r="1671" s="2" customFormat="1" x14ac:dyDescent="0.2"/>
    <row r="1672" s="2" customFormat="1" x14ac:dyDescent="0.2"/>
    <row r="1673" s="2" customFormat="1" x14ac:dyDescent="0.2"/>
    <row r="1674" s="2" customFormat="1" x14ac:dyDescent="0.2"/>
    <row r="1675" s="2" customFormat="1" x14ac:dyDescent="0.2"/>
    <row r="1676" s="2" customFormat="1" x14ac:dyDescent="0.2"/>
    <row r="1677" s="2" customFormat="1" x14ac:dyDescent="0.2"/>
    <row r="1678" s="2" customFormat="1" x14ac:dyDescent="0.2"/>
    <row r="1679" s="2" customFormat="1" x14ac:dyDescent="0.2"/>
    <row r="1680" s="2" customFormat="1" x14ac:dyDescent="0.2"/>
    <row r="1681" s="2" customFormat="1" x14ac:dyDescent="0.2"/>
    <row r="1682" s="2" customFormat="1" x14ac:dyDescent="0.2"/>
    <row r="1683" s="2" customFormat="1" x14ac:dyDescent="0.2"/>
    <row r="1684" s="2" customFormat="1" x14ac:dyDescent="0.2"/>
    <row r="1685" s="2" customFormat="1" x14ac:dyDescent="0.2"/>
    <row r="1686" s="2" customFormat="1" x14ac:dyDescent="0.2"/>
    <row r="1687" s="2" customFormat="1" x14ac:dyDescent="0.2"/>
    <row r="1688" s="2" customFormat="1" x14ac:dyDescent="0.2"/>
    <row r="1689" s="2" customFormat="1" x14ac:dyDescent="0.2"/>
    <row r="1690" s="2" customFormat="1" x14ac:dyDescent="0.2"/>
    <row r="1691" s="2" customFormat="1" x14ac:dyDescent="0.2"/>
    <row r="1692" s="2" customFormat="1" x14ac:dyDescent="0.2"/>
    <row r="1693" s="2" customFormat="1" x14ac:dyDescent="0.2"/>
    <row r="1694" s="2" customFormat="1" x14ac:dyDescent="0.2"/>
    <row r="1695" s="2" customFormat="1" x14ac:dyDescent="0.2"/>
    <row r="1696" s="2" customFormat="1" x14ac:dyDescent="0.2"/>
    <row r="1697" s="2" customFormat="1" x14ac:dyDescent="0.2"/>
    <row r="1698" s="2" customFormat="1" x14ac:dyDescent="0.2"/>
    <row r="1699" s="2" customFormat="1" x14ac:dyDescent="0.2"/>
    <row r="1700" s="2" customFormat="1" x14ac:dyDescent="0.2"/>
    <row r="1701" s="2" customFormat="1" x14ac:dyDescent="0.2"/>
    <row r="1702" s="2" customFormat="1" x14ac:dyDescent="0.2"/>
    <row r="1703" s="2" customFormat="1" x14ac:dyDescent="0.2"/>
    <row r="1704" s="2" customFormat="1" x14ac:dyDescent="0.2"/>
    <row r="1705" s="2" customFormat="1" x14ac:dyDescent="0.2"/>
    <row r="1706" s="2" customFormat="1" x14ac:dyDescent="0.2"/>
    <row r="1707" s="2" customFormat="1" x14ac:dyDescent="0.2"/>
    <row r="1708" s="2" customFormat="1" x14ac:dyDescent="0.2"/>
    <row r="1709" s="2" customFormat="1" x14ac:dyDescent="0.2"/>
    <row r="1710" s="2" customFormat="1" x14ac:dyDescent="0.2"/>
    <row r="1711" s="2" customFormat="1" x14ac:dyDescent="0.2"/>
    <row r="1712" s="2" customFormat="1" x14ac:dyDescent="0.2"/>
    <row r="1713" s="2" customFormat="1" x14ac:dyDescent="0.2"/>
    <row r="1714" s="2" customFormat="1" x14ac:dyDescent="0.2"/>
    <row r="1715" s="2" customFormat="1" x14ac:dyDescent="0.2"/>
    <row r="1716" s="2" customFormat="1" x14ac:dyDescent="0.2"/>
    <row r="1717" s="2" customFormat="1" x14ac:dyDescent="0.2"/>
    <row r="1718" s="2" customFormat="1" x14ac:dyDescent="0.2"/>
    <row r="1719" s="2" customFormat="1" x14ac:dyDescent="0.2"/>
    <row r="1720" s="2" customFormat="1" x14ac:dyDescent="0.2"/>
    <row r="1721" s="2" customFormat="1" x14ac:dyDescent="0.2"/>
    <row r="1722" s="2" customFormat="1" x14ac:dyDescent="0.2"/>
    <row r="1723" s="2" customFormat="1" x14ac:dyDescent="0.2"/>
    <row r="1724" s="2" customFormat="1" x14ac:dyDescent="0.2"/>
    <row r="1725" s="2" customFormat="1" x14ac:dyDescent="0.2"/>
    <row r="1726" s="2" customFormat="1" x14ac:dyDescent="0.2"/>
    <row r="1727" s="2" customFormat="1" x14ac:dyDescent="0.2"/>
    <row r="1728" s="2" customFormat="1" x14ac:dyDescent="0.2"/>
    <row r="1729" s="2" customFormat="1" x14ac:dyDescent="0.2"/>
    <row r="1730" s="2" customFormat="1" x14ac:dyDescent="0.2"/>
    <row r="1731" s="2" customFormat="1" x14ac:dyDescent="0.2"/>
    <row r="1732" s="2" customFormat="1" x14ac:dyDescent="0.2"/>
    <row r="1733" s="2" customFormat="1" x14ac:dyDescent="0.2"/>
    <row r="1734" s="2" customFormat="1" x14ac:dyDescent="0.2"/>
    <row r="1735" s="2" customFormat="1" x14ac:dyDescent="0.2"/>
    <row r="1736" s="2" customFormat="1" x14ac:dyDescent="0.2"/>
    <row r="1737" s="2" customFormat="1" x14ac:dyDescent="0.2"/>
    <row r="1738" s="2" customFormat="1" x14ac:dyDescent="0.2"/>
    <row r="1739" s="2" customFormat="1" x14ac:dyDescent="0.2"/>
    <row r="1740" s="2" customFormat="1" x14ac:dyDescent="0.2"/>
    <row r="1741" s="2" customFormat="1" x14ac:dyDescent="0.2"/>
    <row r="1742" s="2" customFormat="1" x14ac:dyDescent="0.2"/>
    <row r="1743" s="2" customFormat="1" x14ac:dyDescent="0.2"/>
    <row r="1744" s="2" customFormat="1" x14ac:dyDescent="0.2"/>
    <row r="1745" s="2" customFormat="1" x14ac:dyDescent="0.2"/>
    <row r="1746" s="2" customFormat="1" x14ac:dyDescent="0.2"/>
    <row r="1747" s="2" customFormat="1" x14ac:dyDescent="0.2"/>
    <row r="1748" s="2" customFormat="1" x14ac:dyDescent="0.2"/>
    <row r="1749" s="2" customFormat="1" x14ac:dyDescent="0.2"/>
    <row r="1750" s="2" customFormat="1" x14ac:dyDescent="0.2"/>
    <row r="1751" s="2" customFormat="1" x14ac:dyDescent="0.2"/>
    <row r="1752" s="2" customFormat="1" x14ac:dyDescent="0.2"/>
    <row r="1753" s="2" customFormat="1" x14ac:dyDescent="0.2"/>
    <row r="1754" s="2" customFormat="1" x14ac:dyDescent="0.2"/>
    <row r="1755" s="2" customFormat="1" x14ac:dyDescent="0.2"/>
    <row r="1756" s="2" customFormat="1" x14ac:dyDescent="0.2"/>
    <row r="1757" s="2" customFormat="1" x14ac:dyDescent="0.2"/>
    <row r="1758" s="2" customFormat="1" x14ac:dyDescent="0.2"/>
    <row r="1759" s="2" customFormat="1" x14ac:dyDescent="0.2"/>
    <row r="1760" s="2" customFormat="1" x14ac:dyDescent="0.2"/>
    <row r="1761" s="2" customFormat="1" x14ac:dyDescent="0.2"/>
    <row r="1762" s="2" customFormat="1" x14ac:dyDescent="0.2"/>
    <row r="1763" s="2" customFormat="1" x14ac:dyDescent="0.2"/>
    <row r="1764" s="2" customFormat="1" x14ac:dyDescent="0.2"/>
    <row r="1765" s="2" customFormat="1" x14ac:dyDescent="0.2"/>
    <row r="1766" s="2" customFormat="1" x14ac:dyDescent="0.2"/>
    <row r="1767" s="2" customFormat="1" x14ac:dyDescent="0.2"/>
    <row r="1768" s="2" customFormat="1" x14ac:dyDescent="0.2"/>
    <row r="1769" s="2" customFormat="1" x14ac:dyDescent="0.2"/>
    <row r="1770" s="2" customFormat="1" x14ac:dyDescent="0.2"/>
    <row r="1771" s="2" customFormat="1" x14ac:dyDescent="0.2"/>
    <row r="1772" s="2" customFormat="1" x14ac:dyDescent="0.2"/>
    <row r="1773" s="2" customFormat="1" x14ac:dyDescent="0.2"/>
    <row r="1774" s="2" customFormat="1" x14ac:dyDescent="0.2"/>
    <row r="1775" s="2" customFormat="1" x14ac:dyDescent="0.2"/>
    <row r="1776" s="2" customFormat="1" x14ac:dyDescent="0.2"/>
    <row r="1777" s="2" customFormat="1" x14ac:dyDescent="0.2"/>
    <row r="1778" s="2" customFormat="1" x14ac:dyDescent="0.2"/>
    <row r="1779" s="2" customFormat="1" x14ac:dyDescent="0.2"/>
    <row r="1780" s="2" customFormat="1" x14ac:dyDescent="0.2"/>
    <row r="1781" s="2" customFormat="1" x14ac:dyDescent="0.2"/>
    <row r="1782" s="2" customFormat="1" x14ac:dyDescent="0.2"/>
    <row r="1783" s="2" customFormat="1" x14ac:dyDescent="0.2"/>
    <row r="1784" s="2" customFormat="1" x14ac:dyDescent="0.2"/>
    <row r="1785" s="2" customFormat="1" x14ac:dyDescent="0.2"/>
    <row r="1786" s="2" customFormat="1" x14ac:dyDescent="0.2"/>
    <row r="1787" s="2" customFormat="1" x14ac:dyDescent="0.2"/>
    <row r="1788" s="2" customFormat="1" x14ac:dyDescent="0.2"/>
    <row r="1789" s="2" customFormat="1" x14ac:dyDescent="0.2"/>
    <row r="1790" s="2" customFormat="1" x14ac:dyDescent="0.2"/>
    <row r="1791" s="2" customFormat="1" x14ac:dyDescent="0.2"/>
    <row r="1792" s="2" customFormat="1" x14ac:dyDescent="0.2"/>
    <row r="1793" s="2" customFormat="1" x14ac:dyDescent="0.2"/>
    <row r="1794" s="2" customFormat="1" x14ac:dyDescent="0.2"/>
    <row r="1795" s="2" customFormat="1" x14ac:dyDescent="0.2"/>
    <row r="1796" s="2" customFormat="1" x14ac:dyDescent="0.2"/>
    <row r="1797" s="2" customFormat="1" x14ac:dyDescent="0.2"/>
    <row r="1798" s="2" customFormat="1" x14ac:dyDescent="0.2"/>
    <row r="1799" s="2" customFormat="1" x14ac:dyDescent="0.2"/>
    <row r="1800" s="2" customFormat="1" x14ac:dyDescent="0.2"/>
    <row r="1801" s="2" customFormat="1" x14ac:dyDescent="0.2"/>
    <row r="1802" s="2" customFormat="1" x14ac:dyDescent="0.2"/>
    <row r="1803" s="2" customFormat="1" x14ac:dyDescent="0.2"/>
    <row r="1804" s="2" customFormat="1" x14ac:dyDescent="0.2"/>
    <row r="1805" s="2" customFormat="1" x14ac:dyDescent="0.2"/>
    <row r="1806" s="2" customFormat="1" x14ac:dyDescent="0.2"/>
    <row r="1807" s="2" customFormat="1" x14ac:dyDescent="0.2"/>
    <row r="1808" s="2" customFormat="1" x14ac:dyDescent="0.2"/>
    <row r="1809" s="2" customFormat="1" x14ac:dyDescent="0.2"/>
    <row r="1810" s="2" customFormat="1" x14ac:dyDescent="0.2"/>
    <row r="1811" s="2" customFormat="1" x14ac:dyDescent="0.2"/>
    <row r="1812" s="2" customFormat="1" x14ac:dyDescent="0.2"/>
    <row r="1813" s="2" customFormat="1" x14ac:dyDescent="0.2"/>
    <row r="1814" s="2" customFormat="1" x14ac:dyDescent="0.2"/>
    <row r="1815" s="2" customFormat="1" x14ac:dyDescent="0.2"/>
    <row r="1816" s="2" customFormat="1" x14ac:dyDescent="0.2"/>
    <row r="1817" s="2" customFormat="1" x14ac:dyDescent="0.2"/>
    <row r="1818" s="2" customFormat="1" x14ac:dyDescent="0.2"/>
    <row r="1819" s="2" customFormat="1" x14ac:dyDescent="0.2"/>
    <row r="1820" s="2" customFormat="1" x14ac:dyDescent="0.2"/>
    <row r="1821" s="2" customFormat="1" x14ac:dyDescent="0.2"/>
    <row r="1822" s="2" customFormat="1" x14ac:dyDescent="0.2"/>
    <row r="1823" s="2" customFormat="1" x14ac:dyDescent="0.2"/>
    <row r="1824" s="2" customFormat="1" x14ac:dyDescent="0.2"/>
    <row r="1825" s="2" customFormat="1" x14ac:dyDescent="0.2"/>
    <row r="1826" s="2" customFormat="1" x14ac:dyDescent="0.2"/>
    <row r="1827" s="2" customFormat="1" x14ac:dyDescent="0.2"/>
    <row r="1828" s="2" customFormat="1" x14ac:dyDescent="0.2"/>
    <row r="1829" s="2" customFormat="1" x14ac:dyDescent="0.2"/>
    <row r="1830" s="2" customFormat="1" x14ac:dyDescent="0.2"/>
    <row r="1831" s="2" customFormat="1" x14ac:dyDescent="0.2"/>
    <row r="1832" s="2" customFormat="1" x14ac:dyDescent="0.2"/>
    <row r="1833" s="2" customFormat="1" x14ac:dyDescent="0.2"/>
    <row r="1834" s="2" customFormat="1" x14ac:dyDescent="0.2"/>
    <row r="1835" s="2" customFormat="1" x14ac:dyDescent="0.2"/>
    <row r="1836" s="2" customFormat="1" x14ac:dyDescent="0.2"/>
    <row r="1837" s="2" customFormat="1" x14ac:dyDescent="0.2"/>
    <row r="1838" s="2" customFormat="1" x14ac:dyDescent="0.2"/>
    <row r="1839" s="2" customFormat="1" x14ac:dyDescent="0.2"/>
    <row r="1840" s="2" customFormat="1" x14ac:dyDescent="0.2"/>
    <row r="1841" s="2" customFormat="1" x14ac:dyDescent="0.2"/>
    <row r="1842" s="2" customFormat="1" x14ac:dyDescent="0.2"/>
    <row r="1843" s="2" customFormat="1" x14ac:dyDescent="0.2"/>
    <row r="1844" s="2" customFormat="1" x14ac:dyDescent="0.2"/>
    <row r="1845" s="2" customFormat="1" x14ac:dyDescent="0.2"/>
    <row r="1846" s="2" customFormat="1" x14ac:dyDescent="0.2"/>
    <row r="1847" s="2" customFormat="1" x14ac:dyDescent="0.2"/>
    <row r="1848" s="2" customFormat="1" x14ac:dyDescent="0.2"/>
    <row r="1849" s="2" customFormat="1" x14ac:dyDescent="0.2"/>
    <row r="1850" s="2" customFormat="1" x14ac:dyDescent="0.2"/>
    <row r="1851" s="2" customFormat="1" x14ac:dyDescent="0.2"/>
    <row r="1852" s="2" customFormat="1" x14ac:dyDescent="0.2"/>
    <row r="1853" s="2" customFormat="1" x14ac:dyDescent="0.2"/>
    <row r="1854" s="2" customFormat="1" x14ac:dyDescent="0.2"/>
    <row r="1855" s="2" customFormat="1" x14ac:dyDescent="0.2"/>
    <row r="1856" s="2" customFormat="1" x14ac:dyDescent="0.2"/>
    <row r="1857" s="2" customFormat="1" x14ac:dyDescent="0.2"/>
    <row r="1858" s="2" customFormat="1" x14ac:dyDescent="0.2"/>
    <row r="1859" s="2" customFormat="1" x14ac:dyDescent="0.2"/>
    <row r="1860" s="2" customFormat="1" x14ac:dyDescent="0.2"/>
    <row r="1861" s="2" customFormat="1" x14ac:dyDescent="0.2"/>
    <row r="1862" s="2" customFormat="1" x14ac:dyDescent="0.2"/>
    <row r="1863" s="2" customFormat="1" x14ac:dyDescent="0.2"/>
    <row r="1864" s="2" customFormat="1" x14ac:dyDescent="0.2"/>
    <row r="1865" s="2" customFormat="1" x14ac:dyDescent="0.2"/>
    <row r="1866" s="2" customFormat="1" x14ac:dyDescent="0.2"/>
    <row r="1867" s="2" customFormat="1" x14ac:dyDescent="0.2"/>
    <row r="1868" s="2" customFormat="1" x14ac:dyDescent="0.2"/>
    <row r="1869" s="2" customFormat="1" x14ac:dyDescent="0.2"/>
    <row r="1870" s="2" customFormat="1" x14ac:dyDescent="0.2"/>
    <row r="1871" s="2" customFormat="1" x14ac:dyDescent="0.2"/>
    <row r="1872" s="2" customFormat="1" x14ac:dyDescent="0.2"/>
    <row r="1873" s="2" customFormat="1" x14ac:dyDescent="0.2"/>
    <row r="1874" s="2" customFormat="1" x14ac:dyDescent="0.2"/>
    <row r="1875" s="2" customFormat="1" x14ac:dyDescent="0.2"/>
    <row r="1876" s="2" customFormat="1" x14ac:dyDescent="0.2"/>
    <row r="1877" s="2" customFormat="1" x14ac:dyDescent="0.2"/>
    <row r="1878" s="2" customFormat="1" x14ac:dyDescent="0.2"/>
    <row r="1879" s="2" customFormat="1" x14ac:dyDescent="0.2"/>
    <row r="1880" s="2" customFormat="1" x14ac:dyDescent="0.2"/>
    <row r="1881" s="2" customFormat="1" x14ac:dyDescent="0.2"/>
    <row r="1882" s="2" customFormat="1" x14ac:dyDescent="0.2"/>
    <row r="1883" s="2" customFormat="1" x14ac:dyDescent="0.2"/>
    <row r="1884" s="2" customFormat="1" x14ac:dyDescent="0.2"/>
    <row r="1885" s="2" customFormat="1" x14ac:dyDescent="0.2"/>
    <row r="1886" s="2" customFormat="1" x14ac:dyDescent="0.2"/>
    <row r="1887" s="2" customFormat="1" x14ac:dyDescent="0.2"/>
    <row r="1888" s="2" customFormat="1" x14ac:dyDescent="0.2"/>
    <row r="1889" s="2" customFormat="1" x14ac:dyDescent="0.2"/>
    <row r="1890" s="2" customFormat="1" x14ac:dyDescent="0.2"/>
    <row r="1891" s="2" customFormat="1" x14ac:dyDescent="0.2"/>
    <row r="1892" s="2" customFormat="1" x14ac:dyDescent="0.2"/>
    <row r="1893" s="2" customFormat="1" x14ac:dyDescent="0.2"/>
    <row r="1894" s="2" customFormat="1" x14ac:dyDescent="0.2"/>
    <row r="1895" s="2" customFormat="1" x14ac:dyDescent="0.2"/>
    <row r="1896" s="2" customFormat="1" x14ac:dyDescent="0.2"/>
    <row r="1897" s="2" customFormat="1" x14ac:dyDescent="0.2"/>
    <row r="1898" s="2" customFormat="1" x14ac:dyDescent="0.2"/>
    <row r="1899" s="2" customFormat="1" x14ac:dyDescent="0.2"/>
    <row r="1900" s="2" customFormat="1" x14ac:dyDescent="0.2"/>
    <row r="1901" s="2" customFormat="1" x14ac:dyDescent="0.2"/>
    <row r="1902" s="2" customFormat="1" x14ac:dyDescent="0.2"/>
    <row r="1903" s="2" customFormat="1" x14ac:dyDescent="0.2"/>
    <row r="1904" s="2" customFormat="1" x14ac:dyDescent="0.2"/>
    <row r="1905" s="2" customFormat="1" x14ac:dyDescent="0.2"/>
    <row r="1906" s="2" customFormat="1" x14ac:dyDescent="0.2"/>
    <row r="1907" s="2" customFormat="1" x14ac:dyDescent="0.2"/>
    <row r="1908" s="2" customFormat="1" x14ac:dyDescent="0.2"/>
    <row r="1909" s="2" customFormat="1" x14ac:dyDescent="0.2"/>
    <row r="1910" s="2" customFormat="1" x14ac:dyDescent="0.2"/>
    <row r="1911" s="2" customFormat="1" x14ac:dyDescent="0.2"/>
    <row r="1912" s="2" customFormat="1" x14ac:dyDescent="0.2"/>
    <row r="1913" s="2" customFormat="1" x14ac:dyDescent="0.2"/>
    <row r="1914" s="2" customFormat="1" x14ac:dyDescent="0.2"/>
    <row r="1915" s="2" customFormat="1" x14ac:dyDescent="0.2"/>
    <row r="1916" s="2" customFormat="1" x14ac:dyDescent="0.2"/>
    <row r="1917" s="2" customFormat="1" x14ac:dyDescent="0.2"/>
    <row r="1918" s="2" customFormat="1" x14ac:dyDescent="0.2"/>
    <row r="1919" s="2" customFormat="1" x14ac:dyDescent="0.2"/>
    <row r="1920" s="2" customFormat="1" x14ac:dyDescent="0.2"/>
    <row r="1921" s="2" customFormat="1" x14ac:dyDescent="0.2"/>
    <row r="1922" s="2" customFormat="1" x14ac:dyDescent="0.2"/>
    <row r="1923" s="2" customFormat="1" x14ac:dyDescent="0.2"/>
    <row r="1924" s="2" customFormat="1" x14ac:dyDescent="0.2"/>
    <row r="1925" s="2" customFormat="1" x14ac:dyDescent="0.2"/>
    <row r="1926" s="2" customFormat="1" x14ac:dyDescent="0.2"/>
    <row r="1927" s="2" customFormat="1" x14ac:dyDescent="0.2"/>
    <row r="1928" s="2" customFormat="1" x14ac:dyDescent="0.2"/>
    <row r="1929" s="2" customFormat="1" x14ac:dyDescent="0.2"/>
    <row r="1930" s="2" customFormat="1" x14ac:dyDescent="0.2"/>
    <row r="1931" s="2" customFormat="1" x14ac:dyDescent="0.2"/>
    <row r="1932" s="2" customFormat="1" x14ac:dyDescent="0.2"/>
    <row r="1933" s="2" customFormat="1" x14ac:dyDescent="0.2"/>
    <row r="1934" s="2" customFormat="1" x14ac:dyDescent="0.2"/>
    <row r="1935" s="2" customFormat="1" x14ac:dyDescent="0.2"/>
    <row r="1936" s="2" customFormat="1" x14ac:dyDescent="0.2"/>
    <row r="1937" s="2" customFormat="1" x14ac:dyDescent="0.2"/>
    <row r="1938" s="2" customFormat="1" x14ac:dyDescent="0.2"/>
    <row r="1939" s="2" customFormat="1" x14ac:dyDescent="0.2"/>
    <row r="1940" s="2" customFormat="1" x14ac:dyDescent="0.2"/>
    <row r="1941" s="2" customFormat="1" x14ac:dyDescent="0.2"/>
    <row r="1942" s="2" customFormat="1" x14ac:dyDescent="0.2"/>
    <row r="1943" s="2" customFormat="1" x14ac:dyDescent="0.2"/>
    <row r="1944" s="2" customFormat="1" x14ac:dyDescent="0.2"/>
    <row r="1945" s="2" customFormat="1" x14ac:dyDescent="0.2"/>
    <row r="1946" s="2" customFormat="1" x14ac:dyDescent="0.2"/>
    <row r="1947" s="2" customFormat="1" x14ac:dyDescent="0.2"/>
    <row r="1948" s="2" customFormat="1" x14ac:dyDescent="0.2"/>
    <row r="1949" s="2" customFormat="1" x14ac:dyDescent="0.2"/>
    <row r="1950" s="2" customFormat="1" x14ac:dyDescent="0.2"/>
    <row r="1951" s="2" customFormat="1" x14ac:dyDescent="0.2"/>
    <row r="1952" s="2" customFormat="1" x14ac:dyDescent="0.2"/>
    <row r="1953" s="2" customFormat="1" x14ac:dyDescent="0.2"/>
    <row r="1954" s="2" customFormat="1" x14ac:dyDescent="0.2"/>
    <row r="1955" s="2" customFormat="1" x14ac:dyDescent="0.2"/>
    <row r="1956" s="2" customFormat="1" x14ac:dyDescent="0.2"/>
    <row r="1957" s="2" customFormat="1" x14ac:dyDescent="0.2"/>
    <row r="1958" s="2" customFormat="1" x14ac:dyDescent="0.2"/>
    <row r="1959" s="2" customFormat="1" x14ac:dyDescent="0.2"/>
    <row r="1960" s="2" customFormat="1" x14ac:dyDescent="0.2"/>
    <row r="1961" s="2" customFormat="1" x14ac:dyDescent="0.2"/>
    <row r="1962" s="2" customFormat="1" x14ac:dyDescent="0.2"/>
    <row r="1963" s="2" customFormat="1" x14ac:dyDescent="0.2"/>
    <row r="1964" s="2" customFormat="1" x14ac:dyDescent="0.2"/>
    <row r="1965" s="2" customFormat="1" x14ac:dyDescent="0.2"/>
    <row r="1966" s="2" customFormat="1" x14ac:dyDescent="0.2"/>
    <row r="1967" s="2" customFormat="1" x14ac:dyDescent="0.2"/>
    <row r="1968" s="2" customFormat="1" x14ac:dyDescent="0.2"/>
    <row r="1969" s="2" customFormat="1" x14ac:dyDescent="0.2"/>
    <row r="1970" s="2" customFormat="1" x14ac:dyDescent="0.2"/>
    <row r="1971" s="2" customFormat="1" x14ac:dyDescent="0.2"/>
    <row r="1972" s="2" customFormat="1" x14ac:dyDescent="0.2"/>
    <row r="1973" s="2" customFormat="1" x14ac:dyDescent="0.2"/>
    <row r="1974" s="2" customFormat="1" x14ac:dyDescent="0.2"/>
    <row r="1975" s="2" customFormat="1" x14ac:dyDescent="0.2"/>
    <row r="1976" s="2" customFormat="1" x14ac:dyDescent="0.2"/>
    <row r="1977" s="2" customFormat="1" x14ac:dyDescent="0.2"/>
    <row r="1978" s="2" customFormat="1" x14ac:dyDescent="0.2"/>
    <row r="1979" s="2" customFormat="1" x14ac:dyDescent="0.2"/>
    <row r="1980" s="2" customFormat="1" x14ac:dyDescent="0.2"/>
    <row r="1981" s="2" customFormat="1" x14ac:dyDescent="0.2"/>
    <row r="1982" s="2" customFormat="1" x14ac:dyDescent="0.2"/>
    <row r="1983" s="2" customFormat="1" x14ac:dyDescent="0.2"/>
    <row r="1984" s="2" customFormat="1" x14ac:dyDescent="0.2"/>
    <row r="1985" s="2" customFormat="1" x14ac:dyDescent="0.2"/>
    <row r="1986" s="2" customFormat="1" x14ac:dyDescent="0.2"/>
    <row r="1987" s="2" customFormat="1" x14ac:dyDescent="0.2"/>
    <row r="1988" s="2" customFormat="1" x14ac:dyDescent="0.2"/>
    <row r="1989" s="2" customFormat="1" x14ac:dyDescent="0.2"/>
    <row r="1990" s="2" customFormat="1" x14ac:dyDescent="0.2"/>
    <row r="1991" s="2" customFormat="1" x14ac:dyDescent="0.2"/>
    <row r="1992" s="2" customFormat="1" x14ac:dyDescent="0.2"/>
    <row r="1993" s="2" customFormat="1" x14ac:dyDescent="0.2"/>
    <row r="1994" s="2" customFormat="1" x14ac:dyDescent="0.2"/>
    <row r="1995" s="2" customFormat="1" x14ac:dyDescent="0.2"/>
    <row r="1996" s="2" customFormat="1" x14ac:dyDescent="0.2"/>
    <row r="1997" s="2" customFormat="1" x14ac:dyDescent="0.2"/>
    <row r="1998" s="2" customFormat="1" x14ac:dyDescent="0.2"/>
    <row r="1999" s="2" customFormat="1" x14ac:dyDescent="0.2"/>
    <row r="2000" s="2" customFormat="1" x14ac:dyDescent="0.2"/>
    <row r="2001" s="2" customFormat="1" x14ac:dyDescent="0.2"/>
    <row r="2002" s="2" customFormat="1" x14ac:dyDescent="0.2"/>
    <row r="2003" s="2" customFormat="1" x14ac:dyDescent="0.2"/>
    <row r="2004" s="2" customFormat="1" x14ac:dyDescent="0.2"/>
    <row r="2005" s="2" customFormat="1" x14ac:dyDescent="0.2"/>
    <row r="2006" s="2" customFormat="1" x14ac:dyDescent="0.2"/>
    <row r="2007" s="2" customFormat="1" x14ac:dyDescent="0.2"/>
    <row r="2008" s="2" customFormat="1" x14ac:dyDescent="0.2"/>
    <row r="2009" s="2" customFormat="1" x14ac:dyDescent="0.2"/>
    <row r="2010" s="2" customFormat="1" x14ac:dyDescent="0.2"/>
    <row r="2011" s="2" customFormat="1" x14ac:dyDescent="0.2"/>
    <row r="2012" s="2" customFormat="1" x14ac:dyDescent="0.2"/>
    <row r="2013" s="2" customFormat="1" x14ac:dyDescent="0.2"/>
    <row r="2014" s="2" customFormat="1" x14ac:dyDescent="0.2"/>
    <row r="2015" s="2" customFormat="1" x14ac:dyDescent="0.2"/>
    <row r="2016" s="2" customFormat="1" x14ac:dyDescent="0.2"/>
    <row r="2017" s="2" customFormat="1" x14ac:dyDescent="0.2"/>
    <row r="2018" s="2" customFormat="1" x14ac:dyDescent="0.2"/>
    <row r="2019" s="2" customFormat="1" x14ac:dyDescent="0.2"/>
    <row r="2020" s="2" customFormat="1" x14ac:dyDescent="0.2"/>
    <row r="2021" s="2" customFormat="1" x14ac:dyDescent="0.2"/>
    <row r="2022" s="2" customFormat="1" x14ac:dyDescent="0.2"/>
    <row r="2023" s="2" customFormat="1" x14ac:dyDescent="0.2"/>
    <row r="2024" s="2" customFormat="1" x14ac:dyDescent="0.2"/>
    <row r="2025" s="2" customFormat="1" x14ac:dyDescent="0.2"/>
    <row r="2026" s="2" customFormat="1" x14ac:dyDescent="0.2"/>
    <row r="2027" s="2" customFormat="1" x14ac:dyDescent="0.2"/>
    <row r="2028" s="2" customFormat="1" x14ac:dyDescent="0.2"/>
    <row r="2029" s="2" customFormat="1" x14ac:dyDescent="0.2"/>
    <row r="2030" s="2" customFormat="1" x14ac:dyDescent="0.2"/>
    <row r="2031" s="2" customFormat="1" x14ac:dyDescent="0.2"/>
    <row r="2032" s="2" customFormat="1" x14ac:dyDescent="0.2"/>
    <row r="2033" s="2" customFormat="1" x14ac:dyDescent="0.2"/>
    <row r="2034" s="2" customFormat="1" x14ac:dyDescent="0.2"/>
    <row r="2035" s="2" customFormat="1" x14ac:dyDescent="0.2"/>
    <row r="2036" s="2" customFormat="1" x14ac:dyDescent="0.2"/>
    <row r="2037" s="2" customFormat="1" x14ac:dyDescent="0.2"/>
    <row r="2038" s="2" customFormat="1" x14ac:dyDescent="0.2"/>
    <row r="2039" s="2" customFormat="1" x14ac:dyDescent="0.2"/>
    <row r="2040" s="2" customFormat="1" x14ac:dyDescent="0.2"/>
    <row r="2041" s="2" customFormat="1" x14ac:dyDescent="0.2"/>
    <row r="2042" s="2" customFormat="1" x14ac:dyDescent="0.2"/>
    <row r="2043" s="2" customFormat="1" x14ac:dyDescent="0.2"/>
    <row r="2044" s="2" customFormat="1" x14ac:dyDescent="0.2"/>
    <row r="2045" s="2" customFormat="1" x14ac:dyDescent="0.2"/>
    <row r="2046" s="2" customFormat="1" x14ac:dyDescent="0.2"/>
    <row r="2047" s="2" customFormat="1" x14ac:dyDescent="0.2"/>
    <row r="2048" s="2" customFormat="1" x14ac:dyDescent="0.2"/>
    <row r="2049" s="2" customFormat="1" x14ac:dyDescent="0.2"/>
    <row r="2050" s="2" customFormat="1" x14ac:dyDescent="0.2"/>
    <row r="2051" s="2" customFormat="1" x14ac:dyDescent="0.2"/>
    <row r="2052" s="2" customFormat="1" x14ac:dyDescent="0.2"/>
    <row r="2053" s="2" customFormat="1" x14ac:dyDescent="0.2"/>
    <row r="2054" s="2" customFormat="1" x14ac:dyDescent="0.2"/>
    <row r="2055" s="2" customFormat="1" x14ac:dyDescent="0.2"/>
    <row r="2056" s="2" customFormat="1" x14ac:dyDescent="0.2"/>
    <row r="2057" s="2" customFormat="1" x14ac:dyDescent="0.2"/>
    <row r="2058" s="2" customFormat="1" x14ac:dyDescent="0.2"/>
    <row r="2059" s="2" customFormat="1" x14ac:dyDescent="0.2"/>
    <row r="2060" s="2" customFormat="1" x14ac:dyDescent="0.2"/>
    <row r="2061" s="2" customFormat="1" x14ac:dyDescent="0.2"/>
    <row r="2062" s="2" customFormat="1" x14ac:dyDescent="0.2"/>
    <row r="2063" s="2" customFormat="1" x14ac:dyDescent="0.2"/>
    <row r="2064" s="2" customFormat="1" x14ac:dyDescent="0.2"/>
    <row r="2065" s="2" customFormat="1" x14ac:dyDescent="0.2"/>
    <row r="2066" s="2" customFormat="1" x14ac:dyDescent="0.2"/>
    <row r="2067" s="2" customFormat="1" x14ac:dyDescent="0.2"/>
    <row r="2068" s="2" customFormat="1" x14ac:dyDescent="0.2"/>
    <row r="2069" s="2" customFormat="1" x14ac:dyDescent="0.2"/>
    <row r="2070" s="2" customFormat="1" x14ac:dyDescent="0.2"/>
    <row r="2071" s="2" customFormat="1" x14ac:dyDescent="0.2"/>
    <row r="2072" s="2" customFormat="1" x14ac:dyDescent="0.2"/>
    <row r="2073" s="2" customFormat="1" x14ac:dyDescent="0.2"/>
    <row r="2074" s="2" customFormat="1" x14ac:dyDescent="0.2"/>
    <row r="2075" s="2" customFormat="1" x14ac:dyDescent="0.2"/>
    <row r="2076" s="2" customFormat="1" x14ac:dyDescent="0.2"/>
    <row r="2077" s="2" customFormat="1" x14ac:dyDescent="0.2"/>
    <row r="2078" s="2" customFormat="1" x14ac:dyDescent="0.2"/>
    <row r="2079" s="2" customFormat="1" x14ac:dyDescent="0.2"/>
    <row r="2080" s="2" customFormat="1" x14ac:dyDescent="0.2"/>
    <row r="2081" s="2" customFormat="1" x14ac:dyDescent="0.2"/>
    <row r="2082" s="2" customFormat="1" x14ac:dyDescent="0.2"/>
    <row r="2083" s="2" customFormat="1" x14ac:dyDescent="0.2"/>
    <row r="2084" s="2" customFormat="1" x14ac:dyDescent="0.2"/>
    <row r="2085" s="2" customFormat="1" x14ac:dyDescent="0.2"/>
    <row r="2086" s="2" customFormat="1" x14ac:dyDescent="0.2"/>
    <row r="2087" s="2" customFormat="1" x14ac:dyDescent="0.2"/>
    <row r="2088" s="2" customFormat="1" x14ac:dyDescent="0.2"/>
    <row r="2089" s="2" customFormat="1" x14ac:dyDescent="0.2"/>
    <row r="2090" s="2" customFormat="1" x14ac:dyDescent="0.2"/>
    <row r="2091" s="2" customFormat="1" x14ac:dyDescent="0.2"/>
    <row r="2092" s="2" customFormat="1" x14ac:dyDescent="0.2"/>
    <row r="2093" s="2" customFormat="1" x14ac:dyDescent="0.2"/>
    <row r="2094" s="2" customFormat="1" x14ac:dyDescent="0.2"/>
    <row r="2095" s="2" customFormat="1" x14ac:dyDescent="0.2"/>
    <row r="2096" s="2" customFormat="1" x14ac:dyDescent="0.2"/>
    <row r="2097" s="2" customFormat="1" x14ac:dyDescent="0.2"/>
    <row r="2098" s="2" customFormat="1" x14ac:dyDescent="0.2"/>
    <row r="2099" s="2" customFormat="1" x14ac:dyDescent="0.2"/>
    <row r="2100" s="2" customFormat="1" x14ac:dyDescent="0.2"/>
    <row r="2101" s="2" customFormat="1" x14ac:dyDescent="0.2"/>
    <row r="2102" s="2" customFormat="1" x14ac:dyDescent="0.2"/>
    <row r="2103" s="2" customFormat="1" x14ac:dyDescent="0.2"/>
    <row r="2104" s="2" customFormat="1" x14ac:dyDescent="0.2"/>
    <row r="2105" s="2" customFormat="1" x14ac:dyDescent="0.2"/>
    <row r="2106" s="2" customFormat="1" x14ac:dyDescent="0.2"/>
    <row r="2107" s="2" customFormat="1" x14ac:dyDescent="0.2"/>
    <row r="2108" s="2" customFormat="1" x14ac:dyDescent="0.2"/>
    <row r="2109" s="2" customFormat="1" x14ac:dyDescent="0.2"/>
    <row r="2110" s="2" customFormat="1" x14ac:dyDescent="0.2"/>
    <row r="2111" s="2" customFormat="1" x14ac:dyDescent="0.2"/>
    <row r="2112" s="2" customFormat="1" x14ac:dyDescent="0.2"/>
    <row r="2113" s="2" customFormat="1" x14ac:dyDescent="0.2"/>
    <row r="2114" s="2" customFormat="1" x14ac:dyDescent="0.2"/>
    <row r="2115" s="2" customFormat="1" x14ac:dyDescent="0.2"/>
    <row r="2116" s="2" customFormat="1" x14ac:dyDescent="0.2"/>
    <row r="2117" s="2" customFormat="1" x14ac:dyDescent="0.2"/>
    <row r="2118" s="2" customFormat="1" x14ac:dyDescent="0.2"/>
    <row r="2119" s="2" customFormat="1" x14ac:dyDescent="0.2"/>
    <row r="2120" s="2" customFormat="1" x14ac:dyDescent="0.2"/>
    <row r="2121" s="2" customFormat="1" x14ac:dyDescent="0.2"/>
    <row r="2122" s="2" customFormat="1" x14ac:dyDescent="0.2"/>
    <row r="2123" s="2" customFormat="1" x14ac:dyDescent="0.2"/>
    <row r="2124" s="2" customFormat="1" x14ac:dyDescent="0.2"/>
    <row r="2125" s="2" customFormat="1" x14ac:dyDescent="0.2"/>
    <row r="2126" s="2" customFormat="1" x14ac:dyDescent="0.2"/>
    <row r="2127" s="2" customFormat="1" x14ac:dyDescent="0.2"/>
    <row r="2128" s="2" customFormat="1" x14ac:dyDescent="0.2"/>
    <row r="2129" s="2" customFormat="1" x14ac:dyDescent="0.2"/>
    <row r="2130" s="2" customFormat="1" x14ac:dyDescent="0.2"/>
    <row r="2131" s="2" customFormat="1" x14ac:dyDescent="0.2"/>
    <row r="2132" s="2" customFormat="1" x14ac:dyDescent="0.2"/>
    <row r="2133" s="2" customFormat="1" x14ac:dyDescent="0.2"/>
    <row r="2134" s="2" customFormat="1" x14ac:dyDescent="0.2"/>
    <row r="2135" s="2" customFormat="1" x14ac:dyDescent="0.2"/>
    <row r="2136" s="2" customFormat="1" x14ac:dyDescent="0.2"/>
    <row r="2137" s="2" customFormat="1" x14ac:dyDescent="0.2"/>
    <row r="2138" s="2" customFormat="1" x14ac:dyDescent="0.2"/>
    <row r="2139" s="2" customFormat="1" x14ac:dyDescent="0.2"/>
    <row r="2140" s="2" customFormat="1" x14ac:dyDescent="0.2"/>
    <row r="2141" s="2" customFormat="1" x14ac:dyDescent="0.2"/>
    <row r="2142" s="2" customFormat="1" x14ac:dyDescent="0.2"/>
    <row r="2143" s="2" customFormat="1" x14ac:dyDescent="0.2"/>
    <row r="2144" s="2" customFormat="1" x14ac:dyDescent="0.2"/>
    <row r="2145" s="2" customFormat="1" x14ac:dyDescent="0.2"/>
    <row r="2146" s="2" customFormat="1" x14ac:dyDescent="0.2"/>
    <row r="2147" s="2" customFormat="1" x14ac:dyDescent="0.2"/>
    <row r="2148" s="2" customFormat="1" x14ac:dyDescent="0.2"/>
    <row r="2149" s="2" customFormat="1" x14ac:dyDescent="0.2"/>
    <row r="2150" s="2" customFormat="1" x14ac:dyDescent="0.2"/>
    <row r="2151" s="2" customFormat="1" x14ac:dyDescent="0.2"/>
    <row r="2152" s="2" customFormat="1" x14ac:dyDescent="0.2"/>
    <row r="2153" s="2" customFormat="1" x14ac:dyDescent="0.2"/>
    <row r="2154" s="2" customFormat="1" x14ac:dyDescent="0.2"/>
    <row r="2155" s="2" customFormat="1" x14ac:dyDescent="0.2"/>
    <row r="2156" s="2" customFormat="1" x14ac:dyDescent="0.2"/>
    <row r="2157" s="2" customFormat="1" x14ac:dyDescent="0.2"/>
    <row r="2158" s="2" customFormat="1" x14ac:dyDescent="0.2"/>
    <row r="2159" s="2" customFormat="1" x14ac:dyDescent="0.2"/>
    <row r="2160" s="2" customFormat="1" x14ac:dyDescent="0.2"/>
    <row r="2161" s="2" customFormat="1" x14ac:dyDescent="0.2"/>
    <row r="2162" s="2" customFormat="1" x14ac:dyDescent="0.2"/>
    <row r="2163" s="2" customFormat="1" x14ac:dyDescent="0.2"/>
    <row r="2164" s="2" customFormat="1" x14ac:dyDescent="0.2"/>
    <row r="2165" s="2" customFormat="1" x14ac:dyDescent="0.2"/>
    <row r="2166" s="2" customFormat="1" x14ac:dyDescent="0.2"/>
    <row r="2167" s="2" customFormat="1" x14ac:dyDescent="0.2"/>
    <row r="2168" s="2" customFormat="1" x14ac:dyDescent="0.2"/>
    <row r="2169" s="2" customFormat="1" x14ac:dyDescent="0.2"/>
    <row r="2170" s="2" customFormat="1" x14ac:dyDescent="0.2"/>
    <row r="2171" s="2" customFormat="1" x14ac:dyDescent="0.2"/>
    <row r="2172" s="2" customFormat="1" x14ac:dyDescent="0.2"/>
    <row r="2173" s="2" customFormat="1" x14ac:dyDescent="0.2"/>
    <row r="2174" s="2" customFormat="1" x14ac:dyDescent="0.2"/>
    <row r="2175" s="2" customFormat="1" x14ac:dyDescent="0.2"/>
    <row r="2176" s="2" customFormat="1" x14ac:dyDescent="0.2"/>
    <row r="2177" s="2" customFormat="1" x14ac:dyDescent="0.2"/>
    <row r="2178" s="2" customFormat="1" x14ac:dyDescent="0.2"/>
    <row r="2179" s="2" customFormat="1" x14ac:dyDescent="0.2"/>
    <row r="2180" s="2" customFormat="1" x14ac:dyDescent="0.2"/>
    <row r="2181" s="2" customFormat="1" x14ac:dyDescent="0.2"/>
    <row r="2182" s="2" customFormat="1" x14ac:dyDescent="0.2"/>
    <row r="2183" s="2" customFormat="1" x14ac:dyDescent="0.2"/>
    <row r="2184" s="2" customFormat="1" x14ac:dyDescent="0.2"/>
    <row r="2185" s="2" customFormat="1" x14ac:dyDescent="0.2"/>
    <row r="2186" s="2" customFormat="1" x14ac:dyDescent="0.2"/>
    <row r="2187" s="2" customFormat="1" x14ac:dyDescent="0.2"/>
    <row r="2188" s="2" customFormat="1" x14ac:dyDescent="0.2"/>
    <row r="2189" s="2" customFormat="1" x14ac:dyDescent="0.2"/>
    <row r="2190" s="2" customFormat="1" x14ac:dyDescent="0.2"/>
    <row r="2191" s="2" customFormat="1" x14ac:dyDescent="0.2"/>
    <row r="2192" s="2" customFormat="1" x14ac:dyDescent="0.2"/>
    <row r="2193" s="2" customFormat="1" x14ac:dyDescent="0.2"/>
    <row r="2194" s="2" customFormat="1" x14ac:dyDescent="0.2"/>
    <row r="2195" s="2" customFormat="1" x14ac:dyDescent="0.2"/>
    <row r="2196" s="2" customFormat="1" x14ac:dyDescent="0.2"/>
    <row r="2197" s="2" customFormat="1" x14ac:dyDescent="0.2"/>
    <row r="2198" s="2" customFormat="1" x14ac:dyDescent="0.2"/>
    <row r="2199" s="2" customFormat="1" x14ac:dyDescent="0.2"/>
    <row r="2200" s="2" customFormat="1" x14ac:dyDescent="0.2"/>
    <row r="2201" s="2" customFormat="1" x14ac:dyDescent="0.2"/>
    <row r="2202" s="2" customFormat="1" x14ac:dyDescent="0.2"/>
    <row r="2203" s="2" customFormat="1" x14ac:dyDescent="0.2"/>
    <row r="2204" s="2" customFormat="1" x14ac:dyDescent="0.2"/>
    <row r="2205" s="2" customFormat="1" x14ac:dyDescent="0.2"/>
    <row r="2206" s="2" customFormat="1" x14ac:dyDescent="0.2"/>
    <row r="2207" s="2" customFormat="1" x14ac:dyDescent="0.2"/>
    <row r="2208" s="2" customFormat="1" x14ac:dyDescent="0.2"/>
    <row r="2209" s="2" customFormat="1" x14ac:dyDescent="0.2"/>
    <row r="2210" s="2" customFormat="1" x14ac:dyDescent="0.2"/>
    <row r="2211" s="2" customFormat="1" x14ac:dyDescent="0.2"/>
    <row r="2212" s="2" customFormat="1" x14ac:dyDescent="0.2"/>
    <row r="2213" s="2" customFormat="1" x14ac:dyDescent="0.2"/>
    <row r="2214" s="2" customFormat="1" x14ac:dyDescent="0.2"/>
    <row r="2215" s="2" customFormat="1" x14ac:dyDescent="0.2"/>
    <row r="2216" s="2" customFormat="1" x14ac:dyDescent="0.2"/>
    <row r="2217" s="2" customFormat="1" x14ac:dyDescent="0.2"/>
    <row r="2218" s="2" customFormat="1" x14ac:dyDescent="0.2"/>
    <row r="2219" s="2" customFormat="1" x14ac:dyDescent="0.2"/>
    <row r="2220" s="2" customFormat="1" x14ac:dyDescent="0.2"/>
    <row r="2221" s="2" customFormat="1" x14ac:dyDescent="0.2"/>
    <row r="2222" s="2" customFormat="1" x14ac:dyDescent="0.2"/>
    <row r="2223" s="2" customFormat="1" x14ac:dyDescent="0.2"/>
    <row r="2224" s="2" customFormat="1" x14ac:dyDescent="0.2"/>
    <row r="2225" s="2" customFormat="1" x14ac:dyDescent="0.2"/>
    <row r="2226" s="2" customFormat="1" x14ac:dyDescent="0.2"/>
    <row r="2227" s="2" customFormat="1" x14ac:dyDescent="0.2"/>
    <row r="2228" s="2" customFormat="1" x14ac:dyDescent="0.2"/>
    <row r="2229" s="2" customFormat="1" x14ac:dyDescent="0.2"/>
    <row r="2230" s="2" customFormat="1" x14ac:dyDescent="0.2"/>
    <row r="2231" s="2" customFormat="1" x14ac:dyDescent="0.2"/>
    <row r="2232" s="2" customFormat="1" x14ac:dyDescent="0.2"/>
    <row r="2233" s="2" customFormat="1" x14ac:dyDescent="0.2"/>
    <row r="2234" s="2" customFormat="1" x14ac:dyDescent="0.2"/>
    <row r="2235" s="2" customFormat="1" x14ac:dyDescent="0.2"/>
    <row r="2236" s="2" customFormat="1" x14ac:dyDescent="0.2"/>
    <row r="2237" s="2" customFormat="1" x14ac:dyDescent="0.2"/>
    <row r="2238" s="2" customFormat="1" x14ac:dyDescent="0.2"/>
    <row r="2239" s="2" customFormat="1" x14ac:dyDescent="0.2"/>
    <row r="2240" s="2" customFormat="1" x14ac:dyDescent="0.2"/>
    <row r="2241" s="2" customFormat="1" x14ac:dyDescent="0.2"/>
    <row r="2242" s="2" customFormat="1" x14ac:dyDescent="0.2"/>
    <row r="2243" s="2" customFormat="1" x14ac:dyDescent="0.2"/>
    <row r="2244" s="2" customFormat="1" x14ac:dyDescent="0.2"/>
    <row r="2245" s="2" customFormat="1" x14ac:dyDescent="0.2"/>
    <row r="2246" s="2" customFormat="1" x14ac:dyDescent="0.2"/>
    <row r="2247" s="2" customFormat="1" x14ac:dyDescent="0.2"/>
    <row r="2248" s="2" customFormat="1" x14ac:dyDescent="0.2"/>
    <row r="2249" s="2" customFormat="1" x14ac:dyDescent="0.2"/>
    <row r="2250" s="2" customFormat="1" x14ac:dyDescent="0.2"/>
    <row r="2251" s="2" customFormat="1" x14ac:dyDescent="0.2"/>
    <row r="2252" s="2" customFormat="1" x14ac:dyDescent="0.2"/>
    <row r="2253" s="2" customFormat="1" x14ac:dyDescent="0.2"/>
    <row r="2254" s="2" customFormat="1" x14ac:dyDescent="0.2"/>
    <row r="2255" s="2" customFormat="1" x14ac:dyDescent="0.2"/>
    <row r="2256" s="2" customFormat="1" x14ac:dyDescent="0.2"/>
    <row r="2257" s="2" customFormat="1" x14ac:dyDescent="0.2"/>
    <row r="2258" s="2" customFormat="1" x14ac:dyDescent="0.2"/>
    <row r="2259" s="2" customFormat="1" x14ac:dyDescent="0.2"/>
    <row r="2260" s="2" customFormat="1" x14ac:dyDescent="0.2"/>
    <row r="2261" s="2" customFormat="1" x14ac:dyDescent="0.2"/>
    <row r="2262" s="2" customFormat="1" x14ac:dyDescent="0.2"/>
    <row r="2263" s="2" customFormat="1" x14ac:dyDescent="0.2"/>
    <row r="2264" s="2" customFormat="1" x14ac:dyDescent="0.2"/>
    <row r="2265" s="2" customFormat="1" x14ac:dyDescent="0.2"/>
    <row r="2266" s="2" customFormat="1" x14ac:dyDescent="0.2"/>
    <row r="2267" s="2" customFormat="1" x14ac:dyDescent="0.2"/>
    <row r="2268" s="2" customFormat="1" x14ac:dyDescent="0.2"/>
    <row r="2269" s="2" customFormat="1" x14ac:dyDescent="0.2"/>
    <row r="2270" s="2" customFormat="1" x14ac:dyDescent="0.2"/>
    <row r="2271" s="2" customFormat="1" x14ac:dyDescent="0.2"/>
    <row r="2272" s="2" customFormat="1" x14ac:dyDescent="0.2"/>
    <row r="2273" s="2" customFormat="1" x14ac:dyDescent="0.2"/>
    <row r="2274" s="2" customFormat="1" x14ac:dyDescent="0.2"/>
    <row r="2275" s="2" customFormat="1" x14ac:dyDescent="0.2"/>
    <row r="2276" s="2" customFormat="1" x14ac:dyDescent="0.2"/>
    <row r="2277" s="2" customFormat="1" x14ac:dyDescent="0.2"/>
    <row r="2278" s="2" customFormat="1" x14ac:dyDescent="0.2"/>
    <row r="2279" s="2" customFormat="1" x14ac:dyDescent="0.2"/>
    <row r="2280" s="2" customFormat="1" x14ac:dyDescent="0.2"/>
    <row r="2281" s="2" customFormat="1" x14ac:dyDescent="0.2"/>
    <row r="2282" s="2" customFormat="1" x14ac:dyDescent="0.2"/>
    <row r="2283" s="2" customFormat="1" x14ac:dyDescent="0.2"/>
    <row r="2284" s="2" customFormat="1" x14ac:dyDescent="0.2"/>
    <row r="2285" s="2" customFormat="1" x14ac:dyDescent="0.2"/>
    <row r="2286" s="2" customFormat="1" x14ac:dyDescent="0.2"/>
    <row r="2287" s="2" customFormat="1" x14ac:dyDescent="0.2"/>
    <row r="2288" s="2" customFormat="1" x14ac:dyDescent="0.2"/>
    <row r="2289" s="2" customFormat="1" x14ac:dyDescent="0.2"/>
    <row r="2290" s="2" customFormat="1" x14ac:dyDescent="0.2"/>
    <row r="2291" s="2" customFormat="1" x14ac:dyDescent="0.2"/>
    <row r="2292" s="2" customFormat="1" x14ac:dyDescent="0.2"/>
    <row r="2293" s="2" customFormat="1" x14ac:dyDescent="0.2"/>
    <row r="2294" s="2" customFormat="1" x14ac:dyDescent="0.2"/>
    <row r="2295" s="2" customFormat="1" x14ac:dyDescent="0.2"/>
    <row r="2296" s="2" customFormat="1" x14ac:dyDescent="0.2"/>
    <row r="2297" s="2" customFormat="1" x14ac:dyDescent="0.2"/>
    <row r="2298" s="2" customFormat="1" x14ac:dyDescent="0.2"/>
    <row r="2299" s="2" customFormat="1" x14ac:dyDescent="0.2"/>
    <row r="2300" s="2" customFormat="1" x14ac:dyDescent="0.2"/>
    <row r="2301" s="2" customFormat="1" x14ac:dyDescent="0.2"/>
    <row r="2302" s="2" customFormat="1" x14ac:dyDescent="0.2"/>
    <row r="2303" s="2" customFormat="1" x14ac:dyDescent="0.2"/>
    <row r="2304" s="2" customFormat="1" x14ac:dyDescent="0.2"/>
    <row r="2305" s="2" customFormat="1" x14ac:dyDescent="0.2"/>
    <row r="2306" s="2" customFormat="1" x14ac:dyDescent="0.2"/>
    <row r="2307" s="2" customFormat="1" x14ac:dyDescent="0.2"/>
    <row r="2308" s="2" customFormat="1" x14ac:dyDescent="0.2"/>
    <row r="2309" s="2" customFormat="1" x14ac:dyDescent="0.2"/>
    <row r="2310" s="2" customFormat="1" x14ac:dyDescent="0.2"/>
    <row r="2311" s="2" customFormat="1" x14ac:dyDescent="0.2"/>
    <row r="2312" s="2" customFormat="1" x14ac:dyDescent="0.2"/>
    <row r="2313" s="2" customFormat="1" x14ac:dyDescent="0.2"/>
    <row r="2314" s="2" customFormat="1" x14ac:dyDescent="0.2"/>
    <row r="2315" s="2" customFormat="1" x14ac:dyDescent="0.2"/>
    <row r="2316" s="2" customFormat="1" x14ac:dyDescent="0.2"/>
    <row r="2317" s="2" customFormat="1" x14ac:dyDescent="0.2"/>
    <row r="2318" s="2" customFormat="1" x14ac:dyDescent="0.2"/>
    <row r="2319" s="2" customFormat="1" x14ac:dyDescent="0.2"/>
    <row r="2320" s="2" customFormat="1" x14ac:dyDescent="0.2"/>
    <row r="2321" s="2" customFormat="1" x14ac:dyDescent="0.2"/>
    <row r="2322" s="2" customFormat="1" x14ac:dyDescent="0.2"/>
    <row r="2323" s="2" customFormat="1" x14ac:dyDescent="0.2"/>
    <row r="2324" s="2" customFormat="1" x14ac:dyDescent="0.2"/>
    <row r="2325" s="2" customFormat="1" x14ac:dyDescent="0.2"/>
    <row r="2326" s="2" customFormat="1" x14ac:dyDescent="0.2"/>
    <row r="2327" s="2" customFormat="1" x14ac:dyDescent="0.2"/>
    <row r="2328" s="2" customFormat="1" x14ac:dyDescent="0.2"/>
    <row r="2329" s="2" customFormat="1" x14ac:dyDescent="0.2"/>
    <row r="2330" s="2" customFormat="1" x14ac:dyDescent="0.2"/>
    <row r="2331" s="2" customFormat="1" x14ac:dyDescent="0.2"/>
    <row r="2332" s="2" customFormat="1" x14ac:dyDescent="0.2"/>
    <row r="2333" s="2" customFormat="1" x14ac:dyDescent="0.2"/>
    <row r="2334" s="2" customFormat="1" x14ac:dyDescent="0.2"/>
    <row r="2335" s="2" customFormat="1" x14ac:dyDescent="0.2"/>
    <row r="2336" s="2" customFormat="1" x14ac:dyDescent="0.2"/>
    <row r="2337" s="2" customFormat="1" x14ac:dyDescent="0.2"/>
    <row r="2338" s="2" customFormat="1" x14ac:dyDescent="0.2"/>
    <row r="2339" s="2" customFormat="1" x14ac:dyDescent="0.2"/>
    <row r="2340" s="2" customFormat="1" x14ac:dyDescent="0.2"/>
    <row r="2341" s="2" customFormat="1" x14ac:dyDescent="0.2"/>
    <row r="2342" s="2" customFormat="1" x14ac:dyDescent="0.2"/>
    <row r="2343" s="2" customFormat="1" x14ac:dyDescent="0.2"/>
    <row r="2344" s="2" customFormat="1" x14ac:dyDescent="0.2"/>
    <row r="2345" s="2" customFormat="1" x14ac:dyDescent="0.2"/>
    <row r="2346" s="2" customFormat="1" x14ac:dyDescent="0.2"/>
    <row r="2347" s="2" customFormat="1" x14ac:dyDescent="0.2"/>
    <row r="2348" s="2" customFormat="1" x14ac:dyDescent="0.2"/>
    <row r="2349" s="2" customFormat="1" x14ac:dyDescent="0.2"/>
    <row r="2350" s="2" customFormat="1" x14ac:dyDescent="0.2"/>
    <row r="2351" s="2" customFormat="1" x14ac:dyDescent="0.2"/>
    <row r="2352" s="2" customFormat="1" x14ac:dyDescent="0.2"/>
    <row r="2353" s="2" customFormat="1" x14ac:dyDescent="0.2"/>
    <row r="2354" s="2" customFormat="1" x14ac:dyDescent="0.2"/>
    <row r="2355" s="2" customFormat="1" x14ac:dyDescent="0.2"/>
    <row r="2356" s="2" customFormat="1" x14ac:dyDescent="0.2"/>
    <row r="2357" s="2" customFormat="1" x14ac:dyDescent="0.2"/>
    <row r="2358" s="2" customFormat="1" x14ac:dyDescent="0.2"/>
    <row r="2359" s="2" customFormat="1" x14ac:dyDescent="0.2"/>
    <row r="2360" s="2" customFormat="1" x14ac:dyDescent="0.2"/>
    <row r="2361" s="2" customFormat="1" x14ac:dyDescent="0.2"/>
    <row r="2362" s="2" customFormat="1" x14ac:dyDescent="0.2"/>
    <row r="2363" s="2" customFormat="1" x14ac:dyDescent="0.2"/>
    <row r="2364" s="2" customFormat="1" x14ac:dyDescent="0.2"/>
    <row r="2365" s="2" customFormat="1" x14ac:dyDescent="0.2"/>
    <row r="2366" s="2" customFormat="1" x14ac:dyDescent="0.2"/>
    <row r="2367" s="2" customFormat="1" x14ac:dyDescent="0.2"/>
    <row r="2368" s="2" customFormat="1" x14ac:dyDescent="0.2"/>
    <row r="2369" s="2" customFormat="1" x14ac:dyDescent="0.2"/>
    <row r="2370" s="2" customFormat="1" x14ac:dyDescent="0.2"/>
    <row r="2371" s="2" customFormat="1" x14ac:dyDescent="0.2"/>
    <row r="2372" s="2" customFormat="1" x14ac:dyDescent="0.2"/>
    <row r="2373" s="2" customFormat="1" x14ac:dyDescent="0.2"/>
    <row r="2374" s="2" customFormat="1" x14ac:dyDescent="0.2"/>
    <row r="2375" s="2" customFormat="1" x14ac:dyDescent="0.2"/>
    <row r="2376" s="2" customFormat="1" x14ac:dyDescent="0.2"/>
    <row r="2377" s="2" customFormat="1" x14ac:dyDescent="0.2"/>
    <row r="2378" s="2" customFormat="1" x14ac:dyDescent="0.2"/>
    <row r="2379" s="2" customFormat="1" x14ac:dyDescent="0.2"/>
    <row r="2380" s="2" customFormat="1" x14ac:dyDescent="0.2"/>
    <row r="2381" s="2" customFormat="1" x14ac:dyDescent="0.2"/>
    <row r="2382" s="2" customFormat="1" x14ac:dyDescent="0.2"/>
    <row r="2383" s="2" customFormat="1" x14ac:dyDescent="0.2"/>
    <row r="2384" s="2" customFormat="1" x14ac:dyDescent="0.2"/>
    <row r="2385" s="2" customFormat="1" x14ac:dyDescent="0.2"/>
    <row r="2386" s="2" customFormat="1" x14ac:dyDescent="0.2"/>
    <row r="2387" s="2" customFormat="1" x14ac:dyDescent="0.2"/>
    <row r="2388" s="2" customFormat="1" x14ac:dyDescent="0.2"/>
    <row r="2389" s="2" customFormat="1" x14ac:dyDescent="0.2"/>
    <row r="2390" s="2" customFormat="1" x14ac:dyDescent="0.2"/>
    <row r="2391" s="2" customFormat="1" x14ac:dyDescent="0.2"/>
    <row r="2392" s="2" customFormat="1" x14ac:dyDescent="0.2"/>
    <row r="2393" s="2" customFormat="1" x14ac:dyDescent="0.2"/>
    <row r="2394" s="2" customFormat="1" x14ac:dyDescent="0.2"/>
    <row r="2395" s="2" customFormat="1" x14ac:dyDescent="0.2"/>
    <row r="2396" s="2" customFormat="1" x14ac:dyDescent="0.2"/>
    <row r="2397" s="2" customFormat="1" x14ac:dyDescent="0.2"/>
    <row r="2398" s="2" customFormat="1" x14ac:dyDescent="0.2"/>
    <row r="2399" s="2" customFormat="1" x14ac:dyDescent="0.2"/>
    <row r="2400" s="2" customFormat="1" x14ac:dyDescent="0.2"/>
    <row r="2401" s="2" customFormat="1" x14ac:dyDescent="0.2"/>
    <row r="2402" s="2" customFormat="1" x14ac:dyDescent="0.2"/>
    <row r="2403" s="2" customFormat="1" x14ac:dyDescent="0.2"/>
    <row r="2404" s="2" customFormat="1" x14ac:dyDescent="0.2"/>
    <row r="2405" s="2" customFormat="1" x14ac:dyDescent="0.2"/>
    <row r="2406" s="2" customFormat="1" x14ac:dyDescent="0.2"/>
    <row r="2407" s="2" customFormat="1" x14ac:dyDescent="0.2"/>
    <row r="2408" s="2" customFormat="1" x14ac:dyDescent="0.2"/>
    <row r="2409" s="2" customFormat="1" x14ac:dyDescent="0.2"/>
    <row r="2410" s="2" customFormat="1" x14ac:dyDescent="0.2"/>
    <row r="2411" s="2" customFormat="1" x14ac:dyDescent="0.2"/>
    <row r="2412" s="2" customFormat="1" x14ac:dyDescent="0.2"/>
    <row r="2413" s="2" customFormat="1" x14ac:dyDescent="0.2"/>
    <row r="2414" s="2" customFormat="1" x14ac:dyDescent="0.2"/>
    <row r="2415" s="2" customFormat="1" x14ac:dyDescent="0.2"/>
    <row r="2416" s="2" customFormat="1" x14ac:dyDescent="0.2"/>
    <row r="2417" s="2" customFormat="1" x14ac:dyDescent="0.2"/>
    <row r="2418" s="2" customFormat="1" x14ac:dyDescent="0.2"/>
    <row r="2419" s="2" customFormat="1" x14ac:dyDescent="0.2"/>
    <row r="2420" s="2" customFormat="1" x14ac:dyDescent="0.2"/>
    <row r="2421" s="2" customFormat="1" x14ac:dyDescent="0.2"/>
    <row r="2422" s="2" customFormat="1" x14ac:dyDescent="0.2"/>
    <row r="2423" s="2" customFormat="1" x14ac:dyDescent="0.2"/>
    <row r="2424" s="2" customFormat="1" x14ac:dyDescent="0.2"/>
    <row r="2425" s="2" customFormat="1" x14ac:dyDescent="0.2"/>
    <row r="2426" s="2" customFormat="1" x14ac:dyDescent="0.2"/>
    <row r="2427" s="2" customFormat="1" x14ac:dyDescent="0.2"/>
    <row r="2428" s="2" customFormat="1" x14ac:dyDescent="0.2"/>
    <row r="2429" s="2" customFormat="1" x14ac:dyDescent="0.2"/>
    <row r="2430" s="2" customFormat="1" x14ac:dyDescent="0.2"/>
    <row r="2431" s="2" customFormat="1" x14ac:dyDescent="0.2"/>
    <row r="2432" s="2" customFormat="1" x14ac:dyDescent="0.2"/>
    <row r="2433" s="2" customFormat="1" x14ac:dyDescent="0.2"/>
    <row r="2434" s="2" customFormat="1" x14ac:dyDescent="0.2"/>
    <row r="2435" s="2" customFormat="1" x14ac:dyDescent="0.2"/>
    <row r="2436" s="2" customFormat="1" x14ac:dyDescent="0.2"/>
    <row r="2437" s="2" customFormat="1" x14ac:dyDescent="0.2"/>
    <row r="2438" s="2" customFormat="1" x14ac:dyDescent="0.2"/>
    <row r="2439" s="2" customFormat="1" x14ac:dyDescent="0.2"/>
    <row r="2440" s="2" customFormat="1" x14ac:dyDescent="0.2"/>
    <row r="2441" s="2" customFormat="1" x14ac:dyDescent="0.2"/>
    <row r="2442" s="2" customFormat="1" x14ac:dyDescent="0.2"/>
    <row r="2443" s="2" customFormat="1" x14ac:dyDescent="0.2"/>
    <row r="2444" s="2" customFormat="1" x14ac:dyDescent="0.2"/>
    <row r="2445" s="2" customFormat="1" x14ac:dyDescent="0.2"/>
    <row r="2446" s="2" customFormat="1" x14ac:dyDescent="0.2"/>
    <row r="2447" s="2" customFormat="1" x14ac:dyDescent="0.2"/>
    <row r="2448" s="2" customFormat="1" x14ac:dyDescent="0.2"/>
    <row r="2449" s="2" customFormat="1" x14ac:dyDescent="0.2"/>
    <row r="2450" s="2" customFormat="1" x14ac:dyDescent="0.2"/>
    <row r="2451" s="2" customFormat="1" x14ac:dyDescent="0.2"/>
    <row r="2452" s="2" customFormat="1" x14ac:dyDescent="0.2"/>
    <row r="2453" s="2" customFormat="1" x14ac:dyDescent="0.2"/>
    <row r="2454" s="2" customFormat="1" x14ac:dyDescent="0.2"/>
    <row r="2455" s="2" customFormat="1" x14ac:dyDescent="0.2"/>
    <row r="2456" s="2" customFormat="1" x14ac:dyDescent="0.2"/>
    <row r="2457" s="2" customFormat="1" x14ac:dyDescent="0.2"/>
    <row r="2458" s="2" customFormat="1" x14ac:dyDescent="0.2"/>
    <row r="2459" s="2" customFormat="1" x14ac:dyDescent="0.2"/>
    <row r="2460" s="2" customFormat="1" x14ac:dyDescent="0.2"/>
    <row r="2461" s="2" customFormat="1" x14ac:dyDescent="0.2"/>
    <row r="2462" s="2" customFormat="1" x14ac:dyDescent="0.2"/>
    <row r="2463" s="2" customFormat="1" x14ac:dyDescent="0.2"/>
    <row r="2464" s="2" customFormat="1" x14ac:dyDescent="0.2"/>
    <row r="2465" s="2" customFormat="1" x14ac:dyDescent="0.2"/>
    <row r="2466" s="2" customFormat="1" x14ac:dyDescent="0.2"/>
    <row r="2467" s="2" customFormat="1" x14ac:dyDescent="0.2"/>
    <row r="2468" s="2" customFormat="1" x14ac:dyDescent="0.2"/>
    <row r="2469" s="2" customFormat="1" x14ac:dyDescent="0.2"/>
    <row r="2470" s="2" customFormat="1" x14ac:dyDescent="0.2"/>
    <row r="2471" s="2" customFormat="1" x14ac:dyDescent="0.2"/>
    <row r="2472" s="2" customFormat="1" x14ac:dyDescent="0.2"/>
    <row r="2473" s="2" customFormat="1" x14ac:dyDescent="0.2"/>
    <row r="2474" s="2" customFormat="1" x14ac:dyDescent="0.2"/>
    <row r="2475" s="2" customFormat="1" x14ac:dyDescent="0.2"/>
    <row r="2476" s="2" customFormat="1" x14ac:dyDescent="0.2"/>
    <row r="2477" s="2" customFormat="1" x14ac:dyDescent="0.2"/>
    <row r="2478" s="2" customFormat="1" x14ac:dyDescent="0.2"/>
    <row r="2479" s="2" customFormat="1" x14ac:dyDescent="0.2"/>
    <row r="2480" s="2" customFormat="1" x14ac:dyDescent="0.2"/>
    <row r="2481" s="2" customFormat="1" x14ac:dyDescent="0.2"/>
    <row r="2482" s="2" customFormat="1" x14ac:dyDescent="0.2"/>
    <row r="2483" s="2" customFormat="1" x14ac:dyDescent="0.2"/>
    <row r="2484" s="2" customFormat="1" x14ac:dyDescent="0.2"/>
    <row r="2485" s="2" customFormat="1" x14ac:dyDescent="0.2"/>
    <row r="2486" s="2" customFormat="1" x14ac:dyDescent="0.2"/>
    <row r="2487" s="2" customFormat="1" x14ac:dyDescent="0.2"/>
    <row r="2488" s="2" customFormat="1" x14ac:dyDescent="0.2"/>
    <row r="2489" s="2" customFormat="1" x14ac:dyDescent="0.2"/>
    <row r="2490" s="2" customFormat="1" x14ac:dyDescent="0.2"/>
    <row r="2491" s="2" customFormat="1" x14ac:dyDescent="0.2"/>
    <row r="2492" s="2" customFormat="1" x14ac:dyDescent="0.2"/>
    <row r="2493" s="2" customFormat="1" x14ac:dyDescent="0.2"/>
    <row r="2494" s="2" customFormat="1" x14ac:dyDescent="0.2"/>
    <row r="2495" s="2" customFormat="1" x14ac:dyDescent="0.2"/>
    <row r="2496" s="2" customFormat="1" x14ac:dyDescent="0.2"/>
    <row r="2497" s="2" customFormat="1" x14ac:dyDescent="0.2"/>
    <row r="2498" s="2" customFormat="1" x14ac:dyDescent="0.2"/>
    <row r="2499" s="2" customFormat="1" x14ac:dyDescent="0.2"/>
    <row r="2500" s="2" customFormat="1" x14ac:dyDescent="0.2"/>
    <row r="2501" s="2" customFormat="1" x14ac:dyDescent="0.2"/>
    <row r="2502" s="2" customFormat="1" x14ac:dyDescent="0.2"/>
    <row r="2503" s="2" customFormat="1" x14ac:dyDescent="0.2"/>
    <row r="2504" s="2" customFormat="1" x14ac:dyDescent="0.2"/>
    <row r="2505" s="2" customFormat="1" x14ac:dyDescent="0.2"/>
    <row r="2506" s="2" customFormat="1" x14ac:dyDescent="0.2"/>
    <row r="2507" s="2" customFormat="1" x14ac:dyDescent="0.2"/>
    <row r="2508" s="2" customFormat="1" x14ac:dyDescent="0.2"/>
    <row r="2509" s="2" customFormat="1" x14ac:dyDescent="0.2"/>
    <row r="2510" s="2" customFormat="1" x14ac:dyDescent="0.2"/>
    <row r="2511" s="2" customFormat="1" x14ac:dyDescent="0.2"/>
    <row r="2512" s="2" customFormat="1" x14ac:dyDescent="0.2"/>
    <row r="2513" s="2" customFormat="1" x14ac:dyDescent="0.2"/>
    <row r="2514" s="2" customFormat="1" x14ac:dyDescent="0.2"/>
    <row r="2515" s="2" customFormat="1" x14ac:dyDescent="0.2"/>
    <row r="2516" s="2" customFormat="1" x14ac:dyDescent="0.2"/>
    <row r="2517" s="2" customFormat="1" x14ac:dyDescent="0.2"/>
    <row r="2518" s="2" customFormat="1" x14ac:dyDescent="0.2"/>
    <row r="2519" s="2" customFormat="1" x14ac:dyDescent="0.2"/>
    <row r="2520" s="2" customFormat="1" x14ac:dyDescent="0.2"/>
    <row r="2521" s="2" customFormat="1" x14ac:dyDescent="0.2"/>
    <row r="2522" s="2" customFormat="1" x14ac:dyDescent="0.2"/>
    <row r="2523" s="2" customFormat="1" x14ac:dyDescent="0.2"/>
    <row r="2524" s="2" customFormat="1" x14ac:dyDescent="0.2"/>
    <row r="2525" s="2" customFormat="1" x14ac:dyDescent="0.2"/>
    <row r="2526" s="2" customFormat="1" x14ac:dyDescent="0.2"/>
    <row r="2527" s="2" customFormat="1" x14ac:dyDescent="0.2"/>
    <row r="2528" s="2" customFormat="1" x14ac:dyDescent="0.2"/>
    <row r="2529" s="2" customFormat="1" x14ac:dyDescent="0.2"/>
    <row r="2530" s="2" customFormat="1" x14ac:dyDescent="0.2"/>
    <row r="2531" s="2" customFormat="1" x14ac:dyDescent="0.2"/>
    <row r="2532" s="2" customFormat="1" x14ac:dyDescent="0.2"/>
    <row r="2533" s="2" customFormat="1" x14ac:dyDescent="0.2"/>
    <row r="2534" s="2" customFormat="1" x14ac:dyDescent="0.2"/>
    <row r="2535" s="2" customFormat="1" x14ac:dyDescent="0.2"/>
    <row r="2536" s="2" customFormat="1" x14ac:dyDescent="0.2"/>
    <row r="2537" s="2" customFormat="1" x14ac:dyDescent="0.2"/>
    <row r="2538" s="2" customFormat="1" x14ac:dyDescent="0.2"/>
    <row r="2539" s="2" customFormat="1" x14ac:dyDescent="0.2"/>
    <row r="2540" s="2" customFormat="1" x14ac:dyDescent="0.2"/>
    <row r="2541" s="2" customFormat="1" x14ac:dyDescent="0.2"/>
    <row r="2542" s="2" customFormat="1" x14ac:dyDescent="0.2"/>
    <row r="2543" s="2" customFormat="1" x14ac:dyDescent="0.2"/>
    <row r="2544" s="2" customFormat="1" x14ac:dyDescent="0.2"/>
    <row r="2545" s="2" customFormat="1" x14ac:dyDescent="0.2"/>
    <row r="2546" s="2" customFormat="1" x14ac:dyDescent="0.2"/>
    <row r="2547" s="2" customFormat="1" x14ac:dyDescent="0.2"/>
    <row r="2548" s="2" customFormat="1" x14ac:dyDescent="0.2"/>
    <row r="2549" s="2" customFormat="1" x14ac:dyDescent="0.2"/>
    <row r="2550" s="2" customFormat="1" x14ac:dyDescent="0.2"/>
    <row r="2551" s="2" customFormat="1" x14ac:dyDescent="0.2"/>
    <row r="2552" s="2" customFormat="1" x14ac:dyDescent="0.2"/>
    <row r="2553" s="2" customFormat="1" x14ac:dyDescent="0.2"/>
    <row r="2554" s="2" customFormat="1" x14ac:dyDescent="0.2"/>
    <row r="2555" s="2" customFormat="1" x14ac:dyDescent="0.2"/>
    <row r="2556" s="2" customFormat="1" x14ac:dyDescent="0.2"/>
    <row r="2557" s="2" customFormat="1" x14ac:dyDescent="0.2"/>
    <row r="2558" s="2" customFormat="1" x14ac:dyDescent="0.2"/>
    <row r="2559" s="2" customFormat="1" x14ac:dyDescent="0.2"/>
    <row r="2560" s="2" customFormat="1" x14ac:dyDescent="0.2"/>
    <row r="2561" s="2" customFormat="1" x14ac:dyDescent="0.2"/>
    <row r="2562" s="2" customFormat="1" x14ac:dyDescent="0.2"/>
    <row r="2563" s="2" customFormat="1" x14ac:dyDescent="0.2"/>
    <row r="2564" s="2" customFormat="1" x14ac:dyDescent="0.2"/>
    <row r="2565" s="2" customFormat="1" x14ac:dyDescent="0.2"/>
    <row r="2566" s="2" customFormat="1" x14ac:dyDescent="0.2"/>
    <row r="2567" s="2" customFormat="1" x14ac:dyDescent="0.2"/>
    <row r="2568" s="2" customFormat="1" x14ac:dyDescent="0.2"/>
    <row r="2569" s="2" customFormat="1" x14ac:dyDescent="0.2"/>
    <row r="2570" s="2" customFormat="1" x14ac:dyDescent="0.2"/>
    <row r="2571" s="2" customFormat="1" x14ac:dyDescent="0.2"/>
    <row r="2572" s="2" customFormat="1" x14ac:dyDescent="0.2"/>
    <row r="2573" s="2" customFormat="1" x14ac:dyDescent="0.2"/>
    <row r="2574" s="2" customFormat="1" x14ac:dyDescent="0.2"/>
    <row r="2575" s="2" customFormat="1" x14ac:dyDescent="0.2"/>
    <row r="2576" s="2" customFormat="1" x14ac:dyDescent="0.2"/>
    <row r="2577" s="2" customFormat="1" x14ac:dyDescent="0.2"/>
    <row r="2578" s="2" customFormat="1" x14ac:dyDescent="0.2"/>
    <row r="2579" s="2" customFormat="1" x14ac:dyDescent="0.2"/>
    <row r="2580" s="2" customFormat="1" x14ac:dyDescent="0.2"/>
    <row r="2581" s="2" customFormat="1" x14ac:dyDescent="0.2"/>
    <row r="2582" s="2" customFormat="1" x14ac:dyDescent="0.2"/>
    <row r="2583" s="2" customFormat="1" x14ac:dyDescent="0.2"/>
    <row r="2584" s="2" customFormat="1" x14ac:dyDescent="0.2"/>
    <row r="2585" s="2" customFormat="1" x14ac:dyDescent="0.2"/>
    <row r="2586" s="2" customFormat="1" x14ac:dyDescent="0.2"/>
    <row r="2587" s="2" customFormat="1" x14ac:dyDescent="0.2"/>
    <row r="2588" s="2" customFormat="1" x14ac:dyDescent="0.2"/>
    <row r="2589" s="2" customFormat="1" x14ac:dyDescent="0.2"/>
    <row r="2590" s="2" customFormat="1" x14ac:dyDescent="0.2"/>
    <row r="2591" s="2" customFormat="1" x14ac:dyDescent="0.2"/>
    <row r="2592" s="2" customFormat="1" x14ac:dyDescent="0.2"/>
    <row r="2593" s="2" customFormat="1" x14ac:dyDescent="0.2"/>
    <row r="2594" s="2" customFormat="1" x14ac:dyDescent="0.2"/>
    <row r="2595" s="2" customFormat="1" x14ac:dyDescent="0.2"/>
    <row r="2596" s="2" customFormat="1" x14ac:dyDescent="0.2"/>
    <row r="2597" s="2" customFormat="1" x14ac:dyDescent="0.2"/>
    <row r="2598" s="2" customFormat="1" x14ac:dyDescent="0.2"/>
    <row r="2599" s="2" customFormat="1" x14ac:dyDescent="0.2"/>
    <row r="2600" s="2" customFormat="1" x14ac:dyDescent="0.2"/>
    <row r="2601" s="2" customFormat="1" x14ac:dyDescent="0.2"/>
    <row r="2602" s="2" customFormat="1" x14ac:dyDescent="0.2"/>
    <row r="2603" s="2" customFormat="1" x14ac:dyDescent="0.2"/>
    <row r="2604" s="2" customFormat="1" x14ac:dyDescent="0.2"/>
    <row r="2605" s="2" customFormat="1" x14ac:dyDescent="0.2"/>
    <row r="2606" s="2" customFormat="1" x14ac:dyDescent="0.2"/>
    <row r="2607" s="2" customFormat="1" x14ac:dyDescent="0.2"/>
    <row r="2608" s="2" customFormat="1" x14ac:dyDescent="0.2"/>
    <row r="2609" s="2" customFormat="1" x14ac:dyDescent="0.2"/>
    <row r="2610" s="2" customFormat="1" x14ac:dyDescent="0.2"/>
    <row r="2611" s="2" customFormat="1" x14ac:dyDescent="0.2"/>
    <row r="2612" s="2" customFormat="1" x14ac:dyDescent="0.2"/>
    <row r="2613" s="2" customFormat="1" x14ac:dyDescent="0.2"/>
    <row r="2614" s="2" customFormat="1" x14ac:dyDescent="0.2"/>
    <row r="2615" s="2" customFormat="1" x14ac:dyDescent="0.2"/>
    <row r="2616" s="2" customFormat="1" x14ac:dyDescent="0.2"/>
    <row r="2617" s="2" customFormat="1" x14ac:dyDescent="0.2"/>
    <row r="2618" s="2" customFormat="1" x14ac:dyDescent="0.2"/>
    <row r="2619" s="2" customFormat="1" x14ac:dyDescent="0.2"/>
    <row r="2620" s="2" customFormat="1" x14ac:dyDescent="0.2"/>
    <row r="2621" s="2" customFormat="1" x14ac:dyDescent="0.2"/>
    <row r="2622" s="2" customFormat="1" x14ac:dyDescent="0.2"/>
    <row r="2623" s="2" customFormat="1" x14ac:dyDescent="0.2"/>
    <row r="2624" s="2" customFormat="1" x14ac:dyDescent="0.2"/>
    <row r="2625" s="2" customFormat="1" x14ac:dyDescent="0.2"/>
    <row r="2626" s="2" customFormat="1" x14ac:dyDescent="0.2"/>
    <row r="2627" s="2" customFormat="1" x14ac:dyDescent="0.2"/>
    <row r="2628" s="2" customFormat="1" x14ac:dyDescent="0.2"/>
    <row r="2629" s="2" customFormat="1" x14ac:dyDescent="0.2"/>
    <row r="2630" s="2" customFormat="1" x14ac:dyDescent="0.2"/>
    <row r="2631" s="2" customFormat="1" x14ac:dyDescent="0.2"/>
    <row r="2632" s="2" customFormat="1" x14ac:dyDescent="0.2"/>
    <row r="2633" s="2" customFormat="1" x14ac:dyDescent="0.2"/>
    <row r="2634" s="2" customFormat="1" x14ac:dyDescent="0.2"/>
    <row r="2635" s="2" customFormat="1" x14ac:dyDescent="0.2"/>
    <row r="2636" s="2" customFormat="1" x14ac:dyDescent="0.2"/>
    <row r="2637" s="2" customFormat="1" x14ac:dyDescent="0.2"/>
    <row r="2638" s="2" customFormat="1" x14ac:dyDescent="0.2"/>
    <row r="2639" s="2" customFormat="1" x14ac:dyDescent="0.2"/>
    <row r="2640" s="2" customFormat="1" x14ac:dyDescent="0.2"/>
    <row r="2641" s="2" customFormat="1" x14ac:dyDescent="0.2"/>
    <row r="2642" s="2" customFormat="1" x14ac:dyDescent="0.2"/>
    <row r="2643" s="2" customFormat="1" x14ac:dyDescent="0.2"/>
    <row r="2644" s="2" customFormat="1" x14ac:dyDescent="0.2"/>
    <row r="2645" s="2" customFormat="1" x14ac:dyDescent="0.2"/>
    <row r="2646" s="2" customFormat="1" x14ac:dyDescent="0.2"/>
    <row r="2647" s="2" customFormat="1" x14ac:dyDescent="0.2"/>
    <row r="2648" s="2" customFormat="1" x14ac:dyDescent="0.2"/>
    <row r="2649" s="2" customFormat="1" x14ac:dyDescent="0.2"/>
    <row r="2650" s="2" customFormat="1" x14ac:dyDescent="0.2"/>
    <row r="2651" s="2" customFormat="1" x14ac:dyDescent="0.2"/>
    <row r="2652" s="2" customFormat="1" x14ac:dyDescent="0.2"/>
    <row r="2653" s="2" customFormat="1" x14ac:dyDescent="0.2"/>
    <row r="2654" s="2" customFormat="1" x14ac:dyDescent="0.2"/>
    <row r="2655" s="2" customFormat="1" x14ac:dyDescent="0.2"/>
    <row r="2656" s="2" customFormat="1" x14ac:dyDescent="0.2"/>
    <row r="2657" s="2" customFormat="1" x14ac:dyDescent="0.2"/>
    <row r="2658" s="2" customFormat="1" x14ac:dyDescent="0.2"/>
    <row r="2659" s="2" customFormat="1" x14ac:dyDescent="0.2"/>
    <row r="2660" s="2" customFormat="1" x14ac:dyDescent="0.2"/>
    <row r="2661" s="2" customFormat="1" x14ac:dyDescent="0.2"/>
    <row r="2662" s="2" customFormat="1" x14ac:dyDescent="0.2"/>
    <row r="2663" s="2" customFormat="1" x14ac:dyDescent="0.2"/>
    <row r="2664" s="2" customFormat="1" x14ac:dyDescent="0.2"/>
    <row r="2665" s="2" customFormat="1" x14ac:dyDescent="0.2"/>
    <row r="2666" s="2" customFormat="1" x14ac:dyDescent="0.2"/>
    <row r="2667" s="2" customFormat="1" x14ac:dyDescent="0.2"/>
    <row r="2668" s="2" customFormat="1" x14ac:dyDescent="0.2"/>
    <row r="2669" s="2" customFormat="1" x14ac:dyDescent="0.2"/>
    <row r="2670" s="2" customFormat="1" x14ac:dyDescent="0.2"/>
    <row r="2671" s="2" customFormat="1" x14ac:dyDescent="0.2"/>
    <row r="2672" s="2" customFormat="1" x14ac:dyDescent="0.2"/>
    <row r="2673" s="2" customFormat="1" x14ac:dyDescent="0.2"/>
    <row r="2674" s="2" customFormat="1" x14ac:dyDescent="0.2"/>
    <row r="2675" s="2" customFormat="1" x14ac:dyDescent="0.2"/>
    <row r="2676" s="2" customFormat="1" x14ac:dyDescent="0.2"/>
    <row r="2677" s="2" customFormat="1" x14ac:dyDescent="0.2"/>
    <row r="2678" s="2" customFormat="1" x14ac:dyDescent="0.2"/>
    <row r="2679" s="2" customFormat="1" x14ac:dyDescent="0.2"/>
    <row r="2680" s="2" customFormat="1" x14ac:dyDescent="0.2"/>
    <row r="2681" s="2" customFormat="1" x14ac:dyDescent="0.2"/>
    <row r="2682" s="2" customFormat="1" x14ac:dyDescent="0.2"/>
    <row r="2683" s="2" customFormat="1" x14ac:dyDescent="0.2"/>
    <row r="2684" s="2" customFormat="1" x14ac:dyDescent="0.2"/>
    <row r="2685" s="2" customFormat="1" x14ac:dyDescent="0.2"/>
    <row r="2686" s="2" customFormat="1" x14ac:dyDescent="0.2"/>
    <row r="2687" s="2" customFormat="1" x14ac:dyDescent="0.2"/>
    <row r="2688" s="2" customFormat="1" x14ac:dyDescent="0.2"/>
    <row r="2689" s="2" customFormat="1" x14ac:dyDescent="0.2"/>
    <row r="2690" s="2" customFormat="1" x14ac:dyDescent="0.2"/>
    <row r="2691" s="2" customFormat="1" x14ac:dyDescent="0.2"/>
    <row r="2692" s="2" customFormat="1" x14ac:dyDescent="0.2"/>
    <row r="2693" s="2" customFormat="1" x14ac:dyDescent="0.2"/>
    <row r="2694" s="2" customFormat="1" x14ac:dyDescent="0.2"/>
    <row r="2695" s="2" customFormat="1" x14ac:dyDescent="0.2"/>
    <row r="2696" s="2" customFormat="1" x14ac:dyDescent="0.2"/>
    <row r="2697" s="2" customFormat="1" x14ac:dyDescent="0.2"/>
    <row r="2698" s="2" customFormat="1" x14ac:dyDescent="0.2"/>
    <row r="2699" s="2" customFormat="1" x14ac:dyDescent="0.2"/>
    <row r="2700" s="2" customFormat="1" x14ac:dyDescent="0.2"/>
    <row r="2701" s="2" customFormat="1" x14ac:dyDescent="0.2"/>
    <row r="2702" s="2" customFormat="1" x14ac:dyDescent="0.2"/>
    <row r="2703" s="2" customFormat="1" x14ac:dyDescent="0.2"/>
    <row r="2704" s="2" customFormat="1" x14ac:dyDescent="0.2"/>
    <row r="2705" s="2" customFormat="1" x14ac:dyDescent="0.2"/>
    <row r="2706" s="2" customFormat="1" x14ac:dyDescent="0.2"/>
    <row r="2707" s="2" customFormat="1" x14ac:dyDescent="0.2"/>
    <row r="2708" s="2" customFormat="1" x14ac:dyDescent="0.2"/>
    <row r="2709" s="2" customFormat="1" x14ac:dyDescent="0.2"/>
    <row r="2710" s="2" customFormat="1" x14ac:dyDescent="0.2"/>
    <row r="2711" s="2" customFormat="1" x14ac:dyDescent="0.2"/>
    <row r="2712" s="2" customFormat="1" x14ac:dyDescent="0.2"/>
    <row r="2713" s="2" customFormat="1" x14ac:dyDescent="0.2"/>
    <row r="2714" s="2" customFormat="1" x14ac:dyDescent="0.2"/>
    <row r="2715" s="2" customFormat="1" x14ac:dyDescent="0.2"/>
    <row r="2716" s="2" customFormat="1" x14ac:dyDescent="0.2"/>
    <row r="2717" s="2" customFormat="1" x14ac:dyDescent="0.2"/>
    <row r="2718" s="2" customFormat="1" x14ac:dyDescent="0.2"/>
    <row r="2719" s="2" customFormat="1" x14ac:dyDescent="0.2"/>
    <row r="2720" s="2" customFormat="1" x14ac:dyDescent="0.2"/>
    <row r="2721" s="2" customFormat="1" x14ac:dyDescent="0.2"/>
    <row r="2722" s="2" customFormat="1" x14ac:dyDescent="0.2"/>
    <row r="2723" s="2" customFormat="1" x14ac:dyDescent="0.2"/>
    <row r="2724" s="2" customFormat="1" x14ac:dyDescent="0.2"/>
    <row r="2725" s="2" customFormat="1" x14ac:dyDescent="0.2"/>
    <row r="2726" s="2" customFormat="1" x14ac:dyDescent="0.2"/>
    <row r="2727" s="2" customFormat="1" x14ac:dyDescent="0.2"/>
    <row r="2728" s="2" customFormat="1" x14ac:dyDescent="0.2"/>
    <row r="2729" s="2" customFormat="1" x14ac:dyDescent="0.2"/>
    <row r="2730" s="2" customFormat="1" x14ac:dyDescent="0.2"/>
    <row r="2731" s="2" customFormat="1" x14ac:dyDescent="0.2"/>
    <row r="2732" s="2" customFormat="1" x14ac:dyDescent="0.2"/>
    <row r="2733" s="2" customFormat="1" x14ac:dyDescent="0.2"/>
    <row r="2734" s="2" customFormat="1" x14ac:dyDescent="0.2"/>
    <row r="2735" s="2" customFormat="1" x14ac:dyDescent="0.2"/>
    <row r="2736" s="2" customFormat="1" x14ac:dyDescent="0.2"/>
    <row r="2737" s="2" customFormat="1" x14ac:dyDescent="0.2"/>
    <row r="2738" s="2" customFormat="1" x14ac:dyDescent="0.2"/>
    <row r="2739" s="2" customFormat="1" x14ac:dyDescent="0.2"/>
    <row r="2740" s="2" customFormat="1" x14ac:dyDescent="0.2"/>
    <row r="2741" s="2" customFormat="1" x14ac:dyDescent="0.2"/>
    <row r="2742" s="2" customFormat="1" x14ac:dyDescent="0.2"/>
    <row r="2743" s="2" customFormat="1" x14ac:dyDescent="0.2"/>
    <row r="2744" s="2" customFormat="1" x14ac:dyDescent="0.2"/>
    <row r="2745" s="2" customFormat="1" x14ac:dyDescent="0.2"/>
    <row r="2746" s="2" customFormat="1" x14ac:dyDescent="0.2"/>
    <row r="2747" s="2" customFormat="1" x14ac:dyDescent="0.2"/>
    <row r="2748" s="2" customFormat="1" x14ac:dyDescent="0.2"/>
    <row r="2749" s="2" customFormat="1" x14ac:dyDescent="0.2"/>
    <row r="2750" s="2" customFormat="1" x14ac:dyDescent="0.2"/>
    <row r="2751" s="2" customFormat="1" x14ac:dyDescent="0.2"/>
    <row r="2752" s="2" customFormat="1" x14ac:dyDescent="0.2"/>
    <row r="2753" s="2" customFormat="1" x14ac:dyDescent="0.2"/>
    <row r="2754" s="2" customFormat="1" x14ac:dyDescent="0.2"/>
    <row r="2755" s="2" customFormat="1" x14ac:dyDescent="0.2"/>
    <row r="2756" s="2" customFormat="1" x14ac:dyDescent="0.2"/>
    <row r="2757" s="2" customFormat="1" x14ac:dyDescent="0.2"/>
    <row r="2758" s="2" customFormat="1" x14ac:dyDescent="0.2"/>
    <row r="2759" s="2" customFormat="1" x14ac:dyDescent="0.2"/>
    <row r="2760" s="2" customFormat="1" x14ac:dyDescent="0.2"/>
    <row r="2761" s="2" customFormat="1" x14ac:dyDescent="0.2"/>
    <row r="2762" s="2" customFormat="1" x14ac:dyDescent="0.2"/>
    <row r="2763" s="2" customFormat="1" x14ac:dyDescent="0.2"/>
    <row r="2764" s="2" customFormat="1" x14ac:dyDescent="0.2"/>
    <row r="2765" s="2" customFormat="1" x14ac:dyDescent="0.2"/>
    <row r="2766" s="2" customFormat="1" x14ac:dyDescent="0.2"/>
    <row r="2767" s="2" customFormat="1" x14ac:dyDescent="0.2"/>
    <row r="2768" s="2" customFormat="1" x14ac:dyDescent="0.2"/>
    <row r="2769" s="2" customFormat="1" x14ac:dyDescent="0.2"/>
    <row r="2770" s="2" customFormat="1" x14ac:dyDescent="0.2"/>
    <row r="2771" s="2" customFormat="1" x14ac:dyDescent="0.2"/>
    <row r="2772" s="2" customFormat="1" x14ac:dyDescent="0.2"/>
    <row r="2773" s="2" customFormat="1" x14ac:dyDescent="0.2"/>
    <row r="2774" s="2" customFormat="1" x14ac:dyDescent="0.2"/>
    <row r="2775" s="2" customFormat="1" x14ac:dyDescent="0.2"/>
    <row r="2776" s="2" customFormat="1" x14ac:dyDescent="0.2"/>
    <row r="2777" s="2" customFormat="1" x14ac:dyDescent="0.2"/>
    <row r="2778" s="2" customFormat="1" x14ac:dyDescent="0.2"/>
    <row r="2779" s="2" customFormat="1" x14ac:dyDescent="0.2"/>
    <row r="2780" s="2" customFormat="1" x14ac:dyDescent="0.2"/>
    <row r="2781" s="2" customFormat="1" x14ac:dyDescent="0.2"/>
    <row r="2782" s="2" customFormat="1" x14ac:dyDescent="0.2"/>
    <row r="2783" s="2" customFormat="1" x14ac:dyDescent="0.2"/>
    <row r="2784" s="2" customFormat="1" x14ac:dyDescent="0.2"/>
    <row r="2785" s="2" customFormat="1" x14ac:dyDescent="0.2"/>
    <row r="2786" s="2" customFormat="1" x14ac:dyDescent="0.2"/>
    <row r="2787" s="2" customFormat="1" x14ac:dyDescent="0.2"/>
    <row r="2788" s="2" customFormat="1" x14ac:dyDescent="0.2"/>
    <row r="2789" s="2" customFormat="1" x14ac:dyDescent="0.2"/>
    <row r="2790" s="2" customFormat="1" x14ac:dyDescent="0.2"/>
    <row r="2791" s="2" customFormat="1" x14ac:dyDescent="0.2"/>
    <row r="2792" s="2" customFormat="1" x14ac:dyDescent="0.2"/>
    <row r="2793" s="2" customFormat="1" x14ac:dyDescent="0.2"/>
    <row r="2794" s="2" customFormat="1" x14ac:dyDescent="0.2"/>
    <row r="2795" s="2" customFormat="1" x14ac:dyDescent="0.2"/>
    <row r="2796" s="2" customFormat="1" x14ac:dyDescent="0.2"/>
    <row r="2797" s="2" customFormat="1" x14ac:dyDescent="0.2"/>
    <row r="2798" s="2" customFormat="1" x14ac:dyDescent="0.2"/>
    <row r="2799" s="2" customFormat="1" x14ac:dyDescent="0.2"/>
    <row r="2800" s="2" customFormat="1" x14ac:dyDescent="0.2"/>
    <row r="2801" s="2" customFormat="1" x14ac:dyDescent="0.2"/>
    <row r="2802" s="2" customFormat="1" x14ac:dyDescent="0.2"/>
    <row r="2803" s="2" customFormat="1" x14ac:dyDescent="0.2"/>
    <row r="2804" s="2" customFormat="1" x14ac:dyDescent="0.2"/>
    <row r="2805" s="2" customFormat="1" x14ac:dyDescent="0.2"/>
    <row r="2806" s="2" customFormat="1" x14ac:dyDescent="0.2"/>
    <row r="2807" s="2" customFormat="1" x14ac:dyDescent="0.2"/>
    <row r="2808" s="2" customFormat="1" x14ac:dyDescent="0.2"/>
    <row r="2809" s="2" customFormat="1" x14ac:dyDescent="0.2"/>
    <row r="2810" s="2" customFormat="1" x14ac:dyDescent="0.2"/>
    <row r="2811" s="2" customFormat="1" x14ac:dyDescent="0.2"/>
    <row r="2812" s="2" customFormat="1" x14ac:dyDescent="0.2"/>
    <row r="2813" s="2" customFormat="1" x14ac:dyDescent="0.2"/>
    <row r="2814" s="2" customFormat="1" x14ac:dyDescent="0.2"/>
    <row r="2815" s="2" customFormat="1" x14ac:dyDescent="0.2"/>
    <row r="2816" s="2" customFormat="1" x14ac:dyDescent="0.2"/>
    <row r="2817" s="2" customFormat="1" x14ac:dyDescent="0.2"/>
    <row r="2818" s="2" customFormat="1" x14ac:dyDescent="0.2"/>
    <row r="2819" s="2" customFormat="1" x14ac:dyDescent="0.2"/>
    <row r="2820" s="2" customFormat="1" x14ac:dyDescent="0.2"/>
    <row r="2821" s="2" customFormat="1" x14ac:dyDescent="0.2"/>
    <row r="2822" s="2" customFormat="1" x14ac:dyDescent="0.2"/>
    <row r="2823" s="2" customFormat="1" x14ac:dyDescent="0.2"/>
    <row r="2824" s="2" customFormat="1" x14ac:dyDescent="0.2"/>
    <row r="2825" s="2" customFormat="1" x14ac:dyDescent="0.2"/>
    <row r="2826" s="2" customFormat="1" x14ac:dyDescent="0.2"/>
    <row r="2827" s="2" customFormat="1" x14ac:dyDescent="0.2"/>
    <row r="2828" s="2" customFormat="1" x14ac:dyDescent="0.2"/>
    <row r="2829" s="2" customFormat="1" x14ac:dyDescent="0.2"/>
    <row r="2830" s="2" customFormat="1" x14ac:dyDescent="0.2"/>
    <row r="2831" s="2" customFormat="1" x14ac:dyDescent="0.2"/>
    <row r="2832" s="2" customFormat="1" x14ac:dyDescent="0.2"/>
    <row r="2833" s="2" customFormat="1" x14ac:dyDescent="0.2"/>
    <row r="2834" s="2" customFormat="1" x14ac:dyDescent="0.2"/>
    <row r="2835" s="2" customFormat="1" x14ac:dyDescent="0.2"/>
    <row r="2836" s="2" customFormat="1" x14ac:dyDescent="0.2"/>
    <row r="2837" s="2" customFormat="1" x14ac:dyDescent="0.2"/>
    <row r="2838" s="2" customFormat="1" x14ac:dyDescent="0.2"/>
    <row r="2839" s="2" customFormat="1" x14ac:dyDescent="0.2"/>
    <row r="2840" s="2" customFormat="1" x14ac:dyDescent="0.2"/>
    <row r="2841" s="2" customFormat="1" x14ac:dyDescent="0.2"/>
    <row r="2842" s="2" customFormat="1" x14ac:dyDescent="0.2"/>
    <row r="2843" s="2" customFormat="1" x14ac:dyDescent="0.2"/>
    <row r="2844" s="2" customFormat="1" x14ac:dyDescent="0.2"/>
    <row r="2845" s="2" customFormat="1" x14ac:dyDescent="0.2"/>
    <row r="2846" s="2" customFormat="1" x14ac:dyDescent="0.2"/>
    <row r="2847" s="2" customFormat="1" x14ac:dyDescent="0.2"/>
    <row r="2848" s="2" customFormat="1" x14ac:dyDescent="0.2"/>
    <row r="2849" s="2" customFormat="1" x14ac:dyDescent="0.2"/>
    <row r="2850" s="2" customFormat="1" x14ac:dyDescent="0.2"/>
    <row r="2851" s="2" customFormat="1" x14ac:dyDescent="0.2"/>
    <row r="2852" s="2" customFormat="1" x14ac:dyDescent="0.2"/>
    <row r="2853" s="2" customFormat="1" x14ac:dyDescent="0.2"/>
    <row r="2854" s="2" customFormat="1" x14ac:dyDescent="0.2"/>
    <row r="2855" s="2" customFormat="1" x14ac:dyDescent="0.2"/>
    <row r="2856" s="2" customFormat="1" x14ac:dyDescent="0.2"/>
    <row r="2857" s="2" customFormat="1" x14ac:dyDescent="0.2"/>
    <row r="2858" s="2" customFormat="1" x14ac:dyDescent="0.2"/>
    <row r="2859" s="2" customFormat="1" x14ac:dyDescent="0.2"/>
    <row r="2860" s="2" customFormat="1" x14ac:dyDescent="0.2"/>
    <row r="2861" s="2" customFormat="1" x14ac:dyDescent="0.2"/>
    <row r="2862" s="2" customFormat="1" x14ac:dyDescent="0.2"/>
    <row r="2863" s="2" customFormat="1" x14ac:dyDescent="0.2"/>
    <row r="2864" s="2" customFormat="1" x14ac:dyDescent="0.2"/>
    <row r="2865" s="2" customFormat="1" x14ac:dyDescent="0.2"/>
    <row r="2866" s="2" customFormat="1" x14ac:dyDescent="0.2"/>
    <row r="2867" s="2" customFormat="1" x14ac:dyDescent="0.2"/>
    <row r="2868" s="2" customFormat="1" x14ac:dyDescent="0.2"/>
    <row r="2869" s="2" customFormat="1" x14ac:dyDescent="0.2"/>
    <row r="2870" s="2" customFormat="1" x14ac:dyDescent="0.2"/>
    <row r="2871" s="2" customFormat="1" x14ac:dyDescent="0.2"/>
    <row r="2872" s="2" customFormat="1" x14ac:dyDescent="0.2"/>
    <row r="2873" s="2" customFormat="1" x14ac:dyDescent="0.2"/>
    <row r="2874" s="2" customFormat="1" x14ac:dyDescent="0.2"/>
    <row r="2875" s="2" customFormat="1" x14ac:dyDescent="0.2"/>
    <row r="2876" s="2" customFormat="1" x14ac:dyDescent="0.2"/>
    <row r="2877" s="2" customFormat="1" x14ac:dyDescent="0.2"/>
    <row r="2878" s="2" customFormat="1" x14ac:dyDescent="0.2"/>
    <row r="2879" s="2" customFormat="1" x14ac:dyDescent="0.2"/>
    <row r="2880" s="2" customFormat="1" x14ac:dyDescent="0.2"/>
    <row r="2881" s="2" customFormat="1" x14ac:dyDescent="0.2"/>
    <row r="2882" s="2" customFormat="1" x14ac:dyDescent="0.2"/>
    <row r="2883" s="2" customFormat="1" x14ac:dyDescent="0.2"/>
    <row r="2884" s="2" customFormat="1" x14ac:dyDescent="0.2"/>
    <row r="2885" s="2" customFormat="1" x14ac:dyDescent="0.2"/>
    <row r="2886" s="2" customFormat="1" x14ac:dyDescent="0.2"/>
    <row r="2887" s="2" customFormat="1" x14ac:dyDescent="0.2"/>
    <row r="2888" s="2" customFormat="1" x14ac:dyDescent="0.2"/>
    <row r="2889" s="2" customFormat="1" x14ac:dyDescent="0.2"/>
    <row r="2890" s="2" customFormat="1" x14ac:dyDescent="0.2"/>
    <row r="2891" s="2" customFormat="1" x14ac:dyDescent="0.2"/>
    <row r="2892" s="2" customFormat="1" x14ac:dyDescent="0.2"/>
    <row r="2893" s="2" customFormat="1" x14ac:dyDescent="0.2"/>
    <row r="2894" s="2" customFormat="1" x14ac:dyDescent="0.2"/>
    <row r="2895" s="2" customFormat="1" x14ac:dyDescent="0.2"/>
    <row r="2896" s="2" customFormat="1" x14ac:dyDescent="0.2"/>
    <row r="2897" s="2" customFormat="1" x14ac:dyDescent="0.2"/>
    <row r="2898" s="2" customFormat="1" x14ac:dyDescent="0.2"/>
    <row r="2899" s="2" customFormat="1" x14ac:dyDescent="0.2"/>
    <row r="2900" s="2" customFormat="1" x14ac:dyDescent="0.2"/>
    <row r="2901" s="2" customFormat="1" x14ac:dyDescent="0.2"/>
    <row r="2902" s="2" customFormat="1" x14ac:dyDescent="0.2"/>
    <row r="2903" s="2" customFormat="1" x14ac:dyDescent="0.2"/>
    <row r="2904" s="2" customFormat="1" x14ac:dyDescent="0.2"/>
    <row r="2905" s="2" customFormat="1" x14ac:dyDescent="0.2"/>
    <row r="2906" s="2" customFormat="1" x14ac:dyDescent="0.2"/>
    <row r="2907" s="2" customFormat="1" x14ac:dyDescent="0.2"/>
    <row r="2908" s="2" customFormat="1" x14ac:dyDescent="0.2"/>
    <row r="2909" s="2" customFormat="1" x14ac:dyDescent="0.2"/>
    <row r="2910" s="2" customFormat="1" x14ac:dyDescent="0.2"/>
    <row r="2911" s="2" customFormat="1" x14ac:dyDescent="0.2"/>
    <row r="2912" s="2" customFormat="1" x14ac:dyDescent="0.2"/>
    <row r="2913" s="2" customFormat="1" x14ac:dyDescent="0.2"/>
    <row r="2914" s="2" customFormat="1" x14ac:dyDescent="0.2"/>
    <row r="2915" s="2" customFormat="1" x14ac:dyDescent="0.2"/>
    <row r="2916" s="2" customFormat="1" x14ac:dyDescent="0.2"/>
    <row r="2917" s="2" customFormat="1" x14ac:dyDescent="0.2"/>
    <row r="2918" s="2" customFormat="1" x14ac:dyDescent="0.2"/>
    <row r="2919" s="2" customFormat="1" x14ac:dyDescent="0.2"/>
    <row r="2920" s="2" customFormat="1" x14ac:dyDescent="0.2"/>
    <row r="2921" s="2" customFormat="1" x14ac:dyDescent="0.2"/>
    <row r="2922" s="2" customFormat="1" x14ac:dyDescent="0.2"/>
    <row r="2923" s="2" customFormat="1" x14ac:dyDescent="0.2"/>
    <row r="2924" s="2" customFormat="1" x14ac:dyDescent="0.2"/>
    <row r="2925" s="2" customFormat="1" x14ac:dyDescent="0.2"/>
    <row r="2926" s="2" customFormat="1" x14ac:dyDescent="0.2"/>
    <row r="2927" s="2" customFormat="1" x14ac:dyDescent="0.2"/>
    <row r="2928" s="2" customFormat="1" x14ac:dyDescent="0.2"/>
    <row r="2929" s="2" customFormat="1" x14ac:dyDescent="0.2"/>
    <row r="2930" s="2" customFormat="1" x14ac:dyDescent="0.2"/>
    <row r="2931" s="2" customFormat="1" x14ac:dyDescent="0.2"/>
    <row r="2932" s="2" customFormat="1" x14ac:dyDescent="0.2"/>
    <row r="2933" s="2" customFormat="1" x14ac:dyDescent="0.2"/>
    <row r="2934" s="2" customFormat="1" x14ac:dyDescent="0.2"/>
    <row r="2935" s="2" customFormat="1" x14ac:dyDescent="0.2"/>
    <row r="2936" s="2" customFormat="1" x14ac:dyDescent="0.2"/>
    <row r="2937" s="2" customFormat="1" x14ac:dyDescent="0.2"/>
    <row r="2938" s="2" customFormat="1" x14ac:dyDescent="0.2"/>
    <row r="2939" s="2" customFormat="1" x14ac:dyDescent="0.2"/>
    <row r="2940" s="2" customFormat="1" x14ac:dyDescent="0.2"/>
    <row r="2941" s="2" customFormat="1" x14ac:dyDescent="0.2"/>
    <row r="2942" s="2" customFormat="1" x14ac:dyDescent="0.2"/>
    <row r="2943" s="2" customFormat="1" x14ac:dyDescent="0.2"/>
    <row r="2944" s="2" customFormat="1" x14ac:dyDescent="0.2"/>
    <row r="2945" s="2" customFormat="1" x14ac:dyDescent="0.2"/>
    <row r="2946" s="2" customFormat="1" x14ac:dyDescent="0.2"/>
    <row r="2947" s="2" customFormat="1" x14ac:dyDescent="0.2"/>
    <row r="2948" s="2" customFormat="1" x14ac:dyDescent="0.2"/>
    <row r="2949" s="2" customFormat="1" x14ac:dyDescent="0.2"/>
    <row r="2950" s="2" customFormat="1" x14ac:dyDescent="0.2"/>
    <row r="2951" s="2" customFormat="1" x14ac:dyDescent="0.2"/>
    <row r="2952" s="2" customFormat="1" x14ac:dyDescent="0.2"/>
    <row r="2953" s="2" customFormat="1" x14ac:dyDescent="0.2"/>
    <row r="2954" s="2" customFormat="1" x14ac:dyDescent="0.2"/>
    <row r="2955" s="2" customFormat="1" x14ac:dyDescent="0.2"/>
    <row r="2956" s="2" customFormat="1" x14ac:dyDescent="0.2"/>
    <row r="2957" s="2" customFormat="1" x14ac:dyDescent="0.2"/>
    <row r="2958" s="2" customFormat="1" x14ac:dyDescent="0.2"/>
    <row r="2959" s="2" customFormat="1" x14ac:dyDescent="0.2"/>
    <row r="2960" s="2" customFormat="1" x14ac:dyDescent="0.2"/>
    <row r="2961" s="2" customFormat="1" x14ac:dyDescent="0.2"/>
    <row r="2962" s="2" customFormat="1" x14ac:dyDescent="0.2"/>
    <row r="2963" s="2" customFormat="1" x14ac:dyDescent="0.2"/>
    <row r="2964" s="2" customFormat="1" x14ac:dyDescent="0.2"/>
    <row r="2965" s="2" customFormat="1" x14ac:dyDescent="0.2"/>
    <row r="2966" s="2" customFormat="1" x14ac:dyDescent="0.2"/>
    <row r="2967" s="2" customFormat="1" x14ac:dyDescent="0.2"/>
    <row r="2968" s="2" customFormat="1" x14ac:dyDescent="0.2"/>
    <row r="2969" s="2" customFormat="1" x14ac:dyDescent="0.2"/>
    <row r="2970" s="2" customFormat="1" x14ac:dyDescent="0.2"/>
    <row r="2971" s="2" customFormat="1" x14ac:dyDescent="0.2"/>
    <row r="2972" s="2" customFormat="1" x14ac:dyDescent="0.2"/>
    <row r="2973" s="2" customFormat="1" x14ac:dyDescent="0.2"/>
    <row r="2974" s="2" customFormat="1" x14ac:dyDescent="0.2"/>
    <row r="2975" s="2" customFormat="1" x14ac:dyDescent="0.2"/>
    <row r="2976" s="2" customFormat="1" x14ac:dyDescent="0.2"/>
    <row r="2977" s="2" customFormat="1" x14ac:dyDescent="0.2"/>
    <row r="2978" s="2" customFormat="1" x14ac:dyDescent="0.2"/>
    <row r="2979" s="2" customFormat="1" x14ac:dyDescent="0.2"/>
    <row r="2980" s="2" customFormat="1" x14ac:dyDescent="0.2"/>
    <row r="2981" s="2" customFormat="1" x14ac:dyDescent="0.2"/>
    <row r="2982" s="2" customFormat="1" x14ac:dyDescent="0.2"/>
    <row r="2983" s="2" customFormat="1" x14ac:dyDescent="0.2"/>
    <row r="2984" s="2" customFormat="1" x14ac:dyDescent="0.2"/>
    <row r="2985" s="2" customFormat="1" x14ac:dyDescent="0.2"/>
    <row r="2986" s="2" customFormat="1" x14ac:dyDescent="0.2"/>
    <row r="2987" s="2" customFormat="1" x14ac:dyDescent="0.2"/>
    <row r="2988" s="2" customFormat="1" x14ac:dyDescent="0.2"/>
    <row r="2989" s="2" customFormat="1" x14ac:dyDescent="0.2"/>
    <row r="2990" s="2" customFormat="1" x14ac:dyDescent="0.2"/>
    <row r="2991" s="2" customFormat="1" x14ac:dyDescent="0.2"/>
    <row r="2992" s="2" customFormat="1" x14ac:dyDescent="0.2"/>
    <row r="2993" s="2" customFormat="1" x14ac:dyDescent="0.2"/>
    <row r="2994" s="2" customFormat="1" x14ac:dyDescent="0.2"/>
    <row r="2995" s="2" customFormat="1" x14ac:dyDescent="0.2"/>
    <row r="2996" s="2" customFormat="1" x14ac:dyDescent="0.2"/>
    <row r="2997" s="2" customFormat="1" x14ac:dyDescent="0.2"/>
    <row r="2998" s="2" customFormat="1" x14ac:dyDescent="0.2"/>
    <row r="2999" s="2" customFormat="1" x14ac:dyDescent="0.2"/>
    <row r="3000" s="2" customFormat="1" x14ac:dyDescent="0.2"/>
    <row r="3001" s="2" customFormat="1" x14ac:dyDescent="0.2"/>
    <row r="3002" s="2" customFormat="1" x14ac:dyDescent="0.2"/>
    <row r="3003" s="2" customFormat="1" x14ac:dyDescent="0.2"/>
    <row r="3004" s="2" customFormat="1" x14ac:dyDescent="0.2"/>
    <row r="3005" s="2" customFormat="1" x14ac:dyDescent="0.2"/>
    <row r="3006" s="2" customFormat="1" x14ac:dyDescent="0.2"/>
    <row r="3007" s="2" customFormat="1" x14ac:dyDescent="0.2"/>
    <row r="3008" s="2" customFormat="1" x14ac:dyDescent="0.2"/>
    <row r="3009" s="2" customFormat="1" x14ac:dyDescent="0.2"/>
    <row r="3010" s="2" customFormat="1" x14ac:dyDescent="0.2"/>
    <row r="3011" s="2" customFormat="1" x14ac:dyDescent="0.2"/>
    <row r="3012" s="2" customFormat="1" x14ac:dyDescent="0.2"/>
    <row r="3013" s="2" customFormat="1" x14ac:dyDescent="0.2"/>
    <row r="3014" s="2" customFormat="1" x14ac:dyDescent="0.2"/>
    <row r="3015" s="2" customFormat="1" x14ac:dyDescent="0.2"/>
    <row r="3016" s="2" customFormat="1" x14ac:dyDescent="0.2"/>
    <row r="3017" s="2" customFormat="1" x14ac:dyDescent="0.2"/>
    <row r="3018" s="2" customFormat="1" x14ac:dyDescent="0.2"/>
    <row r="3019" s="2" customFormat="1" x14ac:dyDescent="0.2"/>
    <row r="3020" s="2" customFormat="1" x14ac:dyDescent="0.2"/>
    <row r="3021" s="2" customFormat="1" x14ac:dyDescent="0.2"/>
    <row r="3022" s="2" customFormat="1" x14ac:dyDescent="0.2"/>
    <row r="3023" s="2" customFormat="1" x14ac:dyDescent="0.2"/>
    <row r="3024" s="2" customFormat="1" x14ac:dyDescent="0.2"/>
    <row r="3025" s="2" customFormat="1" x14ac:dyDescent="0.2"/>
    <row r="3026" s="2" customFormat="1" x14ac:dyDescent="0.2"/>
    <row r="3027" s="2" customFormat="1" x14ac:dyDescent="0.2"/>
    <row r="3028" s="2" customFormat="1" x14ac:dyDescent="0.2"/>
    <row r="3029" s="2" customFormat="1" x14ac:dyDescent="0.2"/>
    <row r="3030" s="2" customFormat="1" x14ac:dyDescent="0.2"/>
    <row r="3031" s="2" customFormat="1" x14ac:dyDescent="0.2"/>
    <row r="3032" s="2" customFormat="1" x14ac:dyDescent="0.2"/>
    <row r="3033" s="2" customFormat="1" x14ac:dyDescent="0.2"/>
    <row r="3034" s="2" customFormat="1" x14ac:dyDescent="0.2"/>
    <row r="3035" s="2" customFormat="1" x14ac:dyDescent="0.2"/>
    <row r="3036" s="2" customFormat="1" x14ac:dyDescent="0.2"/>
    <row r="3037" s="2" customFormat="1" x14ac:dyDescent="0.2"/>
    <row r="3038" s="2" customFormat="1" x14ac:dyDescent="0.2"/>
    <row r="3039" s="2" customFormat="1" x14ac:dyDescent="0.2"/>
    <row r="3040" s="2" customFormat="1" x14ac:dyDescent="0.2"/>
    <row r="3041" s="2" customFormat="1" x14ac:dyDescent="0.2"/>
    <row r="3042" s="2" customFormat="1" x14ac:dyDescent="0.2"/>
    <row r="3043" s="2" customFormat="1" x14ac:dyDescent="0.2"/>
    <row r="3044" s="2" customFormat="1" x14ac:dyDescent="0.2"/>
    <row r="3045" s="2" customFormat="1" x14ac:dyDescent="0.2"/>
    <row r="3046" s="2" customFormat="1" x14ac:dyDescent="0.2"/>
    <row r="3047" s="2" customFormat="1" x14ac:dyDescent="0.2"/>
    <row r="3048" s="2" customFormat="1" x14ac:dyDescent="0.2"/>
    <row r="3049" s="2" customFormat="1" x14ac:dyDescent="0.2"/>
    <row r="3050" s="2" customFormat="1" x14ac:dyDescent="0.2"/>
    <row r="3051" s="2" customFormat="1" x14ac:dyDescent="0.2"/>
    <row r="3052" s="2" customFormat="1" x14ac:dyDescent="0.2"/>
    <row r="3053" s="2" customFormat="1" x14ac:dyDescent="0.2"/>
    <row r="3054" s="2" customFormat="1" x14ac:dyDescent="0.2"/>
    <row r="3055" s="2" customFormat="1" x14ac:dyDescent="0.2"/>
    <row r="3056" s="2" customFormat="1" x14ac:dyDescent="0.2"/>
    <row r="3057" s="2" customFormat="1" x14ac:dyDescent="0.2"/>
    <row r="3058" s="2" customFormat="1" x14ac:dyDescent="0.2"/>
    <row r="3059" s="2" customFormat="1" x14ac:dyDescent="0.2"/>
    <row r="3060" s="2" customFormat="1" x14ac:dyDescent="0.2"/>
    <row r="3061" s="2" customFormat="1" x14ac:dyDescent="0.2"/>
    <row r="3062" s="2" customFormat="1" x14ac:dyDescent="0.2"/>
    <row r="3063" s="2" customFormat="1" x14ac:dyDescent="0.2"/>
    <row r="3064" s="2" customFormat="1" x14ac:dyDescent="0.2"/>
    <row r="3065" s="2" customFormat="1" x14ac:dyDescent="0.2"/>
    <row r="3066" s="2" customFormat="1" x14ac:dyDescent="0.2"/>
    <row r="3067" s="2" customFormat="1" x14ac:dyDescent="0.2"/>
    <row r="3068" s="2" customFormat="1" x14ac:dyDescent="0.2"/>
    <row r="3069" s="2" customFormat="1" x14ac:dyDescent="0.2"/>
    <row r="3070" s="2" customFormat="1" x14ac:dyDescent="0.2"/>
    <row r="3071" s="2" customFormat="1" x14ac:dyDescent="0.2"/>
    <row r="3072" s="2" customFormat="1" x14ac:dyDescent="0.2"/>
    <row r="3073" s="2" customFormat="1" x14ac:dyDescent="0.2"/>
    <row r="3074" s="2" customFormat="1" x14ac:dyDescent="0.2"/>
    <row r="3075" s="2" customFormat="1" x14ac:dyDescent="0.2"/>
    <row r="3076" s="2" customFormat="1" x14ac:dyDescent="0.2"/>
    <row r="3077" s="2" customFormat="1" x14ac:dyDescent="0.2"/>
    <row r="3078" s="2" customFormat="1" x14ac:dyDescent="0.2"/>
    <row r="3079" s="2" customFormat="1" x14ac:dyDescent="0.2"/>
    <row r="3080" s="2" customFormat="1" x14ac:dyDescent="0.2"/>
    <row r="3081" s="2" customFormat="1" x14ac:dyDescent="0.2"/>
    <row r="3082" s="2" customFormat="1" x14ac:dyDescent="0.2"/>
    <row r="3083" s="2" customFormat="1" x14ac:dyDescent="0.2"/>
    <row r="3084" s="2" customFormat="1" x14ac:dyDescent="0.2"/>
    <row r="3085" s="2" customFormat="1" x14ac:dyDescent="0.2"/>
    <row r="3086" s="2" customFormat="1" x14ac:dyDescent="0.2"/>
    <row r="3087" s="2" customFormat="1" x14ac:dyDescent="0.2"/>
    <row r="3088" s="2" customFormat="1" x14ac:dyDescent="0.2"/>
    <row r="3089" s="2" customFormat="1" x14ac:dyDescent="0.2"/>
    <row r="3090" s="2" customFormat="1" x14ac:dyDescent="0.2"/>
    <row r="3091" s="2" customFormat="1" x14ac:dyDescent="0.2"/>
    <row r="3092" s="2" customFormat="1" x14ac:dyDescent="0.2"/>
    <row r="3093" s="2" customFormat="1" x14ac:dyDescent="0.2"/>
    <row r="3094" s="2" customFormat="1" x14ac:dyDescent="0.2"/>
    <row r="3095" s="2" customFormat="1" x14ac:dyDescent="0.2"/>
    <row r="3096" s="2" customFormat="1" x14ac:dyDescent="0.2"/>
    <row r="3097" s="2" customFormat="1" x14ac:dyDescent="0.2"/>
    <row r="3098" s="2" customFormat="1" x14ac:dyDescent="0.2"/>
    <row r="3099" s="2" customFormat="1" x14ac:dyDescent="0.2"/>
    <row r="3100" s="2" customFormat="1" x14ac:dyDescent="0.2"/>
    <row r="3101" s="2" customFormat="1" x14ac:dyDescent="0.2"/>
    <row r="3102" s="2" customFormat="1" x14ac:dyDescent="0.2"/>
    <row r="3103" s="2" customFormat="1" x14ac:dyDescent="0.2"/>
    <row r="3104" s="2" customFormat="1" x14ac:dyDescent="0.2"/>
    <row r="3105" s="2" customFormat="1" x14ac:dyDescent="0.2"/>
    <row r="3106" s="2" customFormat="1" x14ac:dyDescent="0.2"/>
    <row r="3107" s="2" customFormat="1" x14ac:dyDescent="0.2"/>
    <row r="3108" s="2" customFormat="1" x14ac:dyDescent="0.2"/>
    <row r="3109" s="2" customFormat="1" x14ac:dyDescent="0.2"/>
    <row r="3110" s="2" customFormat="1" x14ac:dyDescent="0.2"/>
    <row r="3111" s="2" customFormat="1" x14ac:dyDescent="0.2"/>
    <row r="3112" s="2" customFormat="1" x14ac:dyDescent="0.2"/>
    <row r="3113" s="2" customFormat="1" x14ac:dyDescent="0.2"/>
    <row r="3114" s="2" customFormat="1" x14ac:dyDescent="0.2"/>
    <row r="3115" s="2" customFormat="1" x14ac:dyDescent="0.2"/>
    <row r="3116" s="2" customFormat="1" x14ac:dyDescent="0.2"/>
    <row r="3117" s="2" customFormat="1" x14ac:dyDescent="0.2"/>
    <row r="3118" s="2" customFormat="1" x14ac:dyDescent="0.2"/>
    <row r="3119" s="2" customFormat="1" x14ac:dyDescent="0.2"/>
    <row r="3120" s="2" customFormat="1" x14ac:dyDescent="0.2"/>
    <row r="3121" s="2" customFormat="1" x14ac:dyDescent="0.2"/>
    <row r="3122" s="2" customFormat="1" x14ac:dyDescent="0.2"/>
    <row r="3123" s="2" customFormat="1" x14ac:dyDescent="0.2"/>
    <row r="3124" s="2" customFormat="1" x14ac:dyDescent="0.2"/>
    <row r="3125" s="2" customFormat="1" x14ac:dyDescent="0.2"/>
    <row r="3126" s="2" customFormat="1" x14ac:dyDescent="0.2"/>
    <row r="3127" s="2" customFormat="1" x14ac:dyDescent="0.2"/>
    <row r="3128" s="2" customFormat="1" x14ac:dyDescent="0.2"/>
    <row r="3129" s="2" customFormat="1" x14ac:dyDescent="0.2"/>
    <row r="3130" s="2" customFormat="1" x14ac:dyDescent="0.2"/>
    <row r="3131" s="2" customFormat="1" x14ac:dyDescent="0.2"/>
    <row r="3132" s="2" customFormat="1" x14ac:dyDescent="0.2"/>
    <row r="3133" s="2" customFormat="1" x14ac:dyDescent="0.2"/>
    <row r="3134" s="2" customFormat="1" x14ac:dyDescent="0.2"/>
    <row r="3135" s="2" customFormat="1" x14ac:dyDescent="0.2"/>
    <row r="3136" s="2" customFormat="1" x14ac:dyDescent="0.2"/>
    <row r="3137" s="2" customFormat="1" x14ac:dyDescent="0.2"/>
    <row r="3138" s="2" customFormat="1" x14ac:dyDescent="0.2"/>
    <row r="3139" s="2" customFormat="1" x14ac:dyDescent="0.2"/>
    <row r="3140" s="2" customFormat="1" x14ac:dyDescent="0.2"/>
    <row r="3141" s="2" customFormat="1" x14ac:dyDescent="0.2"/>
    <row r="3142" s="2" customFormat="1" x14ac:dyDescent="0.2"/>
    <row r="3143" s="2" customFormat="1" x14ac:dyDescent="0.2"/>
    <row r="3144" s="2" customFormat="1" x14ac:dyDescent="0.2"/>
    <row r="3145" s="2" customFormat="1" x14ac:dyDescent="0.2"/>
    <row r="3146" s="2" customFormat="1" x14ac:dyDescent="0.2"/>
    <row r="3147" s="2" customFormat="1" x14ac:dyDescent="0.2"/>
    <row r="3148" s="2" customFormat="1" x14ac:dyDescent="0.2"/>
    <row r="3149" s="2" customFormat="1" x14ac:dyDescent="0.2"/>
    <row r="3150" s="2" customFormat="1" x14ac:dyDescent="0.2"/>
    <row r="3151" s="2" customFormat="1" x14ac:dyDescent="0.2"/>
    <row r="3152" s="2" customFormat="1" x14ac:dyDescent="0.2"/>
    <row r="3153" s="2" customFormat="1" x14ac:dyDescent="0.2"/>
    <row r="3154" s="2" customFormat="1" x14ac:dyDescent="0.2"/>
    <row r="3155" s="2" customFormat="1" x14ac:dyDescent="0.2"/>
    <row r="3156" s="2" customFormat="1" x14ac:dyDescent="0.2"/>
    <row r="3157" s="2" customFormat="1" x14ac:dyDescent="0.2"/>
    <row r="3158" s="2" customFormat="1" x14ac:dyDescent="0.2"/>
    <row r="3159" s="2" customFormat="1" x14ac:dyDescent="0.2"/>
    <row r="3160" s="2" customFormat="1" x14ac:dyDescent="0.2"/>
    <row r="3161" s="2" customFormat="1" x14ac:dyDescent="0.2"/>
    <row r="3162" s="2" customFormat="1" x14ac:dyDescent="0.2"/>
    <row r="3163" s="2" customFormat="1" x14ac:dyDescent="0.2"/>
    <row r="3164" s="2" customFormat="1" x14ac:dyDescent="0.2"/>
    <row r="3165" s="2" customFormat="1" x14ac:dyDescent="0.2"/>
    <row r="3166" s="2" customFormat="1" x14ac:dyDescent="0.2"/>
    <row r="3167" s="2" customFormat="1" x14ac:dyDescent="0.2"/>
    <row r="3168" s="2" customFormat="1" x14ac:dyDescent="0.2"/>
    <row r="3169" s="2" customFormat="1" x14ac:dyDescent="0.2"/>
    <row r="3170" s="2" customFormat="1" x14ac:dyDescent="0.2"/>
    <row r="3171" s="2" customFormat="1" x14ac:dyDescent="0.2"/>
    <row r="3172" s="2" customFormat="1" x14ac:dyDescent="0.2"/>
    <row r="3173" s="2" customFormat="1" x14ac:dyDescent="0.2"/>
    <row r="3174" s="2" customFormat="1" x14ac:dyDescent="0.2"/>
    <row r="3175" s="2" customFormat="1" x14ac:dyDescent="0.2"/>
    <row r="3176" s="2" customFormat="1" x14ac:dyDescent="0.2"/>
    <row r="3177" s="2" customFormat="1" x14ac:dyDescent="0.2"/>
    <row r="3178" s="2" customFormat="1" x14ac:dyDescent="0.2"/>
    <row r="3179" s="2" customFormat="1" x14ac:dyDescent="0.2"/>
    <row r="3180" s="2" customFormat="1" x14ac:dyDescent="0.2"/>
    <row r="3181" s="2" customFormat="1" x14ac:dyDescent="0.2"/>
    <row r="3182" s="2" customFormat="1" x14ac:dyDescent="0.2"/>
    <row r="3183" s="2" customFormat="1" x14ac:dyDescent="0.2"/>
    <row r="3184" s="2" customFormat="1" x14ac:dyDescent="0.2"/>
    <row r="3185" s="2" customFormat="1" x14ac:dyDescent="0.2"/>
    <row r="3186" s="2" customFormat="1" x14ac:dyDescent="0.2"/>
    <row r="3187" s="2" customFormat="1" x14ac:dyDescent="0.2"/>
    <row r="3188" s="2" customFormat="1" x14ac:dyDescent="0.2"/>
    <row r="3189" s="2" customFormat="1" x14ac:dyDescent="0.2"/>
    <row r="3190" s="2" customFormat="1" x14ac:dyDescent="0.2"/>
    <row r="3191" s="2" customFormat="1" x14ac:dyDescent="0.2"/>
    <row r="3192" s="2" customFormat="1" x14ac:dyDescent="0.2"/>
    <row r="3193" s="2" customFormat="1" x14ac:dyDescent="0.2"/>
    <row r="3194" s="2" customFormat="1" x14ac:dyDescent="0.2"/>
    <row r="3195" s="2" customFormat="1" x14ac:dyDescent="0.2"/>
    <row r="3196" s="2" customFormat="1" x14ac:dyDescent="0.2"/>
    <row r="3197" s="2" customFormat="1" x14ac:dyDescent="0.2"/>
    <row r="3198" s="2" customFormat="1" x14ac:dyDescent="0.2"/>
    <row r="3199" s="2" customFormat="1" x14ac:dyDescent="0.2"/>
    <row r="3200" s="2" customFormat="1" x14ac:dyDescent="0.2"/>
    <row r="3201" s="2" customFormat="1" x14ac:dyDescent="0.2"/>
    <row r="3202" s="2" customFormat="1" x14ac:dyDescent="0.2"/>
    <row r="3203" s="2" customFormat="1" x14ac:dyDescent="0.2"/>
    <row r="3204" s="2" customFormat="1" x14ac:dyDescent="0.2"/>
    <row r="3205" s="2" customFormat="1" x14ac:dyDescent="0.2"/>
    <row r="3206" s="2" customFormat="1" x14ac:dyDescent="0.2"/>
    <row r="3207" s="2" customFormat="1" x14ac:dyDescent="0.2"/>
    <row r="3208" s="2" customFormat="1" x14ac:dyDescent="0.2"/>
    <row r="3209" s="2" customFormat="1" x14ac:dyDescent="0.2"/>
    <row r="3210" s="2" customFormat="1" x14ac:dyDescent="0.2"/>
    <row r="3211" s="2" customFormat="1" x14ac:dyDescent="0.2"/>
    <row r="3212" s="2" customFormat="1" x14ac:dyDescent="0.2"/>
    <row r="3213" s="2" customFormat="1" x14ac:dyDescent="0.2"/>
    <row r="3214" s="2" customFormat="1" x14ac:dyDescent="0.2"/>
    <row r="3215" s="2" customFormat="1" x14ac:dyDescent="0.2"/>
    <row r="3216" s="2" customFormat="1" x14ac:dyDescent="0.2"/>
    <row r="3217" s="2" customFormat="1" x14ac:dyDescent="0.2"/>
    <row r="3218" s="2" customFormat="1" x14ac:dyDescent="0.2"/>
    <row r="3219" s="2" customFormat="1" x14ac:dyDescent="0.2"/>
    <row r="3220" s="2" customFormat="1" x14ac:dyDescent="0.2"/>
    <row r="3221" s="2" customFormat="1" x14ac:dyDescent="0.2"/>
    <row r="3222" s="2" customFormat="1" x14ac:dyDescent="0.2"/>
    <row r="3223" s="2" customFormat="1" x14ac:dyDescent="0.2"/>
    <row r="3224" s="2" customFormat="1" x14ac:dyDescent="0.2"/>
    <row r="3225" s="2" customFormat="1" x14ac:dyDescent="0.2"/>
    <row r="3226" s="2" customFormat="1" x14ac:dyDescent="0.2"/>
    <row r="3227" s="2" customFormat="1" x14ac:dyDescent="0.2"/>
    <row r="3228" s="2" customFormat="1" x14ac:dyDescent="0.2"/>
    <row r="3229" s="2" customFormat="1" x14ac:dyDescent="0.2"/>
    <row r="3230" s="2" customFormat="1" x14ac:dyDescent="0.2"/>
    <row r="3231" s="2" customFormat="1" x14ac:dyDescent="0.2"/>
    <row r="3232" s="2" customFormat="1" x14ac:dyDescent="0.2"/>
    <row r="3233" s="2" customFormat="1" x14ac:dyDescent="0.2"/>
    <row r="3234" s="2" customFormat="1" x14ac:dyDescent="0.2"/>
    <row r="3235" s="2" customFormat="1" x14ac:dyDescent="0.2"/>
    <row r="3236" s="2" customFormat="1" x14ac:dyDescent="0.2"/>
    <row r="3237" s="2" customFormat="1" x14ac:dyDescent="0.2"/>
    <row r="3238" s="2" customFormat="1" x14ac:dyDescent="0.2"/>
    <row r="3239" s="2" customFormat="1" x14ac:dyDescent="0.2"/>
    <row r="3240" s="2" customFormat="1" x14ac:dyDescent="0.2"/>
    <row r="3241" s="2" customFormat="1" x14ac:dyDescent="0.2"/>
    <row r="3242" s="2" customFormat="1" x14ac:dyDescent="0.2"/>
    <row r="3243" s="2" customFormat="1" x14ac:dyDescent="0.2"/>
    <row r="3244" s="2" customFormat="1" x14ac:dyDescent="0.2"/>
    <row r="3245" s="2" customFormat="1" x14ac:dyDescent="0.2"/>
    <row r="3246" s="2" customFormat="1" x14ac:dyDescent="0.2"/>
    <row r="3247" s="2" customFormat="1" x14ac:dyDescent="0.2"/>
    <row r="3248" s="2" customFormat="1" x14ac:dyDescent="0.2"/>
    <row r="3249" s="2" customFormat="1" x14ac:dyDescent="0.2"/>
    <row r="3250" s="2" customFormat="1" x14ac:dyDescent="0.2"/>
    <row r="3251" s="2" customFormat="1" x14ac:dyDescent="0.2"/>
    <row r="3252" s="2" customFormat="1" x14ac:dyDescent="0.2"/>
    <row r="3253" s="2" customFormat="1" x14ac:dyDescent="0.2"/>
    <row r="3254" s="2" customFormat="1" x14ac:dyDescent="0.2"/>
    <row r="3255" s="2" customFormat="1" x14ac:dyDescent="0.2"/>
    <row r="3256" s="2" customFormat="1" x14ac:dyDescent="0.2"/>
    <row r="3257" s="2" customFormat="1" x14ac:dyDescent="0.2"/>
    <row r="3258" s="2" customFormat="1" x14ac:dyDescent="0.2"/>
    <row r="3259" s="2" customFormat="1" x14ac:dyDescent="0.2"/>
    <row r="3260" s="2" customFormat="1" x14ac:dyDescent="0.2"/>
    <row r="3261" s="2" customFormat="1" x14ac:dyDescent="0.2"/>
    <row r="3262" s="2" customFormat="1" x14ac:dyDescent="0.2"/>
    <row r="3263" s="2" customFormat="1" x14ac:dyDescent="0.2"/>
    <row r="3264" s="2" customFormat="1" x14ac:dyDescent="0.2"/>
    <row r="3265" s="2" customFormat="1" x14ac:dyDescent="0.2"/>
    <row r="3266" s="2" customFormat="1" x14ac:dyDescent="0.2"/>
    <row r="3267" s="2" customFormat="1" x14ac:dyDescent="0.2"/>
    <row r="3268" s="2" customFormat="1" x14ac:dyDescent="0.2"/>
    <row r="3269" s="2" customFormat="1" x14ac:dyDescent="0.2"/>
    <row r="3270" s="2" customFormat="1" x14ac:dyDescent="0.2"/>
    <row r="3271" s="2" customFormat="1" x14ac:dyDescent="0.2"/>
    <row r="3272" s="2" customFormat="1" x14ac:dyDescent="0.2"/>
    <row r="3273" s="2" customFormat="1" x14ac:dyDescent="0.2"/>
    <row r="3274" s="2" customFormat="1" x14ac:dyDescent="0.2"/>
    <row r="3275" s="2" customFormat="1" x14ac:dyDescent="0.2"/>
    <row r="3276" s="2" customFormat="1" x14ac:dyDescent="0.2"/>
    <row r="3277" s="2" customFormat="1" x14ac:dyDescent="0.2"/>
    <row r="3278" s="2" customFormat="1" x14ac:dyDescent="0.2"/>
    <row r="3279" s="2" customFormat="1" x14ac:dyDescent="0.2"/>
    <row r="3280" s="2" customFormat="1" x14ac:dyDescent="0.2"/>
    <row r="3281" s="2" customFormat="1" x14ac:dyDescent="0.2"/>
    <row r="3282" s="2" customFormat="1" x14ac:dyDescent="0.2"/>
    <row r="3283" s="2" customFormat="1" x14ac:dyDescent="0.2"/>
    <row r="3284" s="2" customFormat="1" x14ac:dyDescent="0.2"/>
    <row r="3285" s="2" customFormat="1" x14ac:dyDescent="0.2"/>
    <row r="3286" s="2" customFormat="1" x14ac:dyDescent="0.2"/>
    <row r="3287" s="2" customFormat="1" x14ac:dyDescent="0.2"/>
    <row r="3288" s="2" customFormat="1" x14ac:dyDescent="0.2"/>
    <row r="3289" s="2" customFormat="1" x14ac:dyDescent="0.2"/>
    <row r="3290" s="2" customFormat="1" x14ac:dyDescent="0.2"/>
    <row r="3291" s="2" customFormat="1" x14ac:dyDescent="0.2"/>
    <row r="3292" s="2" customFormat="1" x14ac:dyDescent="0.2"/>
    <row r="3293" s="2" customFormat="1" x14ac:dyDescent="0.2"/>
    <row r="3294" s="2" customFormat="1" x14ac:dyDescent="0.2"/>
    <row r="3295" s="2" customFormat="1" x14ac:dyDescent="0.2"/>
    <row r="3296" s="2" customFormat="1" x14ac:dyDescent="0.2"/>
    <row r="3297" s="2" customFormat="1" x14ac:dyDescent="0.2"/>
    <row r="3298" s="2" customFormat="1" x14ac:dyDescent="0.2"/>
    <row r="3299" s="2" customFormat="1" x14ac:dyDescent="0.2"/>
    <row r="3300" s="2" customFormat="1" x14ac:dyDescent="0.2"/>
    <row r="3301" s="2" customFormat="1" x14ac:dyDescent="0.2"/>
    <row r="3302" s="2" customFormat="1" x14ac:dyDescent="0.2"/>
    <row r="3303" s="2" customFormat="1" x14ac:dyDescent="0.2"/>
    <row r="3304" s="2" customFormat="1" x14ac:dyDescent="0.2"/>
    <row r="3305" s="2" customFormat="1" x14ac:dyDescent="0.2"/>
    <row r="3306" s="2" customFormat="1" x14ac:dyDescent="0.2"/>
    <row r="3307" s="2" customFormat="1" x14ac:dyDescent="0.2"/>
    <row r="3308" s="2" customFormat="1" x14ac:dyDescent="0.2"/>
    <row r="3309" s="2" customFormat="1" x14ac:dyDescent="0.2"/>
    <row r="3310" s="2" customFormat="1" x14ac:dyDescent="0.2"/>
    <row r="3311" s="2" customFormat="1" x14ac:dyDescent="0.2"/>
    <row r="3312" s="2" customFormat="1" x14ac:dyDescent="0.2"/>
    <row r="3313" s="2" customFormat="1" x14ac:dyDescent="0.2"/>
    <row r="3314" s="2" customFormat="1" x14ac:dyDescent="0.2"/>
    <row r="3315" s="2" customFormat="1" x14ac:dyDescent="0.2"/>
    <row r="3316" s="2" customFormat="1" x14ac:dyDescent="0.2"/>
    <row r="3317" s="2" customFormat="1" x14ac:dyDescent="0.2"/>
    <row r="3318" s="2" customFormat="1" x14ac:dyDescent="0.2"/>
    <row r="3319" s="2" customFormat="1" x14ac:dyDescent="0.2"/>
    <row r="3320" s="2" customFormat="1" x14ac:dyDescent="0.2"/>
    <row r="3321" s="2" customFormat="1" x14ac:dyDescent="0.2"/>
    <row r="3322" s="2" customFormat="1" x14ac:dyDescent="0.2"/>
    <row r="3323" s="2" customFormat="1" x14ac:dyDescent="0.2"/>
    <row r="3324" s="2" customFormat="1" x14ac:dyDescent="0.2"/>
    <row r="3325" s="2" customFormat="1" x14ac:dyDescent="0.2"/>
    <row r="3326" s="2" customFormat="1" x14ac:dyDescent="0.2"/>
    <row r="3327" s="2" customFormat="1" x14ac:dyDescent="0.2"/>
    <row r="3328" s="2" customFormat="1" x14ac:dyDescent="0.2"/>
    <row r="3329" s="2" customFormat="1" x14ac:dyDescent="0.2"/>
    <row r="3330" s="2" customFormat="1" x14ac:dyDescent="0.2"/>
    <row r="3331" s="2" customFormat="1" x14ac:dyDescent="0.2"/>
    <row r="3332" s="2" customFormat="1" x14ac:dyDescent="0.2"/>
    <row r="3333" s="2" customFormat="1" x14ac:dyDescent="0.2"/>
    <row r="3334" s="2" customFormat="1" x14ac:dyDescent="0.2"/>
    <row r="3335" s="2" customFormat="1" x14ac:dyDescent="0.2"/>
    <row r="3336" s="2" customFormat="1" x14ac:dyDescent="0.2"/>
    <row r="3337" s="2" customFormat="1" x14ac:dyDescent="0.2"/>
    <row r="3338" s="2" customFormat="1" x14ac:dyDescent="0.2"/>
    <row r="3339" s="2" customFormat="1" x14ac:dyDescent="0.2"/>
    <row r="3340" s="2" customFormat="1" x14ac:dyDescent="0.2"/>
    <row r="3341" s="2" customFormat="1" x14ac:dyDescent="0.2"/>
    <row r="3342" s="2" customFormat="1" x14ac:dyDescent="0.2"/>
    <row r="3343" s="2" customFormat="1" x14ac:dyDescent="0.2"/>
    <row r="3344" s="2" customFormat="1" x14ac:dyDescent="0.2"/>
    <row r="3345" s="2" customFormat="1" x14ac:dyDescent="0.2"/>
    <row r="3346" s="2" customFormat="1" x14ac:dyDescent="0.2"/>
    <row r="3347" s="2" customFormat="1" x14ac:dyDescent="0.2"/>
    <row r="3348" s="2" customFormat="1" x14ac:dyDescent="0.2"/>
    <row r="3349" s="2" customFormat="1" x14ac:dyDescent="0.2"/>
    <row r="3350" s="2" customFormat="1" x14ac:dyDescent="0.2"/>
    <row r="3351" s="2" customFormat="1" x14ac:dyDescent="0.2"/>
    <row r="3352" s="2" customFormat="1" x14ac:dyDescent="0.2"/>
    <row r="3353" s="2" customFormat="1" x14ac:dyDescent="0.2"/>
    <row r="3354" s="2" customFormat="1" x14ac:dyDescent="0.2"/>
    <row r="3355" s="2" customFormat="1" x14ac:dyDescent="0.2"/>
    <row r="3356" s="2" customFormat="1" x14ac:dyDescent="0.2"/>
    <row r="3357" s="2" customFormat="1" x14ac:dyDescent="0.2"/>
    <row r="3358" s="2" customFormat="1" x14ac:dyDescent="0.2"/>
    <row r="3359" s="2" customFormat="1" x14ac:dyDescent="0.2"/>
    <row r="3360" s="2" customFormat="1" x14ac:dyDescent="0.2"/>
    <row r="3361" s="2" customFormat="1" x14ac:dyDescent="0.2"/>
    <row r="3362" s="2" customFormat="1" x14ac:dyDescent="0.2"/>
    <row r="3363" s="2" customFormat="1" x14ac:dyDescent="0.2"/>
    <row r="3364" s="2" customFormat="1" x14ac:dyDescent="0.2"/>
    <row r="3365" s="2" customFormat="1" x14ac:dyDescent="0.2"/>
    <row r="3366" s="2" customFormat="1" x14ac:dyDescent="0.2"/>
    <row r="3367" s="2" customFormat="1" x14ac:dyDescent="0.2"/>
    <row r="3368" s="2" customFormat="1" x14ac:dyDescent="0.2"/>
    <row r="3369" s="2" customFormat="1" x14ac:dyDescent="0.2"/>
    <row r="3370" s="2" customFormat="1" x14ac:dyDescent="0.2"/>
    <row r="3371" s="2" customFormat="1" x14ac:dyDescent="0.2"/>
    <row r="3372" s="2" customFormat="1" x14ac:dyDescent="0.2"/>
    <row r="3373" s="2" customFormat="1" x14ac:dyDescent="0.2"/>
    <row r="3374" s="2" customFormat="1" x14ac:dyDescent="0.2"/>
    <row r="3375" s="2" customFormat="1" x14ac:dyDescent="0.2"/>
    <row r="3376" s="2" customFormat="1" x14ac:dyDescent="0.2"/>
    <row r="3377" s="2" customFormat="1" x14ac:dyDescent="0.2"/>
    <row r="3378" s="2" customFormat="1" x14ac:dyDescent="0.2"/>
    <row r="3379" s="2" customFormat="1" x14ac:dyDescent="0.2"/>
    <row r="3380" s="2" customFormat="1" x14ac:dyDescent="0.2"/>
    <row r="3381" s="2" customFormat="1" x14ac:dyDescent="0.2"/>
    <row r="3382" s="2" customFormat="1" x14ac:dyDescent="0.2"/>
    <row r="3383" s="2" customFormat="1" x14ac:dyDescent="0.2"/>
    <row r="3384" s="2" customFormat="1" x14ac:dyDescent="0.2"/>
    <row r="3385" s="2" customFormat="1" x14ac:dyDescent="0.2"/>
    <row r="3386" s="2" customFormat="1" x14ac:dyDescent="0.2"/>
    <row r="3387" s="2" customFormat="1" x14ac:dyDescent="0.2"/>
    <row r="3388" s="2" customFormat="1" x14ac:dyDescent="0.2"/>
    <row r="3389" s="2" customFormat="1" x14ac:dyDescent="0.2"/>
    <row r="3390" s="2" customFormat="1" x14ac:dyDescent="0.2"/>
    <row r="3391" s="2" customFormat="1" x14ac:dyDescent="0.2"/>
    <row r="3392" s="2" customFormat="1" x14ac:dyDescent="0.2"/>
    <row r="3393" s="2" customFormat="1" x14ac:dyDescent="0.2"/>
    <row r="3394" s="2" customFormat="1" x14ac:dyDescent="0.2"/>
    <row r="3395" s="2" customFormat="1" x14ac:dyDescent="0.2"/>
    <row r="3396" s="2" customFormat="1" x14ac:dyDescent="0.2"/>
    <row r="3397" s="2" customFormat="1" x14ac:dyDescent="0.2"/>
    <row r="3398" s="2" customFormat="1" x14ac:dyDescent="0.2"/>
    <row r="3399" s="2" customFormat="1" x14ac:dyDescent="0.2"/>
    <row r="3400" s="2" customFormat="1" x14ac:dyDescent="0.2"/>
    <row r="3401" s="2" customFormat="1" x14ac:dyDescent="0.2"/>
    <row r="3402" s="2" customFormat="1" x14ac:dyDescent="0.2"/>
    <row r="3403" s="2" customFormat="1" x14ac:dyDescent="0.2"/>
    <row r="3404" s="2" customFormat="1" x14ac:dyDescent="0.2"/>
    <row r="3405" s="2" customFormat="1" x14ac:dyDescent="0.2"/>
    <row r="3406" s="2" customFormat="1" x14ac:dyDescent="0.2"/>
    <row r="3407" s="2" customFormat="1" x14ac:dyDescent="0.2"/>
    <row r="3408" s="2" customFormat="1" x14ac:dyDescent="0.2"/>
    <row r="3409" s="2" customFormat="1" x14ac:dyDescent="0.2"/>
    <row r="3410" s="2" customFormat="1" x14ac:dyDescent="0.2"/>
    <row r="3411" s="2" customFormat="1" x14ac:dyDescent="0.2"/>
    <row r="3412" s="2" customFormat="1" x14ac:dyDescent="0.2"/>
    <row r="3413" s="2" customFormat="1" x14ac:dyDescent="0.2"/>
    <row r="3414" s="2" customFormat="1" x14ac:dyDescent="0.2"/>
    <row r="3415" s="2" customFormat="1" x14ac:dyDescent="0.2"/>
    <row r="3416" s="2" customFormat="1" x14ac:dyDescent="0.2"/>
    <row r="3417" s="2" customFormat="1" x14ac:dyDescent="0.2"/>
    <row r="3418" s="2" customFormat="1" x14ac:dyDescent="0.2"/>
    <row r="3419" s="2" customFormat="1" x14ac:dyDescent="0.2"/>
    <row r="3420" s="2" customFormat="1" x14ac:dyDescent="0.2"/>
    <row r="3421" s="2" customFormat="1" x14ac:dyDescent="0.2"/>
    <row r="3422" s="2" customFormat="1" x14ac:dyDescent="0.2"/>
    <row r="3423" s="2" customFormat="1" x14ac:dyDescent="0.2"/>
    <row r="3424" s="2" customFormat="1" x14ac:dyDescent="0.2"/>
    <row r="3425" s="2" customFormat="1" x14ac:dyDescent="0.2"/>
    <row r="3426" s="2" customFormat="1" x14ac:dyDescent="0.2"/>
    <row r="3427" s="2" customFormat="1" x14ac:dyDescent="0.2"/>
    <row r="3428" s="2" customFormat="1" x14ac:dyDescent="0.2"/>
    <row r="3429" s="2" customFormat="1" x14ac:dyDescent="0.2"/>
    <row r="3430" s="2" customFormat="1" x14ac:dyDescent="0.2"/>
    <row r="3431" s="2" customFormat="1" x14ac:dyDescent="0.2"/>
    <row r="3432" s="2" customFormat="1" x14ac:dyDescent="0.2"/>
    <row r="3433" s="2" customFormat="1" x14ac:dyDescent="0.2"/>
    <row r="3434" s="2" customFormat="1" x14ac:dyDescent="0.2"/>
    <row r="3435" s="2" customFormat="1" x14ac:dyDescent="0.2"/>
    <row r="3436" s="2" customFormat="1" x14ac:dyDescent="0.2"/>
    <row r="3437" s="2" customFormat="1" x14ac:dyDescent="0.2"/>
    <row r="3438" s="2" customFormat="1" x14ac:dyDescent="0.2"/>
    <row r="3439" s="2" customFormat="1" x14ac:dyDescent="0.2"/>
    <row r="3440" s="2" customFormat="1" x14ac:dyDescent="0.2"/>
    <row r="3441" s="2" customFormat="1" x14ac:dyDescent="0.2"/>
    <row r="3442" s="2" customFormat="1" x14ac:dyDescent="0.2"/>
    <row r="3443" s="2" customFormat="1" x14ac:dyDescent="0.2"/>
    <row r="3444" s="2" customFormat="1" x14ac:dyDescent="0.2"/>
    <row r="3445" s="2" customFormat="1" x14ac:dyDescent="0.2"/>
    <row r="3446" s="2" customFormat="1" x14ac:dyDescent="0.2"/>
    <row r="3447" s="2" customFormat="1" x14ac:dyDescent="0.2"/>
    <row r="3448" s="2" customFormat="1" x14ac:dyDescent="0.2"/>
    <row r="3449" s="2" customFormat="1" x14ac:dyDescent="0.2"/>
    <row r="3450" s="2" customFormat="1" x14ac:dyDescent="0.2"/>
    <row r="3451" s="2" customFormat="1" x14ac:dyDescent="0.2"/>
    <row r="3452" s="2" customFormat="1" x14ac:dyDescent="0.2"/>
    <row r="3453" s="2" customFormat="1" x14ac:dyDescent="0.2"/>
    <row r="3454" s="2" customFormat="1" x14ac:dyDescent="0.2"/>
    <row r="3455" s="2" customFormat="1" x14ac:dyDescent="0.2"/>
    <row r="3456" s="2" customFormat="1" x14ac:dyDescent="0.2"/>
    <row r="3457" s="2" customFormat="1" x14ac:dyDescent="0.2"/>
    <row r="3458" s="2" customFormat="1" x14ac:dyDescent="0.2"/>
    <row r="3459" s="2" customFormat="1" x14ac:dyDescent="0.2"/>
    <row r="3460" s="2" customFormat="1" x14ac:dyDescent="0.2"/>
    <row r="3461" s="2" customFormat="1" x14ac:dyDescent="0.2"/>
    <row r="3462" s="2" customFormat="1" x14ac:dyDescent="0.2"/>
    <row r="3463" s="2" customFormat="1" x14ac:dyDescent="0.2"/>
    <row r="3464" s="2" customFormat="1" x14ac:dyDescent="0.2"/>
    <row r="3465" s="2" customFormat="1" x14ac:dyDescent="0.2"/>
    <row r="3466" s="2" customFormat="1" x14ac:dyDescent="0.2"/>
    <row r="3467" s="2" customFormat="1" x14ac:dyDescent="0.2"/>
    <row r="3468" s="2" customFormat="1" x14ac:dyDescent="0.2"/>
    <row r="3469" s="2" customFormat="1" x14ac:dyDescent="0.2"/>
    <row r="3470" s="2" customFormat="1" x14ac:dyDescent="0.2"/>
    <row r="3471" s="2" customFormat="1" x14ac:dyDescent="0.2"/>
    <row r="3472" s="2" customFormat="1" x14ac:dyDescent="0.2"/>
    <row r="3473" s="2" customFormat="1" x14ac:dyDescent="0.2"/>
    <row r="3474" s="2" customFormat="1" x14ac:dyDescent="0.2"/>
    <row r="3475" s="2" customFormat="1" x14ac:dyDescent="0.2"/>
    <row r="3476" s="2" customFormat="1" x14ac:dyDescent="0.2"/>
    <row r="3477" s="2" customFormat="1" x14ac:dyDescent="0.2"/>
    <row r="3478" s="2" customFormat="1" x14ac:dyDescent="0.2"/>
    <row r="3479" s="2" customFormat="1" x14ac:dyDescent="0.2"/>
    <row r="3480" s="2" customFormat="1" x14ac:dyDescent="0.2"/>
    <row r="3481" s="2" customFormat="1" x14ac:dyDescent="0.2"/>
    <row r="3482" s="2" customFormat="1" x14ac:dyDescent="0.2"/>
    <row r="3483" s="2" customFormat="1" x14ac:dyDescent="0.2"/>
    <row r="3484" s="2" customFormat="1" x14ac:dyDescent="0.2"/>
    <row r="3485" s="2" customFormat="1" x14ac:dyDescent="0.2"/>
    <row r="3486" s="2" customFormat="1" x14ac:dyDescent="0.2"/>
    <row r="3487" s="2" customFormat="1" x14ac:dyDescent="0.2"/>
    <row r="3488" s="2" customFormat="1" x14ac:dyDescent="0.2"/>
    <row r="3489" s="2" customFormat="1" x14ac:dyDescent="0.2"/>
    <row r="3490" s="2" customFormat="1" x14ac:dyDescent="0.2"/>
    <row r="3491" s="2" customFormat="1" x14ac:dyDescent="0.2"/>
    <row r="3492" s="2" customFormat="1" x14ac:dyDescent="0.2"/>
    <row r="3493" s="2" customFormat="1" x14ac:dyDescent="0.2"/>
    <row r="3494" s="2" customFormat="1" x14ac:dyDescent="0.2"/>
    <row r="3495" s="2" customFormat="1" x14ac:dyDescent="0.2"/>
    <row r="3496" s="2" customFormat="1" x14ac:dyDescent="0.2"/>
    <row r="3497" s="2" customFormat="1" x14ac:dyDescent="0.2"/>
    <row r="3498" s="2" customFormat="1" x14ac:dyDescent="0.2"/>
    <row r="3499" s="2" customFormat="1" x14ac:dyDescent="0.2"/>
    <row r="3500" s="2" customFormat="1" x14ac:dyDescent="0.2"/>
    <row r="3501" s="2" customFormat="1" x14ac:dyDescent="0.2"/>
    <row r="3502" s="2" customFormat="1" x14ac:dyDescent="0.2"/>
    <row r="3503" s="2" customFormat="1" x14ac:dyDescent="0.2"/>
    <row r="3504" s="2" customFormat="1" x14ac:dyDescent="0.2"/>
    <row r="3505" s="2" customFormat="1" x14ac:dyDescent="0.2"/>
    <row r="3506" s="2" customFormat="1" x14ac:dyDescent="0.2"/>
    <row r="3507" s="2" customFormat="1" x14ac:dyDescent="0.2"/>
    <row r="3508" s="2" customFormat="1" x14ac:dyDescent="0.2"/>
    <row r="3509" s="2" customFormat="1" x14ac:dyDescent="0.2"/>
    <row r="3510" s="2" customFormat="1" x14ac:dyDescent="0.2"/>
    <row r="3511" s="2" customFormat="1" x14ac:dyDescent="0.2"/>
    <row r="3512" s="2" customFormat="1" x14ac:dyDescent="0.2"/>
    <row r="3513" s="2" customFormat="1" x14ac:dyDescent="0.2"/>
    <row r="3514" s="2" customFormat="1" x14ac:dyDescent="0.2"/>
    <row r="3515" s="2" customFormat="1" x14ac:dyDescent="0.2"/>
    <row r="3516" s="2" customFormat="1" x14ac:dyDescent="0.2"/>
    <row r="3517" s="2" customFormat="1" x14ac:dyDescent="0.2"/>
    <row r="3518" s="2" customFormat="1" x14ac:dyDescent="0.2"/>
    <row r="3519" s="2" customFormat="1" x14ac:dyDescent="0.2"/>
    <row r="3520" s="2" customFormat="1" x14ac:dyDescent="0.2"/>
    <row r="3521" s="2" customFormat="1" x14ac:dyDescent="0.2"/>
    <row r="3522" s="2" customFormat="1" x14ac:dyDescent="0.2"/>
    <row r="3523" s="2" customFormat="1" x14ac:dyDescent="0.2"/>
    <row r="3524" s="2" customFormat="1" x14ac:dyDescent="0.2"/>
    <row r="3525" s="2" customFormat="1" x14ac:dyDescent="0.2"/>
    <row r="3526" s="2" customFormat="1" x14ac:dyDescent="0.2"/>
    <row r="3527" s="2" customFormat="1" x14ac:dyDescent="0.2"/>
    <row r="3528" s="2" customFormat="1" x14ac:dyDescent="0.2"/>
    <row r="3529" s="2" customFormat="1" x14ac:dyDescent="0.2"/>
    <row r="3530" s="2" customFormat="1" x14ac:dyDescent="0.2"/>
    <row r="3531" s="2" customFormat="1" x14ac:dyDescent="0.2"/>
    <row r="3532" s="2" customFormat="1" x14ac:dyDescent="0.2"/>
    <row r="3533" s="2" customFormat="1" x14ac:dyDescent="0.2"/>
    <row r="3534" s="2" customFormat="1" x14ac:dyDescent="0.2"/>
    <row r="3535" s="2" customFormat="1" x14ac:dyDescent="0.2"/>
    <row r="3536" s="2" customFormat="1" x14ac:dyDescent="0.2"/>
    <row r="3537" s="2" customFormat="1" x14ac:dyDescent="0.2"/>
    <row r="3538" s="2" customFormat="1" x14ac:dyDescent="0.2"/>
    <row r="3539" s="2" customFormat="1" x14ac:dyDescent="0.2"/>
    <row r="3540" s="2" customFormat="1" x14ac:dyDescent="0.2"/>
    <row r="3541" s="2" customFormat="1" x14ac:dyDescent="0.2"/>
    <row r="3542" s="2" customFormat="1" x14ac:dyDescent="0.2"/>
    <row r="3543" s="2" customFormat="1" x14ac:dyDescent="0.2"/>
    <row r="3544" s="2" customFormat="1" x14ac:dyDescent="0.2"/>
    <row r="3545" s="2" customFormat="1" x14ac:dyDescent="0.2"/>
    <row r="3546" s="2" customFormat="1" x14ac:dyDescent="0.2"/>
    <row r="3547" s="2" customFormat="1" x14ac:dyDescent="0.2"/>
    <row r="3548" s="2" customFormat="1" x14ac:dyDescent="0.2"/>
    <row r="3549" s="2" customFormat="1" x14ac:dyDescent="0.2"/>
    <row r="3550" s="2" customFormat="1" x14ac:dyDescent="0.2"/>
    <row r="3551" s="2" customFormat="1" x14ac:dyDescent="0.2"/>
    <row r="3552" s="2" customFormat="1" x14ac:dyDescent="0.2"/>
    <row r="3553" s="2" customFormat="1" x14ac:dyDescent="0.2"/>
    <row r="3554" s="2" customFormat="1" x14ac:dyDescent="0.2"/>
    <row r="3555" s="2" customFormat="1" x14ac:dyDescent="0.2"/>
    <row r="3556" s="2" customFormat="1" x14ac:dyDescent="0.2"/>
    <row r="3557" s="2" customFormat="1" x14ac:dyDescent="0.2"/>
    <row r="3558" s="2" customFormat="1" x14ac:dyDescent="0.2"/>
    <row r="3559" s="2" customFormat="1" x14ac:dyDescent="0.2"/>
    <row r="3560" s="2" customFormat="1" x14ac:dyDescent="0.2"/>
    <row r="3561" s="2" customFormat="1" x14ac:dyDescent="0.2"/>
    <row r="3562" s="2" customFormat="1" x14ac:dyDescent="0.2"/>
    <row r="3563" s="2" customFormat="1" x14ac:dyDescent="0.2"/>
    <row r="3564" s="2" customFormat="1" x14ac:dyDescent="0.2"/>
    <row r="3565" s="2" customFormat="1" x14ac:dyDescent="0.2"/>
    <row r="3566" s="2" customFormat="1" x14ac:dyDescent="0.2"/>
    <row r="3567" s="2" customFormat="1" x14ac:dyDescent="0.2"/>
    <row r="3568" s="2" customFormat="1" x14ac:dyDescent="0.2"/>
    <row r="3569" s="2" customFormat="1" x14ac:dyDescent="0.2"/>
    <row r="3570" s="2" customFormat="1" x14ac:dyDescent="0.2"/>
    <row r="3571" s="2" customFormat="1" x14ac:dyDescent="0.2"/>
    <row r="3572" s="2" customFormat="1" x14ac:dyDescent="0.2"/>
    <row r="3573" s="2" customFormat="1" x14ac:dyDescent="0.2"/>
    <row r="3574" s="2" customFormat="1" x14ac:dyDescent="0.2"/>
    <row r="3575" s="2" customFormat="1" x14ac:dyDescent="0.2"/>
    <row r="3576" s="2" customFormat="1" x14ac:dyDescent="0.2"/>
    <row r="3577" s="2" customFormat="1" x14ac:dyDescent="0.2"/>
    <row r="3578" s="2" customFormat="1" x14ac:dyDescent="0.2"/>
    <row r="3579" s="2" customFormat="1" x14ac:dyDescent="0.2"/>
    <row r="3580" s="2" customFormat="1" x14ac:dyDescent="0.2"/>
    <row r="3581" s="2" customFormat="1" x14ac:dyDescent="0.2"/>
    <row r="3582" s="2" customFormat="1" x14ac:dyDescent="0.2"/>
    <row r="3583" s="2" customFormat="1" x14ac:dyDescent="0.2"/>
    <row r="3584" s="2" customFormat="1" x14ac:dyDescent="0.2"/>
    <row r="3585" s="2" customFormat="1" x14ac:dyDescent="0.2"/>
    <row r="3586" s="2" customFormat="1" x14ac:dyDescent="0.2"/>
    <row r="3587" s="2" customFormat="1" x14ac:dyDescent="0.2"/>
    <row r="3588" s="2" customFormat="1" x14ac:dyDescent="0.2"/>
    <row r="3589" s="2" customFormat="1" x14ac:dyDescent="0.2"/>
    <row r="3590" s="2" customFormat="1" x14ac:dyDescent="0.2"/>
    <row r="3591" s="2" customFormat="1" x14ac:dyDescent="0.2"/>
    <row r="3592" s="2" customFormat="1" x14ac:dyDescent="0.2"/>
    <row r="3593" s="2" customFormat="1" x14ac:dyDescent="0.2"/>
    <row r="3594" s="2" customFormat="1" x14ac:dyDescent="0.2"/>
    <row r="3595" s="2" customFormat="1" x14ac:dyDescent="0.2"/>
    <row r="3596" s="2" customFormat="1" x14ac:dyDescent="0.2"/>
    <row r="3597" s="2" customFormat="1" x14ac:dyDescent="0.2"/>
    <row r="3598" s="2" customFormat="1" x14ac:dyDescent="0.2"/>
    <row r="3599" s="2" customFormat="1" x14ac:dyDescent="0.2"/>
    <row r="3600" s="2" customFormat="1" x14ac:dyDescent="0.2"/>
    <row r="3601" s="2" customFormat="1" x14ac:dyDescent="0.2"/>
    <row r="3602" s="2" customFormat="1" x14ac:dyDescent="0.2"/>
    <row r="3603" s="2" customFormat="1" x14ac:dyDescent="0.2"/>
    <row r="3604" s="2" customFormat="1" x14ac:dyDescent="0.2"/>
    <row r="3605" s="2" customFormat="1" x14ac:dyDescent="0.2"/>
    <row r="3606" s="2" customFormat="1" x14ac:dyDescent="0.2"/>
    <row r="3607" s="2" customFormat="1" x14ac:dyDescent="0.2"/>
    <row r="3608" s="2" customFormat="1" x14ac:dyDescent="0.2"/>
    <row r="3609" s="2" customFormat="1" x14ac:dyDescent="0.2"/>
    <row r="3610" s="2" customFormat="1" x14ac:dyDescent="0.2"/>
    <row r="3611" s="2" customFormat="1" x14ac:dyDescent="0.2"/>
    <row r="3612" s="2" customFormat="1" x14ac:dyDescent="0.2"/>
    <row r="3613" s="2" customFormat="1" x14ac:dyDescent="0.2"/>
    <row r="3614" s="2" customFormat="1" x14ac:dyDescent="0.2"/>
    <row r="3615" s="2" customFormat="1" x14ac:dyDescent="0.2"/>
    <row r="3616" s="2" customFormat="1" x14ac:dyDescent="0.2"/>
    <row r="3617" s="2" customFormat="1" x14ac:dyDescent="0.2"/>
    <row r="3618" s="2" customFormat="1" x14ac:dyDescent="0.2"/>
    <row r="3619" s="2" customFormat="1" x14ac:dyDescent="0.2"/>
    <row r="3620" s="2" customFormat="1" x14ac:dyDescent="0.2"/>
    <row r="3621" s="2" customFormat="1" x14ac:dyDescent="0.2"/>
    <row r="3622" s="2" customFormat="1" x14ac:dyDescent="0.2"/>
    <row r="3623" s="2" customFormat="1" x14ac:dyDescent="0.2"/>
    <row r="3624" s="2" customFormat="1" x14ac:dyDescent="0.2"/>
    <row r="3625" s="2" customFormat="1" x14ac:dyDescent="0.2"/>
    <row r="3626" s="2" customFormat="1" x14ac:dyDescent="0.2"/>
    <row r="3627" s="2" customFormat="1" x14ac:dyDescent="0.2"/>
    <row r="3628" s="2" customFormat="1" x14ac:dyDescent="0.2"/>
    <row r="3629" s="2" customFormat="1" x14ac:dyDescent="0.2"/>
    <row r="3630" s="2" customFormat="1" x14ac:dyDescent="0.2"/>
    <row r="3631" s="2" customFormat="1" x14ac:dyDescent="0.2"/>
    <row r="3632" s="2" customFormat="1" x14ac:dyDescent="0.2"/>
    <row r="3633" s="2" customFormat="1" x14ac:dyDescent="0.2"/>
    <row r="3634" s="2" customFormat="1" x14ac:dyDescent="0.2"/>
    <row r="3635" s="2" customFormat="1" x14ac:dyDescent="0.2"/>
    <row r="3636" s="2" customFormat="1" x14ac:dyDescent="0.2"/>
    <row r="3637" s="2" customFormat="1" x14ac:dyDescent="0.2"/>
    <row r="3638" s="2" customFormat="1" x14ac:dyDescent="0.2"/>
    <row r="3639" s="2" customFormat="1" x14ac:dyDescent="0.2"/>
    <row r="3640" s="2" customFormat="1" x14ac:dyDescent="0.2"/>
    <row r="3641" s="2" customFormat="1" x14ac:dyDescent="0.2"/>
    <row r="3642" s="2" customFormat="1" x14ac:dyDescent="0.2"/>
    <row r="3643" s="2" customFormat="1" x14ac:dyDescent="0.2"/>
    <row r="3644" s="2" customFormat="1" x14ac:dyDescent="0.2"/>
    <row r="3645" s="2" customFormat="1" x14ac:dyDescent="0.2"/>
    <row r="3646" s="2" customFormat="1" x14ac:dyDescent="0.2"/>
    <row r="3647" s="2" customFormat="1" x14ac:dyDescent="0.2"/>
    <row r="3648" s="2" customFormat="1" x14ac:dyDescent="0.2"/>
    <row r="3649" s="2" customFormat="1" x14ac:dyDescent="0.2"/>
    <row r="3650" s="2" customFormat="1" x14ac:dyDescent="0.2"/>
    <row r="3651" s="2" customFormat="1" x14ac:dyDescent="0.2"/>
    <row r="3652" s="2" customFormat="1" x14ac:dyDescent="0.2"/>
    <row r="3653" s="2" customFormat="1" x14ac:dyDescent="0.2"/>
    <row r="3654" s="2" customFormat="1" x14ac:dyDescent="0.2"/>
    <row r="3655" s="2" customFormat="1" x14ac:dyDescent="0.2"/>
    <row r="3656" s="2" customFormat="1" x14ac:dyDescent="0.2"/>
    <row r="3657" s="2" customFormat="1" x14ac:dyDescent="0.2"/>
    <row r="3658" s="2" customFormat="1" x14ac:dyDescent="0.2"/>
    <row r="3659" s="2" customFormat="1" x14ac:dyDescent="0.2"/>
    <row r="3660" s="2" customFormat="1" x14ac:dyDescent="0.2"/>
    <row r="3661" s="2" customFormat="1" x14ac:dyDescent="0.2"/>
    <row r="3662" s="2" customFormat="1" x14ac:dyDescent="0.2"/>
    <row r="3663" s="2" customFormat="1" x14ac:dyDescent="0.2"/>
    <row r="3664" s="2" customFormat="1" x14ac:dyDescent="0.2"/>
    <row r="3665" s="2" customFormat="1" x14ac:dyDescent="0.2"/>
    <row r="3666" s="2" customFormat="1" x14ac:dyDescent="0.2"/>
    <row r="3667" s="2" customFormat="1" x14ac:dyDescent="0.2"/>
    <row r="3668" s="2" customFormat="1" x14ac:dyDescent="0.2"/>
    <row r="3669" s="2" customFormat="1" x14ac:dyDescent="0.2"/>
    <row r="3670" s="2" customFormat="1" x14ac:dyDescent="0.2"/>
    <row r="3671" s="2" customFormat="1" x14ac:dyDescent="0.2"/>
    <row r="3672" s="2" customFormat="1" x14ac:dyDescent="0.2"/>
    <row r="3673" s="2" customFormat="1" x14ac:dyDescent="0.2"/>
    <row r="3674" s="2" customFormat="1" x14ac:dyDescent="0.2"/>
    <row r="3675" s="2" customFormat="1" x14ac:dyDescent="0.2"/>
    <row r="3676" s="2" customFormat="1" x14ac:dyDescent="0.2"/>
    <row r="3677" s="2" customFormat="1" x14ac:dyDescent="0.2"/>
    <row r="3678" s="2" customFormat="1" x14ac:dyDescent="0.2"/>
    <row r="3679" s="2" customFormat="1" x14ac:dyDescent="0.2"/>
    <row r="3680" s="2" customFormat="1" x14ac:dyDescent="0.2"/>
    <row r="3681" s="2" customFormat="1" x14ac:dyDescent="0.2"/>
    <row r="3682" s="2" customFormat="1" x14ac:dyDescent="0.2"/>
    <row r="3683" s="2" customFormat="1" x14ac:dyDescent="0.2"/>
    <row r="3684" s="2" customFormat="1" x14ac:dyDescent="0.2"/>
    <row r="3685" s="2" customFormat="1" x14ac:dyDescent="0.2"/>
    <row r="3686" s="2" customFormat="1" x14ac:dyDescent="0.2"/>
    <row r="3687" s="2" customFormat="1" x14ac:dyDescent="0.2"/>
    <row r="3688" s="2" customFormat="1" x14ac:dyDescent="0.2"/>
    <row r="3689" s="2" customFormat="1" x14ac:dyDescent="0.2"/>
    <row r="3690" s="2" customFormat="1" x14ac:dyDescent="0.2"/>
    <row r="3691" s="2" customFormat="1" x14ac:dyDescent="0.2"/>
    <row r="3692" s="2" customFormat="1" x14ac:dyDescent="0.2"/>
    <row r="3693" s="2" customFormat="1" x14ac:dyDescent="0.2"/>
    <row r="3694" s="2" customFormat="1" x14ac:dyDescent="0.2"/>
    <row r="3695" s="2" customFormat="1" x14ac:dyDescent="0.2"/>
    <row r="3696" s="2" customFormat="1" x14ac:dyDescent="0.2"/>
    <row r="3697" s="2" customFormat="1" x14ac:dyDescent="0.2"/>
    <row r="3698" s="2" customFormat="1" x14ac:dyDescent="0.2"/>
    <row r="3699" s="2" customFormat="1" x14ac:dyDescent="0.2"/>
    <row r="3700" s="2" customFormat="1" x14ac:dyDescent="0.2"/>
    <row r="3701" s="2" customFormat="1" x14ac:dyDescent="0.2"/>
    <row r="3702" s="2" customFormat="1" x14ac:dyDescent="0.2"/>
    <row r="3703" s="2" customFormat="1" x14ac:dyDescent="0.2"/>
    <row r="3704" s="2" customFormat="1" x14ac:dyDescent="0.2"/>
    <row r="3705" s="2" customFormat="1" x14ac:dyDescent="0.2"/>
    <row r="3706" s="2" customFormat="1" x14ac:dyDescent="0.2"/>
    <row r="3707" s="2" customFormat="1" x14ac:dyDescent="0.2"/>
    <row r="3708" s="2" customFormat="1" x14ac:dyDescent="0.2"/>
    <row r="3709" s="2" customFormat="1" x14ac:dyDescent="0.2"/>
    <row r="3710" s="2" customFormat="1" x14ac:dyDescent="0.2"/>
    <row r="3711" s="2" customFormat="1" x14ac:dyDescent="0.2"/>
    <row r="3712" s="2" customFormat="1" x14ac:dyDescent="0.2"/>
    <row r="3713" s="2" customFormat="1" x14ac:dyDescent="0.2"/>
    <row r="3714" s="2" customFormat="1" x14ac:dyDescent="0.2"/>
    <row r="3715" s="2" customFormat="1" x14ac:dyDescent="0.2"/>
    <row r="3716" s="2" customFormat="1" x14ac:dyDescent="0.2"/>
    <row r="3717" s="2" customFormat="1" x14ac:dyDescent="0.2"/>
    <row r="3718" s="2" customFormat="1" x14ac:dyDescent="0.2"/>
    <row r="3719" s="2" customFormat="1" x14ac:dyDescent="0.2"/>
    <row r="3720" s="2" customFormat="1" x14ac:dyDescent="0.2"/>
    <row r="3721" s="2" customFormat="1" x14ac:dyDescent="0.2"/>
    <row r="3722" s="2" customFormat="1" x14ac:dyDescent="0.2"/>
    <row r="3723" s="2" customFormat="1" x14ac:dyDescent="0.2"/>
    <row r="3724" s="2" customFormat="1" x14ac:dyDescent="0.2"/>
    <row r="3725" s="2" customFormat="1" x14ac:dyDescent="0.2"/>
    <row r="3726" s="2" customFormat="1" x14ac:dyDescent="0.2"/>
    <row r="3727" s="2" customFormat="1" x14ac:dyDescent="0.2"/>
    <row r="3728" s="2" customFormat="1" x14ac:dyDescent="0.2"/>
    <row r="3729" s="2" customFormat="1" x14ac:dyDescent="0.2"/>
    <row r="3730" s="2" customFormat="1" x14ac:dyDescent="0.2"/>
    <row r="3731" s="2" customFormat="1" x14ac:dyDescent="0.2"/>
    <row r="3732" s="2" customFormat="1" x14ac:dyDescent="0.2"/>
    <row r="3733" s="2" customFormat="1" x14ac:dyDescent="0.2"/>
    <row r="3734" s="2" customFormat="1" x14ac:dyDescent="0.2"/>
    <row r="3735" s="2" customFormat="1" x14ac:dyDescent="0.2"/>
    <row r="3736" s="2" customFormat="1" x14ac:dyDescent="0.2"/>
    <row r="3737" s="2" customFormat="1" x14ac:dyDescent="0.2"/>
    <row r="3738" s="2" customFormat="1" x14ac:dyDescent="0.2"/>
    <row r="3739" s="2" customFormat="1" x14ac:dyDescent="0.2"/>
    <row r="3740" s="2" customFormat="1" x14ac:dyDescent="0.2"/>
    <row r="3741" s="2" customFormat="1" x14ac:dyDescent="0.2"/>
    <row r="3742" s="2" customFormat="1" x14ac:dyDescent="0.2"/>
    <row r="3743" s="2" customFormat="1" x14ac:dyDescent="0.2"/>
    <row r="3744" s="2" customFormat="1" x14ac:dyDescent="0.2"/>
    <row r="3745" s="2" customFormat="1" x14ac:dyDescent="0.2"/>
    <row r="3746" s="2" customFormat="1" x14ac:dyDescent="0.2"/>
    <row r="3747" s="2" customFormat="1" x14ac:dyDescent="0.2"/>
    <row r="3748" s="2" customFormat="1" x14ac:dyDescent="0.2"/>
    <row r="3749" s="2" customFormat="1" x14ac:dyDescent="0.2"/>
    <row r="3750" s="2" customFormat="1" x14ac:dyDescent="0.2"/>
    <row r="3751" s="2" customFormat="1" x14ac:dyDescent="0.2"/>
    <row r="3752" s="2" customFormat="1" x14ac:dyDescent="0.2"/>
    <row r="3753" s="2" customFormat="1" x14ac:dyDescent="0.2"/>
    <row r="3754" s="2" customFormat="1" x14ac:dyDescent="0.2"/>
    <row r="3755" s="2" customFormat="1" x14ac:dyDescent="0.2"/>
    <row r="3756" s="2" customFormat="1" x14ac:dyDescent="0.2"/>
    <row r="3757" s="2" customFormat="1" x14ac:dyDescent="0.2"/>
    <row r="3758" s="2" customFormat="1" x14ac:dyDescent="0.2"/>
    <row r="3759" s="2" customFormat="1" x14ac:dyDescent="0.2"/>
    <row r="3760" s="2" customFormat="1" x14ac:dyDescent="0.2"/>
    <row r="3761" s="2" customFormat="1" x14ac:dyDescent="0.2"/>
    <row r="3762" s="2" customFormat="1" x14ac:dyDescent="0.2"/>
    <row r="3763" s="2" customFormat="1" x14ac:dyDescent="0.2"/>
    <row r="3764" s="2" customFormat="1" x14ac:dyDescent="0.2"/>
    <row r="3765" s="2" customFormat="1" x14ac:dyDescent="0.2"/>
    <row r="3766" s="2" customFormat="1" x14ac:dyDescent="0.2"/>
    <row r="3767" s="2" customFormat="1" x14ac:dyDescent="0.2"/>
    <row r="3768" s="2" customFormat="1" x14ac:dyDescent="0.2"/>
    <row r="3769" s="2" customFormat="1" x14ac:dyDescent="0.2"/>
    <row r="3770" s="2" customFormat="1" x14ac:dyDescent="0.2"/>
    <row r="3771" s="2" customFormat="1" x14ac:dyDescent="0.2"/>
    <row r="3772" s="2" customFormat="1" x14ac:dyDescent="0.2"/>
    <row r="3773" s="2" customFormat="1" x14ac:dyDescent="0.2"/>
    <row r="3774" s="2" customFormat="1" x14ac:dyDescent="0.2"/>
    <row r="3775" s="2" customFormat="1" x14ac:dyDescent="0.2"/>
    <row r="3776" s="2" customFormat="1" x14ac:dyDescent="0.2"/>
    <row r="3777" s="2" customFormat="1" x14ac:dyDescent="0.2"/>
    <row r="3778" s="2" customFormat="1" x14ac:dyDescent="0.2"/>
    <row r="3779" s="2" customFormat="1" x14ac:dyDescent="0.2"/>
    <row r="3780" s="2" customFormat="1" x14ac:dyDescent="0.2"/>
    <row r="3781" s="2" customFormat="1" x14ac:dyDescent="0.2"/>
    <row r="3782" s="2" customFormat="1" x14ac:dyDescent="0.2"/>
    <row r="3783" s="2" customFormat="1" x14ac:dyDescent="0.2"/>
    <row r="3784" s="2" customFormat="1" x14ac:dyDescent="0.2"/>
    <row r="3785" s="2" customFormat="1" x14ac:dyDescent="0.2"/>
    <row r="3786" s="2" customFormat="1" x14ac:dyDescent="0.2"/>
    <row r="3787" s="2" customFormat="1" x14ac:dyDescent="0.2"/>
    <row r="3788" s="2" customFormat="1" x14ac:dyDescent="0.2"/>
    <row r="3789" s="2" customFormat="1" x14ac:dyDescent="0.2"/>
    <row r="3790" s="2" customFormat="1" x14ac:dyDescent="0.2"/>
    <row r="3791" s="2" customFormat="1" x14ac:dyDescent="0.2"/>
    <row r="3792" s="2" customFormat="1" x14ac:dyDescent="0.2"/>
    <row r="3793" s="2" customFormat="1" x14ac:dyDescent="0.2"/>
    <row r="3794" s="2" customFormat="1" x14ac:dyDescent="0.2"/>
    <row r="3795" s="2" customFormat="1" x14ac:dyDescent="0.2"/>
    <row r="3796" s="2" customFormat="1" x14ac:dyDescent="0.2"/>
    <row r="3797" s="2" customFormat="1" x14ac:dyDescent="0.2"/>
    <row r="3798" s="2" customFormat="1" x14ac:dyDescent="0.2"/>
    <row r="3799" s="2" customFormat="1" x14ac:dyDescent="0.2"/>
    <row r="3800" s="2" customFormat="1" x14ac:dyDescent="0.2"/>
    <row r="3801" s="2" customFormat="1" x14ac:dyDescent="0.2"/>
    <row r="3802" s="2" customFormat="1" x14ac:dyDescent="0.2"/>
    <row r="3803" s="2" customFormat="1" x14ac:dyDescent="0.2"/>
    <row r="3804" s="2" customFormat="1" x14ac:dyDescent="0.2"/>
    <row r="3805" s="2" customFormat="1" x14ac:dyDescent="0.2"/>
    <row r="3806" s="2" customFormat="1" x14ac:dyDescent="0.2"/>
    <row r="3807" s="2" customFormat="1" x14ac:dyDescent="0.2"/>
    <row r="3808" s="2" customFormat="1" x14ac:dyDescent="0.2"/>
    <row r="3809" s="2" customFormat="1" x14ac:dyDescent="0.2"/>
    <row r="3810" s="2" customFormat="1" x14ac:dyDescent="0.2"/>
    <row r="3811" s="2" customFormat="1" x14ac:dyDescent="0.2"/>
    <row r="3812" s="2" customFormat="1" x14ac:dyDescent="0.2"/>
    <row r="3813" s="2" customFormat="1" x14ac:dyDescent="0.2"/>
    <row r="3814" s="2" customFormat="1" x14ac:dyDescent="0.2"/>
    <row r="3815" s="2" customFormat="1" x14ac:dyDescent="0.2"/>
    <row r="3816" s="2" customFormat="1" x14ac:dyDescent="0.2"/>
    <row r="3817" s="2" customFormat="1" x14ac:dyDescent="0.2"/>
    <row r="3818" s="2" customFormat="1" x14ac:dyDescent="0.2"/>
    <row r="3819" s="2" customFormat="1" x14ac:dyDescent="0.2"/>
    <row r="3820" s="2" customFormat="1" x14ac:dyDescent="0.2"/>
    <row r="3821" s="2" customFormat="1" x14ac:dyDescent="0.2"/>
    <row r="3822" s="2" customFormat="1" x14ac:dyDescent="0.2"/>
    <row r="3823" s="2" customFormat="1" x14ac:dyDescent="0.2"/>
    <row r="3824" s="2" customFormat="1" x14ac:dyDescent="0.2"/>
    <row r="3825" s="2" customFormat="1" x14ac:dyDescent="0.2"/>
    <row r="3826" s="2" customFormat="1" x14ac:dyDescent="0.2"/>
    <row r="3827" s="2" customFormat="1" x14ac:dyDescent="0.2"/>
    <row r="3828" s="2" customFormat="1" x14ac:dyDescent="0.2"/>
    <row r="3829" s="2" customFormat="1" x14ac:dyDescent="0.2"/>
    <row r="3830" s="2" customFormat="1" x14ac:dyDescent="0.2"/>
    <row r="3831" s="2" customFormat="1" x14ac:dyDescent="0.2"/>
    <row r="3832" s="2" customFormat="1" x14ac:dyDescent="0.2"/>
    <row r="3833" s="2" customFormat="1" x14ac:dyDescent="0.2"/>
    <row r="3834" s="2" customFormat="1" x14ac:dyDescent="0.2"/>
    <row r="3835" s="2" customFormat="1" x14ac:dyDescent="0.2"/>
    <row r="3836" s="2" customFormat="1" x14ac:dyDescent="0.2"/>
    <row r="3837" s="2" customFormat="1" x14ac:dyDescent="0.2"/>
    <row r="3838" s="2" customFormat="1" x14ac:dyDescent="0.2"/>
    <row r="3839" s="2" customFormat="1" x14ac:dyDescent="0.2"/>
    <row r="3840" s="2" customFormat="1" x14ac:dyDescent="0.2"/>
    <row r="3841" s="2" customFormat="1" x14ac:dyDescent="0.2"/>
    <row r="3842" s="2" customFormat="1" x14ac:dyDescent="0.2"/>
    <row r="3843" s="2" customFormat="1" x14ac:dyDescent="0.2"/>
    <row r="3844" s="2" customFormat="1" x14ac:dyDescent="0.2"/>
    <row r="3845" s="2" customFormat="1" x14ac:dyDescent="0.2"/>
    <row r="3846" s="2" customFormat="1" x14ac:dyDescent="0.2"/>
    <row r="3847" s="2" customFormat="1" x14ac:dyDescent="0.2"/>
    <row r="3848" s="2" customFormat="1" x14ac:dyDescent="0.2"/>
    <row r="3849" s="2" customFormat="1" x14ac:dyDescent="0.2"/>
    <row r="3850" s="2" customFormat="1" x14ac:dyDescent="0.2"/>
    <row r="3851" s="2" customFormat="1" x14ac:dyDescent="0.2"/>
    <row r="3852" s="2" customFormat="1" x14ac:dyDescent="0.2"/>
    <row r="3853" s="2" customFormat="1" x14ac:dyDescent="0.2"/>
    <row r="3854" s="2" customFormat="1" x14ac:dyDescent="0.2"/>
    <row r="3855" s="2" customFormat="1" x14ac:dyDescent="0.2"/>
    <row r="3856" s="2" customFormat="1" x14ac:dyDescent="0.2"/>
    <row r="3857" s="2" customFormat="1" x14ac:dyDescent="0.2"/>
    <row r="3858" s="2" customFormat="1" x14ac:dyDescent="0.2"/>
    <row r="3859" s="2" customFormat="1" x14ac:dyDescent="0.2"/>
    <row r="3860" s="2" customFormat="1" x14ac:dyDescent="0.2"/>
    <row r="3861" s="2" customFormat="1" x14ac:dyDescent="0.2"/>
    <row r="3862" s="2" customFormat="1" x14ac:dyDescent="0.2"/>
    <row r="3863" s="2" customFormat="1" x14ac:dyDescent="0.2"/>
    <row r="3864" s="2" customFormat="1" x14ac:dyDescent="0.2"/>
    <row r="3865" s="2" customFormat="1" x14ac:dyDescent="0.2"/>
    <row r="3866" s="2" customFormat="1" x14ac:dyDescent="0.2"/>
    <row r="3867" s="2" customFormat="1" x14ac:dyDescent="0.2"/>
    <row r="3868" s="2" customFormat="1" x14ac:dyDescent="0.2"/>
    <row r="3869" s="2" customFormat="1" x14ac:dyDescent="0.2"/>
    <row r="3870" s="2" customFormat="1" x14ac:dyDescent="0.2"/>
    <row r="3871" s="2" customFormat="1" x14ac:dyDescent="0.2"/>
    <row r="3872" s="2" customFormat="1" x14ac:dyDescent="0.2"/>
    <row r="3873" s="2" customFormat="1" x14ac:dyDescent="0.2"/>
    <row r="3874" s="2" customFormat="1" x14ac:dyDescent="0.2"/>
    <row r="3875" s="2" customFormat="1" x14ac:dyDescent="0.2"/>
    <row r="3876" s="2" customFormat="1" x14ac:dyDescent="0.2"/>
    <row r="3877" s="2" customFormat="1" x14ac:dyDescent="0.2"/>
    <row r="3878" s="2" customFormat="1" x14ac:dyDescent="0.2"/>
    <row r="3879" s="2" customFormat="1" x14ac:dyDescent="0.2"/>
    <row r="3880" s="2" customFormat="1" x14ac:dyDescent="0.2"/>
    <row r="3881" s="2" customFormat="1" x14ac:dyDescent="0.2"/>
    <row r="3882" s="2" customFormat="1" x14ac:dyDescent="0.2"/>
    <row r="3883" s="2" customFormat="1" x14ac:dyDescent="0.2"/>
    <row r="3884" s="2" customFormat="1" x14ac:dyDescent="0.2"/>
    <row r="3885" s="2" customFormat="1" x14ac:dyDescent="0.2"/>
    <row r="3886" s="2" customFormat="1" x14ac:dyDescent="0.2"/>
    <row r="3887" s="2" customFormat="1" x14ac:dyDescent="0.2"/>
    <row r="3888" s="2" customFormat="1" x14ac:dyDescent="0.2"/>
    <row r="3889" s="2" customFormat="1" x14ac:dyDescent="0.2"/>
    <row r="3890" s="2" customFormat="1" x14ac:dyDescent="0.2"/>
    <row r="3891" s="2" customFormat="1" x14ac:dyDescent="0.2"/>
    <row r="3892" s="2" customFormat="1" x14ac:dyDescent="0.2"/>
    <row r="3893" s="2" customFormat="1" x14ac:dyDescent="0.2"/>
    <row r="3894" s="2" customFormat="1" x14ac:dyDescent="0.2"/>
    <row r="3895" s="2" customFormat="1" x14ac:dyDescent="0.2"/>
    <row r="3896" s="2" customFormat="1" x14ac:dyDescent="0.2"/>
    <row r="3897" s="2" customFormat="1" x14ac:dyDescent="0.2"/>
    <row r="3898" s="2" customFormat="1" x14ac:dyDescent="0.2"/>
    <row r="3899" s="2" customFormat="1" x14ac:dyDescent="0.2"/>
    <row r="3900" s="2" customFormat="1" x14ac:dyDescent="0.2"/>
    <row r="3901" s="2" customFormat="1" x14ac:dyDescent="0.2"/>
    <row r="3902" s="2" customFormat="1" x14ac:dyDescent="0.2"/>
    <row r="3903" s="2" customFormat="1" x14ac:dyDescent="0.2"/>
    <row r="3904" s="2" customFormat="1" x14ac:dyDescent="0.2"/>
    <row r="3905" s="2" customFormat="1" x14ac:dyDescent="0.2"/>
    <row r="3906" s="2" customFormat="1" x14ac:dyDescent="0.2"/>
    <row r="3907" s="2" customFormat="1" x14ac:dyDescent="0.2"/>
    <row r="3908" s="2" customFormat="1" x14ac:dyDescent="0.2"/>
    <row r="3909" s="2" customFormat="1" x14ac:dyDescent="0.2"/>
    <row r="3910" s="2" customFormat="1" x14ac:dyDescent="0.2"/>
    <row r="3911" s="2" customFormat="1" x14ac:dyDescent="0.2"/>
    <row r="3912" s="2" customFormat="1" x14ac:dyDescent="0.2"/>
    <row r="3913" s="2" customFormat="1" x14ac:dyDescent="0.2"/>
    <row r="3914" s="2" customFormat="1" x14ac:dyDescent="0.2"/>
    <row r="3915" s="2" customFormat="1" x14ac:dyDescent="0.2"/>
    <row r="3916" s="2" customFormat="1" x14ac:dyDescent="0.2"/>
    <row r="3917" s="2" customFormat="1" x14ac:dyDescent="0.2"/>
    <row r="3918" s="2" customFormat="1" x14ac:dyDescent="0.2"/>
    <row r="3919" s="2" customFormat="1" x14ac:dyDescent="0.2"/>
    <row r="3920" s="2" customFormat="1" x14ac:dyDescent="0.2"/>
    <row r="3921" s="2" customFormat="1" x14ac:dyDescent="0.2"/>
    <row r="3922" s="2" customFormat="1" x14ac:dyDescent="0.2"/>
    <row r="3923" s="2" customFormat="1" x14ac:dyDescent="0.2"/>
    <row r="3924" s="2" customFormat="1" x14ac:dyDescent="0.2"/>
    <row r="3925" s="2" customFormat="1" x14ac:dyDescent="0.2"/>
    <row r="3926" s="2" customFormat="1" x14ac:dyDescent="0.2"/>
    <row r="3927" s="2" customFormat="1" x14ac:dyDescent="0.2"/>
    <row r="3928" s="2" customFormat="1" x14ac:dyDescent="0.2"/>
    <row r="3929" s="2" customFormat="1" x14ac:dyDescent="0.2"/>
    <row r="3930" s="2" customFormat="1" x14ac:dyDescent="0.2"/>
    <row r="3931" s="2" customFormat="1" x14ac:dyDescent="0.2"/>
    <row r="3932" s="2" customFormat="1" x14ac:dyDescent="0.2"/>
    <row r="3933" s="2" customFormat="1" x14ac:dyDescent="0.2"/>
    <row r="3934" s="2" customFormat="1" x14ac:dyDescent="0.2"/>
    <row r="3935" s="2" customFormat="1" x14ac:dyDescent="0.2"/>
    <row r="3936" s="2" customFormat="1" x14ac:dyDescent="0.2"/>
    <row r="3937" s="2" customFormat="1" x14ac:dyDescent="0.2"/>
    <row r="3938" s="2" customFormat="1" x14ac:dyDescent="0.2"/>
    <row r="3939" s="2" customFormat="1" x14ac:dyDescent="0.2"/>
    <row r="3940" s="2" customFormat="1" x14ac:dyDescent="0.2"/>
    <row r="3941" s="2" customFormat="1" x14ac:dyDescent="0.2"/>
    <row r="3942" s="2" customFormat="1" x14ac:dyDescent="0.2"/>
    <row r="3943" s="2" customFormat="1" x14ac:dyDescent="0.2"/>
    <row r="3944" s="2" customFormat="1" x14ac:dyDescent="0.2"/>
    <row r="3945" s="2" customFormat="1" x14ac:dyDescent="0.2"/>
    <row r="3946" s="2" customFormat="1" x14ac:dyDescent="0.2"/>
    <row r="3947" s="2" customFormat="1" x14ac:dyDescent="0.2"/>
    <row r="3948" s="2" customFormat="1" x14ac:dyDescent="0.2"/>
    <row r="3949" s="2" customFormat="1" x14ac:dyDescent="0.2"/>
    <row r="3950" s="2" customFormat="1" x14ac:dyDescent="0.2"/>
    <row r="3951" s="2" customFormat="1" x14ac:dyDescent="0.2"/>
    <row r="3952" s="2" customFormat="1" x14ac:dyDescent="0.2"/>
    <row r="3953" s="2" customFormat="1" x14ac:dyDescent="0.2"/>
    <row r="3954" s="2" customFormat="1" x14ac:dyDescent="0.2"/>
    <row r="3955" s="2" customFormat="1" x14ac:dyDescent="0.2"/>
    <row r="3956" s="2" customFormat="1" x14ac:dyDescent="0.2"/>
    <row r="3957" s="2" customFormat="1" x14ac:dyDescent="0.2"/>
    <row r="3958" s="2" customFormat="1" x14ac:dyDescent="0.2"/>
    <row r="3959" s="2" customFormat="1" x14ac:dyDescent="0.2"/>
    <row r="3960" s="2" customFormat="1" x14ac:dyDescent="0.2"/>
    <row r="3961" s="2" customFormat="1" x14ac:dyDescent="0.2"/>
    <row r="3962" s="2" customFormat="1" x14ac:dyDescent="0.2"/>
    <row r="3963" s="2" customFormat="1" x14ac:dyDescent="0.2"/>
    <row r="3964" s="2" customFormat="1" x14ac:dyDescent="0.2"/>
    <row r="3965" s="2" customFormat="1" x14ac:dyDescent="0.2"/>
    <row r="3966" s="2" customFormat="1" x14ac:dyDescent="0.2"/>
    <row r="3967" s="2" customFormat="1" x14ac:dyDescent="0.2"/>
    <row r="3968" s="2" customFormat="1" x14ac:dyDescent="0.2"/>
    <row r="3969" s="2" customFormat="1" x14ac:dyDescent="0.2"/>
    <row r="3970" s="2" customFormat="1" x14ac:dyDescent="0.2"/>
    <row r="3971" s="2" customFormat="1" x14ac:dyDescent="0.2"/>
    <row r="3972" s="2" customFormat="1" x14ac:dyDescent="0.2"/>
    <row r="3973" s="2" customFormat="1" x14ac:dyDescent="0.2"/>
    <row r="3974" s="2" customFormat="1" x14ac:dyDescent="0.2"/>
    <row r="3975" s="2" customFormat="1" x14ac:dyDescent="0.2"/>
    <row r="3976" s="2" customFormat="1" x14ac:dyDescent="0.2"/>
    <row r="3977" s="2" customFormat="1" x14ac:dyDescent="0.2"/>
    <row r="3978" s="2" customFormat="1" x14ac:dyDescent="0.2"/>
    <row r="3979" s="2" customFormat="1" x14ac:dyDescent="0.2"/>
    <row r="3980" s="2" customFormat="1" x14ac:dyDescent="0.2"/>
    <row r="3981" s="2" customFormat="1" x14ac:dyDescent="0.2"/>
    <row r="3982" s="2" customFormat="1" x14ac:dyDescent="0.2"/>
    <row r="3983" s="2" customFormat="1" x14ac:dyDescent="0.2"/>
    <row r="3984" s="2" customFormat="1" x14ac:dyDescent="0.2"/>
    <row r="3985" s="2" customFormat="1" x14ac:dyDescent="0.2"/>
    <row r="3986" s="2" customFormat="1" x14ac:dyDescent="0.2"/>
    <row r="3987" s="2" customFormat="1" x14ac:dyDescent="0.2"/>
    <row r="3988" s="2" customFormat="1" x14ac:dyDescent="0.2"/>
    <row r="3989" s="2" customFormat="1" x14ac:dyDescent="0.2"/>
    <row r="3990" s="2" customFormat="1" x14ac:dyDescent="0.2"/>
    <row r="3991" s="2" customFormat="1" x14ac:dyDescent="0.2"/>
    <row r="3992" s="2" customFormat="1" x14ac:dyDescent="0.2"/>
    <row r="3993" s="2" customFormat="1" x14ac:dyDescent="0.2"/>
    <row r="3994" s="2" customFormat="1" x14ac:dyDescent="0.2"/>
    <row r="3995" s="2" customFormat="1" x14ac:dyDescent="0.2"/>
    <row r="3996" s="2" customFormat="1" x14ac:dyDescent="0.2"/>
    <row r="3997" s="2" customFormat="1" x14ac:dyDescent="0.2"/>
    <row r="3998" s="2" customFormat="1" x14ac:dyDescent="0.2"/>
    <row r="3999" s="2" customFormat="1" x14ac:dyDescent="0.2"/>
    <row r="4000" s="2" customFormat="1" x14ac:dyDescent="0.2"/>
    <row r="4001" s="2" customFormat="1" x14ac:dyDescent="0.2"/>
    <row r="4002" s="2" customFormat="1" x14ac:dyDescent="0.2"/>
    <row r="4003" s="2" customFormat="1" x14ac:dyDescent="0.2"/>
    <row r="4004" s="2" customFormat="1" x14ac:dyDescent="0.2"/>
    <row r="4005" s="2" customFormat="1" x14ac:dyDescent="0.2"/>
    <row r="4006" s="2" customFormat="1" x14ac:dyDescent="0.2"/>
    <row r="4007" s="2" customFormat="1" x14ac:dyDescent="0.2"/>
    <row r="4008" s="2" customFormat="1" x14ac:dyDescent="0.2"/>
    <row r="4009" s="2" customFormat="1" x14ac:dyDescent="0.2"/>
    <row r="4010" s="2" customFormat="1" x14ac:dyDescent="0.2"/>
    <row r="4011" s="2" customFormat="1" x14ac:dyDescent="0.2"/>
    <row r="4012" s="2" customFormat="1" x14ac:dyDescent="0.2"/>
    <row r="4013" s="2" customFormat="1" x14ac:dyDescent="0.2"/>
    <row r="4014" s="2" customFormat="1" x14ac:dyDescent="0.2"/>
    <row r="4015" s="2" customFormat="1" x14ac:dyDescent="0.2"/>
    <row r="4016" s="2" customFormat="1" x14ac:dyDescent="0.2"/>
    <row r="4017" s="2" customFormat="1" x14ac:dyDescent="0.2"/>
    <row r="4018" s="2" customFormat="1" x14ac:dyDescent="0.2"/>
    <row r="4019" s="2" customFormat="1" x14ac:dyDescent="0.2"/>
    <row r="4020" s="2" customFormat="1" x14ac:dyDescent="0.2"/>
    <row r="4021" s="2" customFormat="1" x14ac:dyDescent="0.2"/>
    <row r="4022" s="2" customFormat="1" x14ac:dyDescent="0.2"/>
    <row r="4023" s="2" customFormat="1" x14ac:dyDescent="0.2"/>
    <row r="4024" s="2" customFormat="1" x14ac:dyDescent="0.2"/>
    <row r="4025" s="2" customFormat="1" x14ac:dyDescent="0.2"/>
    <row r="4026" s="2" customFormat="1" x14ac:dyDescent="0.2"/>
    <row r="4027" s="2" customFormat="1" x14ac:dyDescent="0.2"/>
    <row r="4028" s="2" customFormat="1" x14ac:dyDescent="0.2"/>
    <row r="4029" s="2" customFormat="1" x14ac:dyDescent="0.2"/>
    <row r="4030" s="2" customFormat="1" x14ac:dyDescent="0.2"/>
    <row r="4031" s="2" customFormat="1" x14ac:dyDescent="0.2"/>
    <row r="4032" s="2" customFormat="1" x14ac:dyDescent="0.2"/>
    <row r="4033" s="2" customFormat="1" x14ac:dyDescent="0.2"/>
    <row r="4034" s="2" customFormat="1" x14ac:dyDescent="0.2"/>
    <row r="4035" s="2" customFormat="1" x14ac:dyDescent="0.2"/>
    <row r="4036" s="2" customFormat="1" x14ac:dyDescent="0.2"/>
    <row r="4037" s="2" customFormat="1" x14ac:dyDescent="0.2"/>
    <row r="4038" s="2" customFormat="1" x14ac:dyDescent="0.2"/>
    <row r="4039" s="2" customFormat="1" x14ac:dyDescent="0.2"/>
    <row r="4040" s="2" customFormat="1" x14ac:dyDescent="0.2"/>
    <row r="4041" s="2" customFormat="1" x14ac:dyDescent="0.2"/>
    <row r="4042" s="2" customFormat="1" x14ac:dyDescent="0.2"/>
    <row r="4043" s="2" customFormat="1" x14ac:dyDescent="0.2"/>
    <row r="4044" s="2" customFormat="1" x14ac:dyDescent="0.2"/>
    <row r="4045" s="2" customFormat="1" x14ac:dyDescent="0.2"/>
    <row r="4046" s="2" customFormat="1" x14ac:dyDescent="0.2"/>
    <row r="4047" s="2" customFormat="1" x14ac:dyDescent="0.2"/>
    <row r="4048" s="2" customFormat="1" x14ac:dyDescent="0.2"/>
    <row r="4049" s="2" customFormat="1" x14ac:dyDescent="0.2"/>
    <row r="4050" s="2" customFormat="1" x14ac:dyDescent="0.2"/>
    <row r="4051" s="2" customFormat="1" x14ac:dyDescent="0.2"/>
    <row r="4052" s="2" customFormat="1" x14ac:dyDescent="0.2"/>
    <row r="4053" s="2" customFormat="1" x14ac:dyDescent="0.2"/>
    <row r="4054" s="2" customFormat="1" x14ac:dyDescent="0.2"/>
    <row r="4055" s="2" customFormat="1" x14ac:dyDescent="0.2"/>
    <row r="4056" s="2" customFormat="1" x14ac:dyDescent="0.2"/>
    <row r="4057" s="2" customFormat="1" x14ac:dyDescent="0.2"/>
    <row r="4058" s="2" customFormat="1" x14ac:dyDescent="0.2"/>
    <row r="4059" s="2" customFormat="1" x14ac:dyDescent="0.2"/>
    <row r="4060" s="2" customFormat="1" x14ac:dyDescent="0.2"/>
    <row r="4061" s="2" customFormat="1" x14ac:dyDescent="0.2"/>
    <row r="4062" s="2" customFormat="1" x14ac:dyDescent="0.2"/>
    <row r="4063" s="2" customFormat="1" x14ac:dyDescent="0.2"/>
    <row r="4064" s="2" customFormat="1" x14ac:dyDescent="0.2"/>
    <row r="4065" s="2" customFormat="1" x14ac:dyDescent="0.2"/>
    <row r="4066" s="2" customFormat="1" x14ac:dyDescent="0.2"/>
    <row r="4067" s="2" customFormat="1" x14ac:dyDescent="0.2"/>
    <row r="4068" s="2" customFormat="1" x14ac:dyDescent="0.2"/>
    <row r="4069" s="2" customFormat="1" x14ac:dyDescent="0.2"/>
    <row r="4070" s="2" customFormat="1" x14ac:dyDescent="0.2"/>
    <row r="4071" s="2" customFormat="1" x14ac:dyDescent="0.2"/>
    <row r="4072" s="2" customFormat="1" x14ac:dyDescent="0.2"/>
    <row r="4073" s="2" customFormat="1" x14ac:dyDescent="0.2"/>
    <row r="4074" s="2" customFormat="1" x14ac:dyDescent="0.2"/>
    <row r="4075" s="2" customFormat="1" x14ac:dyDescent="0.2"/>
    <row r="4076" s="2" customFormat="1" x14ac:dyDescent="0.2"/>
    <row r="4077" s="2" customFormat="1" x14ac:dyDescent="0.2"/>
    <row r="4078" s="2" customFormat="1" x14ac:dyDescent="0.2"/>
    <row r="4079" s="2" customFormat="1" x14ac:dyDescent="0.2"/>
    <row r="4080" s="2" customFormat="1" x14ac:dyDescent="0.2"/>
    <row r="4081" s="2" customFormat="1" x14ac:dyDescent="0.2"/>
    <row r="4082" s="2" customFormat="1" x14ac:dyDescent="0.2"/>
    <row r="4083" s="2" customFormat="1" x14ac:dyDescent="0.2"/>
    <row r="4084" s="2" customFormat="1" x14ac:dyDescent="0.2"/>
    <row r="4085" s="2" customFormat="1" x14ac:dyDescent="0.2"/>
    <row r="4086" s="2" customFormat="1" x14ac:dyDescent="0.2"/>
    <row r="4087" s="2" customFormat="1" x14ac:dyDescent="0.2"/>
    <row r="4088" s="2" customFormat="1" x14ac:dyDescent="0.2"/>
    <row r="4089" s="2" customFormat="1" x14ac:dyDescent="0.2"/>
    <row r="4090" s="2" customFormat="1" x14ac:dyDescent="0.2"/>
    <row r="4091" s="2" customFormat="1" x14ac:dyDescent="0.2"/>
    <row r="4092" s="2" customFormat="1" x14ac:dyDescent="0.2"/>
    <row r="4093" s="2" customFormat="1" x14ac:dyDescent="0.2"/>
    <row r="4094" s="2" customFormat="1" x14ac:dyDescent="0.2"/>
    <row r="4095" s="2" customFormat="1" x14ac:dyDescent="0.2"/>
    <row r="4096" s="2" customFormat="1" x14ac:dyDescent="0.2"/>
    <row r="4097" s="2" customFormat="1" x14ac:dyDescent="0.2"/>
    <row r="4098" s="2" customFormat="1" x14ac:dyDescent="0.2"/>
    <row r="4099" s="2" customFormat="1" x14ac:dyDescent="0.2"/>
    <row r="4100" s="2" customFormat="1" x14ac:dyDescent="0.2"/>
    <row r="4101" s="2" customFormat="1" x14ac:dyDescent="0.2"/>
    <row r="4102" s="2" customFormat="1" x14ac:dyDescent="0.2"/>
    <row r="4103" s="2" customFormat="1" x14ac:dyDescent="0.2"/>
    <row r="4104" s="2" customFormat="1" x14ac:dyDescent="0.2"/>
    <row r="4105" s="2" customFormat="1" x14ac:dyDescent="0.2"/>
    <row r="4106" s="2" customFormat="1" x14ac:dyDescent="0.2"/>
    <row r="4107" s="2" customFormat="1" x14ac:dyDescent="0.2"/>
    <row r="4108" s="2" customFormat="1" x14ac:dyDescent="0.2"/>
    <row r="4109" s="2" customFormat="1" x14ac:dyDescent="0.2"/>
    <row r="4110" s="2" customFormat="1" x14ac:dyDescent="0.2"/>
    <row r="4111" s="2" customFormat="1" x14ac:dyDescent="0.2"/>
    <row r="4112" s="2" customFormat="1" x14ac:dyDescent="0.2"/>
    <row r="4113" s="2" customFormat="1" x14ac:dyDescent="0.2"/>
    <row r="4114" s="2" customFormat="1" x14ac:dyDescent="0.2"/>
    <row r="4115" s="2" customFormat="1" x14ac:dyDescent="0.2"/>
    <row r="4116" s="2" customFormat="1" x14ac:dyDescent="0.2"/>
    <row r="4117" s="2" customFormat="1" x14ac:dyDescent="0.2"/>
    <row r="4118" s="2" customFormat="1" x14ac:dyDescent="0.2"/>
    <row r="4119" s="2" customFormat="1" x14ac:dyDescent="0.2"/>
    <row r="4120" s="2" customFormat="1" x14ac:dyDescent="0.2"/>
    <row r="4121" s="2" customFormat="1" x14ac:dyDescent="0.2"/>
    <row r="4122" s="2" customFormat="1" x14ac:dyDescent="0.2"/>
    <row r="4123" s="2" customFormat="1" x14ac:dyDescent="0.2"/>
    <row r="4124" s="2" customFormat="1" x14ac:dyDescent="0.2"/>
    <row r="4125" s="2" customFormat="1" x14ac:dyDescent="0.2"/>
    <row r="4126" s="2" customFormat="1" x14ac:dyDescent="0.2"/>
    <row r="4127" s="2" customFormat="1" x14ac:dyDescent="0.2"/>
    <row r="4128" s="2" customFormat="1" x14ac:dyDescent="0.2"/>
    <row r="4129" s="2" customFormat="1" x14ac:dyDescent="0.2"/>
    <row r="4130" s="2" customFormat="1" x14ac:dyDescent="0.2"/>
    <row r="4131" s="2" customFormat="1" x14ac:dyDescent="0.2"/>
    <row r="4132" s="2" customFormat="1" x14ac:dyDescent="0.2"/>
    <row r="4133" s="2" customFormat="1" x14ac:dyDescent="0.2"/>
    <row r="4134" s="2" customFormat="1" x14ac:dyDescent="0.2"/>
    <row r="4135" s="2" customFormat="1" x14ac:dyDescent="0.2"/>
    <row r="4136" s="2" customFormat="1" x14ac:dyDescent="0.2"/>
    <row r="4137" s="2" customFormat="1" x14ac:dyDescent="0.2"/>
    <row r="4138" s="2" customFormat="1" x14ac:dyDescent="0.2"/>
    <row r="4139" s="2" customFormat="1" x14ac:dyDescent="0.2"/>
    <row r="4140" s="2" customFormat="1" x14ac:dyDescent="0.2"/>
    <row r="4141" s="2" customFormat="1" x14ac:dyDescent="0.2"/>
    <row r="4142" s="2" customFormat="1" x14ac:dyDescent="0.2"/>
    <row r="4143" s="2" customFormat="1" x14ac:dyDescent="0.2"/>
    <row r="4144" s="2" customFormat="1" x14ac:dyDescent="0.2"/>
    <row r="4145" s="2" customFormat="1" x14ac:dyDescent="0.2"/>
    <row r="4146" s="2" customFormat="1" x14ac:dyDescent="0.2"/>
    <row r="4147" s="2" customFormat="1" x14ac:dyDescent="0.2"/>
    <row r="4148" s="2" customFormat="1" x14ac:dyDescent="0.2"/>
    <row r="4149" s="2" customFormat="1" x14ac:dyDescent="0.2"/>
    <row r="4150" s="2" customFormat="1" x14ac:dyDescent="0.2"/>
    <row r="4151" s="2" customFormat="1" x14ac:dyDescent="0.2"/>
    <row r="4152" s="2" customFormat="1" x14ac:dyDescent="0.2"/>
    <row r="4153" s="2" customFormat="1" x14ac:dyDescent="0.2"/>
    <row r="4154" s="2" customFormat="1" x14ac:dyDescent="0.2"/>
    <row r="4155" s="2" customFormat="1" x14ac:dyDescent="0.2"/>
    <row r="4156" s="2" customFormat="1" x14ac:dyDescent="0.2"/>
    <row r="4157" s="2" customFormat="1" x14ac:dyDescent="0.2"/>
    <row r="4158" s="2" customFormat="1" x14ac:dyDescent="0.2"/>
    <row r="4159" s="2" customFormat="1" x14ac:dyDescent="0.2"/>
    <row r="4160" s="2" customFormat="1" x14ac:dyDescent="0.2"/>
    <row r="4161" s="2" customFormat="1" x14ac:dyDescent="0.2"/>
    <row r="4162" s="2" customFormat="1" x14ac:dyDescent="0.2"/>
    <row r="4163" s="2" customFormat="1" x14ac:dyDescent="0.2"/>
    <row r="4164" s="2" customFormat="1" x14ac:dyDescent="0.2"/>
    <row r="4165" s="2" customFormat="1" x14ac:dyDescent="0.2"/>
    <row r="4166" s="2" customFormat="1" x14ac:dyDescent="0.2"/>
    <row r="4167" s="2" customFormat="1" x14ac:dyDescent="0.2"/>
    <row r="4168" s="2" customFormat="1" x14ac:dyDescent="0.2"/>
    <row r="4169" s="2" customFormat="1" x14ac:dyDescent="0.2"/>
    <row r="4170" s="2" customFormat="1" x14ac:dyDescent="0.2"/>
    <row r="4171" s="2" customFormat="1" x14ac:dyDescent="0.2"/>
    <row r="4172" s="2" customFormat="1" x14ac:dyDescent="0.2"/>
    <row r="4173" s="2" customFormat="1" x14ac:dyDescent="0.2"/>
    <row r="4174" s="2" customFormat="1" x14ac:dyDescent="0.2"/>
    <row r="4175" s="2" customFormat="1" x14ac:dyDescent="0.2"/>
    <row r="4176" s="2" customFormat="1" x14ac:dyDescent="0.2"/>
    <row r="4177" s="2" customFormat="1" x14ac:dyDescent="0.2"/>
    <row r="4178" s="2" customFormat="1" x14ac:dyDescent="0.2"/>
    <row r="4179" s="2" customFormat="1" x14ac:dyDescent="0.2"/>
    <row r="4180" s="2" customFormat="1" x14ac:dyDescent="0.2"/>
    <row r="4181" s="2" customFormat="1" x14ac:dyDescent="0.2"/>
    <row r="4182" s="2" customFormat="1" x14ac:dyDescent="0.2"/>
    <row r="4183" s="2" customFormat="1" x14ac:dyDescent="0.2"/>
    <row r="4184" s="2" customFormat="1" x14ac:dyDescent="0.2"/>
    <row r="4185" s="2" customFormat="1" x14ac:dyDescent="0.2"/>
    <row r="4186" s="2" customFormat="1" x14ac:dyDescent="0.2"/>
    <row r="4187" s="2" customFormat="1" x14ac:dyDescent="0.2"/>
    <row r="4188" s="2" customFormat="1" x14ac:dyDescent="0.2"/>
    <row r="4189" s="2" customFormat="1" x14ac:dyDescent="0.2"/>
    <row r="4190" s="2" customFormat="1" x14ac:dyDescent="0.2"/>
    <row r="4191" s="2" customFormat="1" x14ac:dyDescent="0.2"/>
    <row r="4192" s="2" customFormat="1" x14ac:dyDescent="0.2"/>
    <row r="4193" s="2" customFormat="1" x14ac:dyDescent="0.2"/>
    <row r="4194" s="2" customFormat="1" x14ac:dyDescent="0.2"/>
    <row r="4195" s="2" customFormat="1" x14ac:dyDescent="0.2"/>
    <row r="4196" s="2" customFormat="1" x14ac:dyDescent="0.2"/>
    <row r="4197" s="2" customFormat="1" x14ac:dyDescent="0.2"/>
    <row r="4198" s="2" customFormat="1" x14ac:dyDescent="0.2"/>
    <row r="4199" s="2" customFormat="1" x14ac:dyDescent="0.2"/>
    <row r="4200" s="2" customFormat="1" x14ac:dyDescent="0.2"/>
    <row r="4201" s="2" customFormat="1" x14ac:dyDescent="0.2"/>
    <row r="4202" s="2" customFormat="1" x14ac:dyDescent="0.2"/>
    <row r="4203" s="2" customFormat="1" x14ac:dyDescent="0.2"/>
    <row r="4204" s="2" customFormat="1" x14ac:dyDescent="0.2"/>
    <row r="4205" s="2" customFormat="1" x14ac:dyDescent="0.2"/>
    <row r="4206" s="2" customFormat="1" x14ac:dyDescent="0.2"/>
    <row r="4207" s="2" customFormat="1" x14ac:dyDescent="0.2"/>
    <row r="4208" s="2" customFormat="1" x14ac:dyDescent="0.2"/>
    <row r="4209" s="2" customFormat="1" x14ac:dyDescent="0.2"/>
    <row r="4210" s="2" customFormat="1" x14ac:dyDescent="0.2"/>
    <row r="4211" s="2" customFormat="1" x14ac:dyDescent="0.2"/>
    <row r="4212" s="2" customFormat="1" x14ac:dyDescent="0.2"/>
    <row r="4213" s="2" customFormat="1" x14ac:dyDescent="0.2"/>
    <row r="4214" s="2" customFormat="1" x14ac:dyDescent="0.2"/>
    <row r="4215" s="2" customFormat="1" x14ac:dyDescent="0.2"/>
    <row r="4216" s="2" customFormat="1" x14ac:dyDescent="0.2"/>
    <row r="4217" s="2" customFormat="1" x14ac:dyDescent="0.2"/>
    <row r="4218" s="2" customFormat="1" x14ac:dyDescent="0.2"/>
    <row r="4219" s="2" customFormat="1" x14ac:dyDescent="0.2"/>
    <row r="4220" s="2" customFormat="1" x14ac:dyDescent="0.2"/>
    <row r="4221" s="2" customFormat="1" x14ac:dyDescent="0.2"/>
    <row r="4222" s="2" customFormat="1" x14ac:dyDescent="0.2"/>
    <row r="4223" s="2" customFormat="1" x14ac:dyDescent="0.2"/>
    <row r="4224" s="2" customFormat="1" x14ac:dyDescent="0.2"/>
    <row r="4225" s="2" customFormat="1" x14ac:dyDescent="0.2"/>
    <row r="4226" s="2" customFormat="1" x14ac:dyDescent="0.2"/>
    <row r="4227" s="2" customFormat="1" x14ac:dyDescent="0.2"/>
    <row r="4228" s="2" customFormat="1" x14ac:dyDescent="0.2"/>
    <row r="4229" s="2" customFormat="1" x14ac:dyDescent="0.2"/>
    <row r="4230" s="2" customFormat="1" x14ac:dyDescent="0.2"/>
    <row r="4231" s="2" customFormat="1" x14ac:dyDescent="0.2"/>
    <row r="4232" s="2" customFormat="1" x14ac:dyDescent="0.2"/>
    <row r="4233" s="2" customFormat="1" x14ac:dyDescent="0.2"/>
    <row r="4234" s="2" customFormat="1" x14ac:dyDescent="0.2"/>
    <row r="4235" s="2" customFormat="1" x14ac:dyDescent="0.2"/>
    <row r="4236" s="2" customFormat="1" x14ac:dyDescent="0.2"/>
    <row r="4237" s="2" customFormat="1" x14ac:dyDescent="0.2"/>
    <row r="4238" s="2" customFormat="1" x14ac:dyDescent="0.2"/>
    <row r="4239" s="2" customFormat="1" x14ac:dyDescent="0.2"/>
    <row r="4240" s="2" customFormat="1" x14ac:dyDescent="0.2"/>
    <row r="4241" s="2" customFormat="1" x14ac:dyDescent="0.2"/>
    <row r="4242" s="2" customFormat="1" x14ac:dyDescent="0.2"/>
    <row r="4243" s="2" customFormat="1" x14ac:dyDescent="0.2"/>
    <row r="4244" s="2" customFormat="1" x14ac:dyDescent="0.2"/>
    <row r="4245" s="2" customFormat="1" x14ac:dyDescent="0.2"/>
    <row r="4246" s="2" customFormat="1" x14ac:dyDescent="0.2"/>
    <row r="4247" s="2" customFormat="1" x14ac:dyDescent="0.2"/>
    <row r="4248" s="2" customFormat="1" x14ac:dyDescent="0.2"/>
    <row r="4249" s="2" customFormat="1" x14ac:dyDescent="0.2"/>
    <row r="4250" s="2" customFormat="1" x14ac:dyDescent="0.2"/>
    <row r="4251" s="2" customFormat="1" x14ac:dyDescent="0.2"/>
    <row r="4252" s="2" customFormat="1" x14ac:dyDescent="0.2"/>
    <row r="4253" s="2" customFormat="1" x14ac:dyDescent="0.2"/>
    <row r="4254" s="2" customFormat="1" x14ac:dyDescent="0.2"/>
    <row r="4255" s="2" customFormat="1" x14ac:dyDescent="0.2"/>
    <row r="4256" s="2" customFormat="1" x14ac:dyDescent="0.2"/>
    <row r="4257" s="2" customFormat="1" x14ac:dyDescent="0.2"/>
    <row r="4258" s="2" customFormat="1" x14ac:dyDescent="0.2"/>
    <row r="4259" s="2" customFormat="1" x14ac:dyDescent="0.2"/>
    <row r="4260" s="2" customFormat="1" x14ac:dyDescent="0.2"/>
    <row r="4261" s="2" customFormat="1" x14ac:dyDescent="0.2"/>
    <row r="4262" s="2" customFormat="1" x14ac:dyDescent="0.2"/>
    <row r="4263" s="2" customFormat="1" x14ac:dyDescent="0.2"/>
    <row r="4264" s="2" customFormat="1" x14ac:dyDescent="0.2"/>
    <row r="4265" s="2" customFormat="1" x14ac:dyDescent="0.2"/>
    <row r="4266" s="2" customFormat="1" x14ac:dyDescent="0.2"/>
    <row r="4267" s="2" customFormat="1" x14ac:dyDescent="0.2"/>
    <row r="4268" s="2" customFormat="1" x14ac:dyDescent="0.2"/>
    <row r="4269" s="2" customFormat="1" x14ac:dyDescent="0.2"/>
    <row r="4270" s="2" customFormat="1" x14ac:dyDescent="0.2"/>
    <row r="4271" s="2" customFormat="1" x14ac:dyDescent="0.2"/>
    <row r="4272" s="2" customFormat="1" x14ac:dyDescent="0.2"/>
    <row r="4273" s="2" customFormat="1" x14ac:dyDescent="0.2"/>
    <row r="4274" s="2" customFormat="1" x14ac:dyDescent="0.2"/>
    <row r="4275" s="2" customFormat="1" x14ac:dyDescent="0.2"/>
    <row r="4276" s="2" customFormat="1" x14ac:dyDescent="0.2"/>
  </sheetData>
  <mergeCells count="22">
    <mergeCell ref="B92:H92"/>
    <mergeCell ref="T17:U17"/>
    <mergeCell ref="T18:T19"/>
    <mergeCell ref="V17:V19"/>
    <mergeCell ref="L18:M18"/>
    <mergeCell ref="N18:N19"/>
    <mergeCell ref="O18:P18"/>
    <mergeCell ref="G18:H18"/>
    <mergeCell ref="U18:U19"/>
    <mergeCell ref="J17:J19"/>
    <mergeCell ref="D17:D19"/>
    <mergeCell ref="K17:K19"/>
    <mergeCell ref="S17:S19"/>
    <mergeCell ref="B14:K14"/>
    <mergeCell ref="L15:U15"/>
    <mergeCell ref="B16:V16"/>
    <mergeCell ref="I17:I19"/>
    <mergeCell ref="B17:B19"/>
    <mergeCell ref="C17:C19"/>
    <mergeCell ref="R18:R19"/>
    <mergeCell ref="L17:R17"/>
    <mergeCell ref="Q18:Q19"/>
  </mergeCells>
  <printOptions horizontalCentered="1"/>
  <pageMargins left="0.11811023622047245" right="0.11811023622047245" top="0.11811023622047245" bottom="0.11811023622047245" header="0.31496062992125984" footer="0.31496062992125984"/>
  <pageSetup paperSize="5" scale="50" orientation="landscape" r:id="rId1"/>
  <headerFooter>
    <oddFooter>Página &amp;P</oddFooter>
  </headerFooter>
  <rowBreaks count="4" manualBreakCount="4">
    <brk id="39" max="21" man="1"/>
    <brk id="106" max="21" man="1"/>
    <brk id="107" max="21" man="1"/>
    <brk id="109" max="21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Personal contratado</vt:lpstr>
      <vt:lpstr>'Personal contratado'!Área_de_impresión</vt:lpstr>
      <vt:lpstr>'Personal contratado'!Títulos_a_imprimir</vt:lpstr>
    </vt:vector>
  </TitlesOfParts>
  <Company>Comision Nacional de Etica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Comision Nacional de Etica</dc:creator>
  <cp:lastModifiedBy>Oficina de Acceso a la Información</cp:lastModifiedBy>
  <cp:lastPrinted>2023-10-09T13:32:02Z</cp:lastPrinted>
  <dcterms:created xsi:type="dcterms:W3CDTF">2006-07-11T17:39:34Z</dcterms:created>
  <dcterms:modified xsi:type="dcterms:W3CDTF">2024-04-30T17:48:10Z</dcterms:modified>
</cp:coreProperties>
</file>