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Diciembre 2023\Financieros\Estado de Cuentas de los Suplidores Compras\"/>
    </mc:Choice>
  </mc:AlternateContent>
  <bookViews>
    <workbookView xWindow="0" yWindow="0" windowWidth="28800" windowHeight="12330" firstSheet="1" activeTab="1"/>
  </bookViews>
  <sheets>
    <sheet name="ESTADO DE CUENTA SUPLIDORES" sheetId="1" r:id="rId1"/>
    <sheet name="PAGOS SIN LIBRAMIENTOS." sheetId="3" r:id="rId2"/>
    <sheet name="Hoja1" sheetId="2" r:id="rId3"/>
  </sheets>
  <definedNames>
    <definedName name="_xlnm.Print_Area" localSheetId="0">'ESTADO DE CUENTA SUPLIDORES'!$B$1:$K$32</definedName>
    <definedName name="_xlnm.Print_Area" localSheetId="1">'PAGOS SIN LIBRAMIENTOS.'!$A$1:$K$81</definedName>
    <definedName name="_xlnm.Print_Titles" localSheetId="0">'ESTADO DE CUENTA SUPLIDORES'!$12:$12</definedName>
    <definedName name="_xlnm.Print_Titles" localSheetId="1">'PAGOS SIN LIBRAMIENTOS.'!$12:$12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3" l="1"/>
  <c r="I59" i="3" l="1"/>
  <c r="I63" i="3" s="1"/>
  <c r="I13" i="1" l="1"/>
  <c r="I24" i="1" l="1"/>
  <c r="I32" i="1" s="1"/>
  <c r="D20" i="2" l="1"/>
  <c r="C20" i="2"/>
  <c r="C21" i="2" s="1"/>
  <c r="D16" i="2" l="1"/>
  <c r="G14" i="2" l="1"/>
</calcChain>
</file>

<file path=xl/sharedStrings.xml><?xml version="1.0" encoding="utf-8"?>
<sst xmlns="http://schemas.openxmlformats.org/spreadsheetml/2006/main" count="278" uniqueCount="228">
  <si>
    <t xml:space="preserve">CUENTAS POR PAGAR </t>
  </si>
  <si>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</si>
  <si>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</si>
  <si>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</si>
  <si>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</si>
  <si>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</si>
  <si>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</si>
  <si>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</si>
  <si>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</si>
  <si>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</si>
  <si>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</si>
  <si>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</si>
  <si>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</si>
  <si>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</si>
  <si>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</si>
  <si>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</si>
  <si>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</si>
  <si>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</si>
  <si>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</si>
  <si>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</si>
  <si>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</si>
  <si>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ADQUISICIÒN DE TICKETS DE COMBUSTIBLE EN TIKETS PREPAGADOS MES DE DICIEMBRE.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</si>
  <si>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</si>
  <si>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</si>
  <si>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</si>
  <si>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</si>
  <si>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</si>
  <si>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</si>
  <si>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</si>
  <si>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</si>
  <si>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 xml:space="preserve">DEUDA PÙBLICA-ERROR EN EL PORTAL TRANSACCIONAL, SOLICITUD A LA DGCP  QUE NO FUE ATENDIDA. 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</si>
  <si>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</si>
  <si>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</si>
  <si>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</si>
  <si>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</si>
  <si>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</si>
  <si>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</si>
  <si>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DEUDA PÙBLICA-FUE REPORTADO A LA DGCP EL ERROR Y NO HA SIDO SOLUCIONADO..HEMOS CONTACTADO EN VARIAS OCASIONES Y NO HA SIDO RESUELTO.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</si>
  <si>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</si>
  <si>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</si>
  <si>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</si>
  <si>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</si>
  <si>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</si>
  <si>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B1500147959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</si>
  <si>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</si>
  <si>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</si>
  <si>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</si>
  <si>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</si>
  <si>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</si>
  <si>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</si>
  <si>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</si>
  <si>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</si>
  <si>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</si>
  <si>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B1500000586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</si>
  <si>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</si>
  <si>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</si>
  <si>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</si>
  <si>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</si>
  <si>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</si>
  <si>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</si>
  <si>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</si>
  <si>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</si>
  <si>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</si>
  <si>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</si>
  <si>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B1500000404</t>
  </si>
  <si>
    <t>SERD NET</t>
  </si>
  <si>
    <t>ADQUISICIÒN DE ARTÌCULOS DE FERRETERÌA.</t>
  </si>
  <si>
    <t>RV DIESEL SRL</t>
  </si>
  <si>
    <t>PAGO ADQUISICION DE COMBUSTIBLE EN TICKETS PREPAGOY GASOIL  PARA ESTA INSTITUCION</t>
  </si>
  <si>
    <t>PAGO POR ADQUISICIÒN DE SERVICIOS DE MANTENIMIENOS DE ASCENSOR POR (7) SIETE MESES .</t>
  </si>
  <si>
    <t>PROCESO DE COMPRAS DE EQUIPOS AUDIOVISUALES CAPGEFI-CCC-CP-2023-0006.</t>
  </si>
  <si>
    <t>RUSSOMAR SOLUCIONES VALES, SRL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</si>
  <si>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</si>
  <si>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</si>
  <si>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</si>
  <si>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</si>
  <si>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B1500000161</t>
  </si>
  <si>
    <t>AÑOS ANTERIORES</t>
  </si>
  <si>
    <t>AÑO 2023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</si>
  <si>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</si>
  <si>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</si>
  <si>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</si>
  <si>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</si>
  <si>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</si>
  <si>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</si>
  <si>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</si>
  <si>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</si>
  <si>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</si>
  <si>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</si>
  <si>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</si>
  <si>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</si>
  <si>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</si>
  <si>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B1500000255</t>
  </si>
  <si>
    <t>LIB. 1046 CONTRALORIA/FECHA PAGO 12/12/2023</t>
  </si>
  <si>
    <t>LIB. 1054, CONTRALORIA FECHA EST. PAGO 12/12/2023.</t>
  </si>
  <si>
    <t>B1500001800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</si>
  <si>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</si>
  <si>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</si>
  <si>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</si>
  <si>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</si>
  <si>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</si>
  <si>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</si>
  <si>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</si>
  <si>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</si>
  <si>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B1500000012</t>
  </si>
  <si>
    <t>B1500000013</t>
  </si>
  <si>
    <t>B1500166018</t>
  </si>
  <si>
    <t>AGUA PLANETA AZUL</t>
  </si>
  <si>
    <t>ADQUISICIÒN DE AGUAS EN BOTELLONES PARA ESTA INSTITUCION.</t>
  </si>
  <si>
    <t>B1500000840</t>
  </si>
  <si>
    <t>TCO NETWORKS SRL</t>
  </si>
  <si>
    <t>B1500000265</t>
  </si>
  <si>
    <t>B1500000175</t>
  </si>
  <si>
    <t>CEGECA SRL</t>
  </si>
  <si>
    <t>B1500000004</t>
  </si>
  <si>
    <t>ADQ. DE RESMAS DE PAPEL  BOND 8 1/2 X 14</t>
  </si>
  <si>
    <t>LIB. 1089 ORDEN DE PAGO 15/12/2023</t>
  </si>
  <si>
    <t>CK 1377 PROVEDOR DEBE VENIR A BUSCAR CHEQUE.</t>
  </si>
  <si>
    <t>LIB. 1092 CONTRALORIA</t>
  </si>
  <si>
    <t>LIB. 1131 ORDEN DE PAGO 23/122023</t>
  </si>
  <si>
    <t>LIB. 1008 CONTRALORIA</t>
  </si>
  <si>
    <t>LIB. 1048 FECHA DE PAGO 12/12/2023</t>
  </si>
  <si>
    <t>CK 1375 PENDIENTE FIRMA</t>
  </si>
  <si>
    <t>LIB. 1051-/FECHA ESTIMADA DE PAGO 12/12/2023</t>
  </si>
  <si>
    <t xml:space="preserve">LIB. 1120 MINISTERIO DE HACIENDA </t>
  </si>
  <si>
    <t>LIB. 1066 CONTRALORIA</t>
  </si>
  <si>
    <t>1122  CONTRALORIA / ORDEN DE PAGO 12/12/2023</t>
  </si>
  <si>
    <t>LIB. 1104 ORDEN DE PAGO 15/12/2023</t>
  </si>
  <si>
    <t>LIB.1124 CONTRALORIA.</t>
  </si>
  <si>
    <t>B1500002877</t>
  </si>
  <si>
    <t>DISLA URIBE KONCEPTO.</t>
  </si>
  <si>
    <t>ADQ. DE SERVICIOS DE CATERING PARA ESTA INSTITUCIÒN.</t>
  </si>
  <si>
    <t xml:space="preserve"> Ramirez &amp; Mojica Envoy Pack Courier Express, SRL</t>
  </si>
  <si>
    <t>ADQUISICIÓN DE EQUIPOS Y APARATOS AUDIOVISUALES PARA ESTA INSTITUCIÓN, CON FONDOS DEL PROGRAMA DE APOYO DE LA UNIÓN EUROPEA,</t>
  </si>
  <si>
    <t>DSETA GROUP SRL</t>
  </si>
  <si>
    <t>ADQ. DE ACONDICIONADORES DE AIRE PARA ESTA INSTITUCIÒN.</t>
  </si>
  <si>
    <t>B1500166587</t>
  </si>
  <si>
    <t>PAGO ADQU. DE BOTELLONES DE AGUA PARA ESTA INSTITUCIÒN.</t>
  </si>
  <si>
    <t>UXMAL COMERCIAL SRL</t>
  </si>
  <si>
    <t xml:space="preserve">METRO TECNOLOGIA </t>
  </si>
  <si>
    <t>ADQ. DE MONITOR DE ESTUDIO EQUIPOS Y APARATOS AUDIOVISUALES.</t>
  </si>
  <si>
    <t>SEGUROS RESERVAS</t>
  </si>
  <si>
    <t>ALTICE DOMINICANA</t>
  </si>
  <si>
    <t>PAGO POR ADQ. DE INTERNET PARA ESTA INSTITUCIÒN.</t>
  </si>
  <si>
    <t>E450000000765</t>
  </si>
  <si>
    <t>PAGO DE SERVICIOS TELEFÒNICOS MES DE DICIEMBRE.</t>
  </si>
  <si>
    <t>ALL OFFICE SOLUTIONS</t>
  </si>
  <si>
    <t>OFFITEK SRL.</t>
  </si>
  <si>
    <t>CECOMSA</t>
  </si>
  <si>
    <t>ADQUISICIÓN DE INSUMOS, COMPUTADORAS Y EQUIPOS TECNOLÓGICOS, PARA ESTA INSTITUCIÓN.</t>
  </si>
  <si>
    <t>ADQUISICIÒN DE 7 LAPTOSP DE 15.6 PULGADAS.ADQUISICIÓN DE INSUMOS, COMPUTADORAS Y EQUIPOS TECNOLÓGICOS, PARA ESTA INSTITUCIÓN.</t>
  </si>
  <si>
    <t>FL BETANCES Y ASOCIADOS.</t>
  </si>
  <si>
    <t>ADQUISICION DE EQUIPOS AUDIOVISUALES TELEVISORES PARA ESTA INST.ADQUISICIÓN DE INSUMOS, COMPUTADORAS Y EQUIPOS TECNOLÓGICOS, PARA ESTA INSTITUCIÓN.</t>
  </si>
  <si>
    <t>CENTROEXPERT STE SRL</t>
  </si>
  <si>
    <t>AL 12/12/2023</t>
  </si>
  <si>
    <t xml:space="preserve">CUENTAS POR PAGAR CON LIBRAMIENTOS YA ENCAMINDAS </t>
  </si>
  <si>
    <t>Totalenergies Marketing Dominicana, S.A.</t>
  </si>
  <si>
    <t>B1500000186</t>
  </si>
  <si>
    <t>B1500044888</t>
  </si>
  <si>
    <t>B1500044889</t>
  </si>
  <si>
    <t>B1500045737</t>
  </si>
  <si>
    <t>PAGO PRIMA PÒLIZA DE ENFEREMDADES GRAVES ·2-2-142-0007145 CORRESPONDIENTE AL MES DE DICIEMBRE 2023.</t>
  </si>
  <si>
    <t>ADQ. DE SERVICIOS LEGALES.</t>
  </si>
  <si>
    <t>IRIS ARMONIA PEÑA MINAYA</t>
  </si>
  <si>
    <t>B1500000708</t>
  </si>
  <si>
    <t>LIB. 1229-ORDEN DE PAGO-06/01/2024.</t>
  </si>
  <si>
    <t>B1500002071</t>
  </si>
  <si>
    <t>B1500002072</t>
  </si>
  <si>
    <t>B1500005447</t>
  </si>
  <si>
    <t>B1500000249</t>
  </si>
  <si>
    <t>DENTO MEDIA SRL</t>
  </si>
  <si>
    <t>PAGO ADQUISICIÒN DE MEDIOS IMPRESOS PARA ESTA INSTITUCIÒN. NCF.B1500000249.</t>
  </si>
  <si>
    <t xml:space="preserve">CUENTAS POR PAGAR 2023 </t>
  </si>
  <si>
    <t>PAGO ADQUISICIÒN DE COMBUSTIBLE (GASOLINA) MEDIANTE TICKETS PREPAGO PARA USO DE LA INSTITUCIÒN. NCF. B1500001900.</t>
  </si>
  <si>
    <t>ECO PETROLEO DOMINICANA SRL</t>
  </si>
  <si>
    <t>B1500001900</t>
  </si>
  <si>
    <t>PAGO ADQ. DE LLENADO DE BOTELLONES DE AGUA PARA ESTA INSTITUCIÒN.</t>
  </si>
  <si>
    <t>B1500166981</t>
  </si>
  <si>
    <t>B1500000387</t>
  </si>
  <si>
    <t>B1500000885</t>
  </si>
  <si>
    <t xml:space="preserve">PAGO SUMINISTRO ENERGÌA ELÈCTRICA PARA ESTA INSTITUCIÒN CORRESPONDIENTE AL MES DE DICIEMBRE 2023. NCF. B1500304954.
</t>
  </si>
  <si>
    <t>EMPRESA DISTRIBUIDORA DE ELECTRICIDAD DEL ESTE S A</t>
  </si>
  <si>
    <t>B1500304954</t>
  </si>
  <si>
    <t>ADQUISICIÒN DE MEMORIA DE 8GB PARA ESTA INSTITUCIÒN.</t>
  </si>
  <si>
    <t>B1500002674</t>
  </si>
  <si>
    <t>B1500002116</t>
  </si>
  <si>
    <t xml:space="preserve">ADQUISICIÒN DE SERVICIO MANTENIMIENTO IMPRESORA. </t>
  </si>
  <si>
    <t>COMPAÑÍA DOMINICANA DE TELÈFONOS CPORA.</t>
  </si>
  <si>
    <t>E450000031066</t>
  </si>
  <si>
    <t>E450000031239</t>
  </si>
  <si>
    <t>E450000031665</t>
  </si>
  <si>
    <t>AL 31/12/2023</t>
  </si>
  <si>
    <t>PENDIENTE HACER LIBRAMIENTO.</t>
  </si>
  <si>
    <t>PENDIENTE ENTREGUEN MERCANCIA.</t>
  </si>
  <si>
    <t>N/A</t>
  </si>
  <si>
    <t>B1500002061</t>
  </si>
  <si>
    <t>B1500002891</t>
  </si>
  <si>
    <t>PAGO DEL SEGURO DE VEHÌCULOS DE MOTOR</t>
  </si>
  <si>
    <t>B1500000677</t>
  </si>
  <si>
    <t>ITCORP GONGLOSS SRL</t>
  </si>
  <si>
    <t>ADQ. DE ESCANER INALÀMBRICO PARA ESTA INST.</t>
  </si>
  <si>
    <t>LIB. 1249 ORDEN DE PAGO -10/01/2024</t>
  </si>
  <si>
    <t>LIB. 1260 -ORDEN DE PAGO 11/01/2024</t>
  </si>
  <si>
    <t>LIB. 1245--ORDEN DE PAGO-10/01/2024</t>
  </si>
  <si>
    <t>LIB. 1244-ORDEN DE PAGO-10/01/2024</t>
  </si>
  <si>
    <t>LIB. 1242 ORDEN DE PAGO 10/01/2024</t>
  </si>
  <si>
    <t>LIB. 1240  -ORDEN DE PAGO 10/01/2024</t>
  </si>
  <si>
    <t>LIB. 1247 -ORDEN DE PAGO 10/01/2024</t>
  </si>
  <si>
    <t>LIB. 1237 ORDEN DE PAGO 10/01/2024</t>
  </si>
  <si>
    <t>LIB. 1291 -ORDEN DE PAGO 10/01/2024</t>
  </si>
  <si>
    <t>LIB. 1189- ORDEN DE PAGO 04/01/2024</t>
  </si>
  <si>
    <t>LIB. 1192- ORDEN DE PAGO 04/01/2024-</t>
  </si>
  <si>
    <t>LIB. 1200- ORDEN DE PAGO 05/01/2024</t>
  </si>
  <si>
    <t>LIB. 1202- ORDEN DE PAGO 05/01/2024</t>
  </si>
  <si>
    <t>LIB. 1218 ORDEN DE PAGO 05/01/2024</t>
  </si>
  <si>
    <t xml:space="preserve">LIB. 1208 ORDEN DE PAGO 08/01/2024 </t>
  </si>
  <si>
    <t>LIB 1204-ORDEN DE COMPRAS 5/1/2024</t>
  </si>
  <si>
    <t>LIB. 1171-ORDEN DE PAGO 3/01/2024-</t>
  </si>
  <si>
    <t>LIB.1194-ORDEN DE PAGO-04/1/2023-</t>
  </si>
  <si>
    <t>LIB. 1173-ORDEN DE PAGO 3/01/2024-</t>
  </si>
  <si>
    <t>LIB.1161-ORDEN DE PAGO 01/01/2024</t>
  </si>
  <si>
    <t>LIB-1162-ORDEN DE PAGO-01/01/2024</t>
  </si>
  <si>
    <t>LIB. 1184-ORDEN DE PAGO-03/1/2024</t>
  </si>
  <si>
    <t>LIB 1258 PENDIENTE RECIBIR EN CONTRALORIA, ANALISTA CONTRALORIA, EN PROCESO DE REVISION, SCGR - AUTORIZACION ORDEN DE PAGO</t>
  </si>
  <si>
    <t>LIB. 1255 ORDEN DE PAGO.12/01/2023.</t>
  </si>
  <si>
    <t>LIB. 1187-ORDEN  DE PAGO-04/01/2024.-</t>
  </si>
  <si>
    <t>LIB. 1253 ORDEN DE PAGO 10/01/2024</t>
  </si>
  <si>
    <t>Nota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</si>
</sst>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indexed="8"/>
      <name val="Calibri"/>
      <family val="2"/>
      <scheme val="minor"/>
    </font>
    <font>
      <sz val="36"/>
      <color theme="1"/>
      <name val="Times New Roman"/>
      <family val="1"/>
    </font>
    <font>
      <sz val="36"/>
      <color theme="1" tint="4.9989318521683403E-2"/>
      <name val="Arial"/>
      <family val="2"/>
    </font>
    <font>
      <b/>
      <sz val="72"/>
      <color theme="1" tint="4.9989318521683403E-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 tint="4.9989318521683403E-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239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164" fontId="0" fillId="0" borderId="0" xfId="3" applyFont="1"/>
    <xf numFmtId="0" fontId="6" fillId="0" borderId="0" xfId="0" applyFont="1" applyBorder="1"/>
    <xf numFmtId="0" fontId="6" fillId="0" borderId="4" xfId="0" applyFont="1" applyBorder="1"/>
    <xf numFmtId="0" fontId="8" fillId="0" borderId="0" xfId="0" applyFont="1"/>
    <xf numFmtId="0" fontId="8" fillId="0" borderId="15" xfId="0" applyFont="1" applyFill="1" applyBorder="1"/>
    <xf numFmtId="0" fontId="8" fillId="0" borderId="16" xfId="0" applyFont="1" applyFill="1" applyBorder="1"/>
    <xf numFmtId="0" fontId="8" fillId="0" borderId="17" xfId="0" applyFont="1" applyFill="1" applyBorder="1"/>
    <xf numFmtId="0" fontId="8" fillId="0" borderId="6" xfId="0" applyFont="1" applyFill="1" applyBorder="1"/>
    <xf numFmtId="164" fontId="5" fillId="0" borderId="0" xfId="3" applyFont="1"/>
    <xf numFmtId="164" fontId="0" fillId="0" borderId="0" xfId="0" applyNumberFormat="1"/>
    <xf numFmtId="14" fontId="10" fillId="0" borderId="11" xfId="0" applyNumberFormat="1" applyFont="1" applyFill="1" applyBorder="1" applyAlignment="1" applyProtection="1">
      <alignment horizontal="center" vertical="center" wrapText="1"/>
    </xf>
    <xf numFmtId="14" fontId="10" fillId="0" borderId="1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/>
    <xf numFmtId="0" fontId="16" fillId="0" borderId="4" xfId="0" applyFont="1" applyBorder="1" applyAlignment="1">
      <alignment horizontal="left"/>
    </xf>
    <xf numFmtId="165" fontId="16" fillId="0" borderId="0" xfId="0" applyNumberFormat="1" applyFont="1" applyBorder="1"/>
    <xf numFmtId="0" fontId="16" fillId="0" borderId="0" xfId="0" applyFont="1" applyBorder="1"/>
    <xf numFmtId="43" fontId="16" fillId="0" borderId="0" xfId="0" applyNumberFormat="1" applyFont="1" applyBorder="1"/>
    <xf numFmtId="0" fontId="16" fillId="0" borderId="5" xfId="0" applyFont="1" applyBorder="1"/>
    <xf numFmtId="167" fontId="14" fillId="0" borderId="11" xfId="2" applyNumberFormat="1" applyFont="1" applyFill="1" applyBorder="1" applyAlignment="1">
      <alignment vertical="center"/>
    </xf>
    <xf numFmtId="0" fontId="8" fillId="0" borderId="4" xfId="0" applyFont="1" applyFill="1" applyBorder="1"/>
    <xf numFmtId="49" fontId="12" fillId="0" borderId="7" xfId="0" applyNumberFormat="1" applyFont="1" applyFill="1" applyBorder="1" applyAlignment="1">
      <alignment horizontal="center"/>
    </xf>
    <xf numFmtId="49" fontId="12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 wrapText="1"/>
    </xf>
    <xf numFmtId="164" fontId="8" fillId="0" borderId="5" xfId="0" applyNumberFormat="1" applyFont="1" applyBorder="1"/>
    <xf numFmtId="165" fontId="17" fillId="2" borderId="25" xfId="0" applyNumberFormat="1" applyFont="1" applyFill="1" applyBorder="1" applyAlignment="1">
      <alignment horizontal="center" wrapText="1"/>
    </xf>
    <xf numFmtId="0" fontId="18" fillId="2" borderId="26" xfId="0" applyFont="1" applyFill="1" applyBorder="1" applyAlignment="1">
      <alignment horizontal="left" wrapText="1"/>
    </xf>
    <xf numFmtId="165" fontId="17" fillId="2" borderId="26" xfId="0" applyNumberFormat="1" applyFont="1" applyFill="1" applyBorder="1" applyAlignment="1">
      <alignment horizontal="center"/>
    </xf>
    <xf numFmtId="43" fontId="18" fillId="2" borderId="26" xfId="0" applyNumberFormat="1" applyFont="1" applyFill="1" applyBorder="1" applyAlignment="1">
      <alignment horizontal="center" wrapText="1"/>
    </xf>
    <xf numFmtId="43" fontId="18" fillId="2" borderId="27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21" fillId="0" borderId="11" xfId="0" applyNumberFormat="1" applyFont="1" applyFill="1" applyBorder="1" applyAlignment="1">
      <alignment horizontal="center" vertical="center" wrapText="1"/>
    </xf>
    <xf numFmtId="167" fontId="14" fillId="0" borderId="11" xfId="2" applyNumberFormat="1" applyFont="1" applyFill="1" applyBorder="1" applyAlignment="1">
      <alignment horizontal="center" vertical="center"/>
    </xf>
    <xf numFmtId="14" fontId="21" fillId="0" borderId="22" xfId="0" applyNumberFormat="1" applyFont="1" applyFill="1" applyBorder="1" applyAlignment="1">
      <alignment horizontal="center" vertical="center" wrapText="1"/>
    </xf>
    <xf numFmtId="167" fontId="14" fillId="0" borderId="22" xfId="2" applyNumberFormat="1" applyFont="1" applyFill="1" applyBorder="1" applyAlignment="1">
      <alignment vertical="center"/>
    </xf>
    <xf numFmtId="0" fontId="21" fillId="0" borderId="24" xfId="0" applyNumberFormat="1" applyFont="1" applyFill="1" applyBorder="1" applyAlignment="1">
      <alignment horizont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14" fontId="21" fillId="0" borderId="9" xfId="0" applyNumberFormat="1" applyFont="1" applyFill="1" applyBorder="1" applyAlignment="1">
      <alignment horizontal="center" vertical="center" wrapText="1"/>
    </xf>
    <xf numFmtId="167" fontId="14" fillId="0" borderId="9" xfId="2" applyNumberFormat="1" applyFont="1" applyFill="1" applyBorder="1" applyAlignment="1">
      <alignment horizontal="center" vertical="center"/>
    </xf>
    <xf numFmtId="0" fontId="21" fillId="0" borderId="12" xfId="0" applyNumberFormat="1" applyFont="1" applyFill="1" applyBorder="1" applyAlignment="1">
      <alignment horizontal="center" vertical="center" wrapText="1"/>
    </xf>
    <xf numFmtId="43" fontId="15" fillId="3" borderId="31" xfId="0" applyNumberFormat="1" applyFont="1" applyFill="1" applyBorder="1"/>
    <xf numFmtId="0" fontId="13" fillId="3" borderId="8" xfId="0" applyFont="1" applyFill="1" applyBorder="1" applyAlignment="1">
      <alignment horizontal="center" wrapText="1"/>
    </xf>
    <xf numFmtId="0" fontId="8" fillId="0" borderId="1" xfId="0" applyFont="1" applyFill="1" applyBorder="1"/>
    <xf numFmtId="0" fontId="8" fillId="4" borderId="16" xfId="0" applyFont="1" applyFill="1" applyBorder="1"/>
    <xf numFmtId="0" fontId="0" fillId="0" borderId="6" xfId="0" applyBorder="1"/>
    <xf numFmtId="0" fontId="19" fillId="5" borderId="14" xfId="0" applyNumberFormat="1" applyFont="1" applyFill="1" applyBorder="1" applyAlignment="1">
      <alignment horizontal="center" vertical="center" wrapText="1"/>
    </xf>
    <xf numFmtId="14" fontId="10" fillId="5" borderId="11" xfId="0" applyNumberFormat="1" applyFont="1" applyFill="1" applyBorder="1" applyAlignment="1" applyProtection="1">
      <alignment horizontal="center" vertical="center" wrapText="1"/>
    </xf>
    <xf numFmtId="14" fontId="10" fillId="5" borderId="11" xfId="0" applyNumberFormat="1" applyFont="1" applyFill="1" applyBorder="1" applyAlignment="1" applyProtection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21" fillId="5" borderId="10" xfId="0" applyNumberFormat="1" applyFont="1" applyFill="1" applyBorder="1" applyAlignment="1">
      <alignment horizontal="center" wrapText="1"/>
    </xf>
    <xf numFmtId="0" fontId="8" fillId="5" borderId="4" xfId="0" applyFont="1" applyFill="1" applyBorder="1"/>
    <xf numFmtId="167" fontId="14" fillId="5" borderId="11" xfId="2" applyNumberFormat="1" applyFont="1" applyFill="1" applyBorder="1" applyAlignment="1">
      <alignment vertical="center"/>
    </xf>
    <xf numFmtId="0" fontId="19" fillId="5" borderId="13" xfId="0" applyNumberFormat="1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0" xfId="0" applyFill="1" applyBorder="1"/>
    <xf numFmtId="0" fontId="21" fillId="0" borderId="10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/>
    </xf>
    <xf numFmtId="165" fontId="23" fillId="2" borderId="25" xfId="0" applyNumberFormat="1" applyFont="1" applyFill="1" applyBorder="1" applyAlignment="1">
      <alignment horizontal="center" wrapText="1"/>
    </xf>
    <xf numFmtId="0" fontId="22" fillId="2" borderId="26" xfId="0" applyFont="1" applyFill="1" applyBorder="1" applyAlignment="1">
      <alignment horizontal="left" wrapText="1"/>
    </xf>
    <xf numFmtId="165" fontId="23" fillId="2" borderId="26" xfId="0" applyNumberFormat="1" applyFont="1" applyFill="1" applyBorder="1" applyAlignment="1">
      <alignment horizontal="center"/>
    </xf>
    <xf numFmtId="43" fontId="22" fillId="2" borderId="26" xfId="0" applyNumberFormat="1" applyFont="1" applyFill="1" applyBorder="1" applyAlignment="1">
      <alignment horizontal="center" wrapText="1"/>
    </xf>
    <xf numFmtId="43" fontId="22" fillId="2" borderId="27" xfId="0" applyNumberFormat="1" applyFont="1" applyFill="1" applyBorder="1" applyAlignment="1">
      <alignment horizontal="center" wrapText="1"/>
    </xf>
    <xf numFmtId="0" fontId="23" fillId="0" borderId="13" xfId="0" applyNumberFormat="1" applyFont="1" applyFill="1" applyBorder="1" applyAlignment="1">
      <alignment horizontal="center" wrapText="1"/>
    </xf>
    <xf numFmtId="14" fontId="13" fillId="0" borderId="9" xfId="0" applyNumberFormat="1" applyFont="1" applyFill="1" applyBorder="1" applyAlignment="1">
      <alignment horizontal="center" wrapText="1"/>
    </xf>
    <xf numFmtId="14" fontId="6" fillId="0" borderId="9" xfId="0" applyNumberFormat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43" fontId="25" fillId="0" borderId="9" xfId="1" applyFont="1" applyFill="1" applyBorder="1" applyAlignment="1">
      <alignment vertical="center"/>
    </xf>
    <xf numFmtId="2" fontId="6" fillId="0" borderId="12" xfId="0" applyNumberFormat="1" applyFont="1" applyFill="1" applyBorder="1" applyAlignment="1">
      <alignment horizontal="center" wrapText="1"/>
    </xf>
    <xf numFmtId="0" fontId="23" fillId="0" borderId="14" xfId="0" applyNumberFormat="1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>
      <alignment horizontal="center" wrapText="1"/>
    </xf>
    <xf numFmtId="14" fontId="25" fillId="0" borderId="11" xfId="0" applyNumberFormat="1" applyFont="1" applyFill="1" applyBorder="1" applyAlignment="1" applyProtection="1">
      <alignment horizontal="center" wrapText="1"/>
    </xf>
    <xf numFmtId="0" fontId="25" fillId="0" borderId="11" xfId="0" applyFont="1" applyFill="1" applyBorder="1" applyAlignment="1">
      <alignment horizontal="center" wrapText="1"/>
    </xf>
    <xf numFmtId="43" fontId="25" fillId="0" borderId="11" xfId="1" applyFont="1" applyFill="1" applyBorder="1" applyAlignment="1">
      <alignment vertical="center"/>
    </xf>
    <xf numFmtId="43" fontId="25" fillId="0" borderId="11" xfId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wrapText="1"/>
    </xf>
    <xf numFmtId="14" fontId="13" fillId="0" borderId="11" xfId="0" applyNumberFormat="1" applyFont="1" applyFill="1" applyBorder="1" applyAlignment="1" applyProtection="1">
      <alignment horizontal="center" wrapText="1"/>
    </xf>
    <xf numFmtId="14" fontId="13" fillId="0" borderId="11" xfId="0" applyNumberFormat="1" applyFont="1" applyFill="1" applyBorder="1" applyAlignment="1" applyProtection="1">
      <alignment horizontal="center"/>
    </xf>
    <xf numFmtId="0" fontId="26" fillId="0" borderId="11" xfId="0" applyFont="1" applyFill="1" applyBorder="1" applyAlignment="1">
      <alignment horizontal="center" wrapText="1"/>
    </xf>
    <xf numFmtId="167" fontId="13" fillId="0" borderId="11" xfId="2" applyNumberFormat="1" applyFont="1" applyFill="1" applyBorder="1" applyAlignment="1">
      <alignment vertical="center"/>
    </xf>
    <xf numFmtId="167" fontId="13" fillId="0" borderId="11" xfId="2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horizontal="center" vertical="center" wrapText="1"/>
    </xf>
    <xf numFmtId="167" fontId="13" fillId="0" borderId="23" xfId="2" applyNumberFormat="1" applyFont="1" applyFill="1" applyBorder="1" applyAlignment="1">
      <alignment vertical="center"/>
    </xf>
    <xf numFmtId="0" fontId="8" fillId="5" borderId="1" xfId="0" applyFont="1" applyFill="1" applyBorder="1"/>
    <xf numFmtId="0" fontId="0" fillId="5" borderId="16" xfId="0" applyFill="1" applyBorder="1"/>
    <xf numFmtId="0" fontId="0" fillId="5" borderId="6" xfId="0" applyFill="1" applyBorder="1"/>
    <xf numFmtId="0" fontId="8" fillId="0" borderId="35" xfId="0" applyFont="1" applyFill="1" applyBorder="1"/>
    <xf numFmtId="0" fontId="23" fillId="0" borderId="25" xfId="0" applyNumberFormat="1" applyFont="1" applyFill="1" applyBorder="1" applyAlignment="1">
      <alignment horizontal="center" wrapText="1"/>
    </xf>
    <xf numFmtId="14" fontId="13" fillId="0" borderId="23" xfId="0" applyNumberFormat="1" applyFont="1" applyFill="1" applyBorder="1" applyAlignment="1" applyProtection="1">
      <alignment horizontal="center" wrapText="1"/>
    </xf>
    <xf numFmtId="14" fontId="13" fillId="0" borderId="23" xfId="0" applyNumberFormat="1" applyFont="1" applyFill="1" applyBorder="1" applyAlignment="1" applyProtection="1">
      <alignment horizontal="center"/>
    </xf>
    <xf numFmtId="0" fontId="26" fillId="0" borderId="23" xfId="0" applyFont="1" applyFill="1" applyBorder="1" applyAlignment="1">
      <alignment horizontal="center" wrapText="1"/>
    </xf>
    <xf numFmtId="0" fontId="8" fillId="0" borderId="18" xfId="0" applyFont="1" applyFill="1" applyBorder="1"/>
    <xf numFmtId="0" fontId="19" fillId="5" borderId="32" xfId="0" applyNumberFormat="1" applyFont="1" applyFill="1" applyBorder="1" applyAlignment="1">
      <alignment horizontal="center" vertical="center" wrapText="1"/>
    </xf>
    <xf numFmtId="167" fontId="14" fillId="0" borderId="22" xfId="2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 applyProtection="1">
      <alignment horizontal="center" vertical="center" wrapText="1"/>
    </xf>
    <xf numFmtId="14" fontId="13" fillId="0" borderId="1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14" fontId="6" fillId="0" borderId="11" xfId="0" applyNumberFormat="1" applyFont="1" applyFill="1" applyBorder="1" applyAlignment="1">
      <alignment vertical="center"/>
    </xf>
    <xf numFmtId="0" fontId="23" fillId="0" borderId="14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wrapText="1"/>
    </xf>
    <xf numFmtId="16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vertical="center" wrapText="1"/>
    </xf>
    <xf numFmtId="14" fontId="6" fillId="0" borderId="11" xfId="0" applyNumberFormat="1" applyFont="1" applyFill="1" applyBorder="1" applyAlignment="1">
      <alignment vertical="center" wrapText="1"/>
    </xf>
    <xf numFmtId="0" fontId="23" fillId="0" borderId="36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11" xfId="0" applyFont="1" applyFill="1" applyBorder="1" applyAlignment="1">
      <alignment horizontal="center" wrapText="1"/>
    </xf>
    <xf numFmtId="0" fontId="22" fillId="2" borderId="26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2" xfId="0" applyBorder="1"/>
    <xf numFmtId="43" fontId="0" fillId="0" borderId="2" xfId="0" applyNumberFormat="1" applyBorder="1"/>
    <xf numFmtId="164" fontId="8" fillId="0" borderId="3" xfId="0" applyNumberFormat="1" applyFont="1" applyBorder="1"/>
    <xf numFmtId="167" fontId="15" fillId="6" borderId="26" xfId="2" applyNumberFormat="1" applyFont="1" applyFill="1" applyBorder="1" applyAlignment="1">
      <alignment vertical="center"/>
    </xf>
    <xf numFmtId="0" fontId="16" fillId="6" borderId="27" xfId="0" applyFont="1" applyFill="1" applyBorder="1" applyAlignment="1">
      <alignment horizontal="center" vertical="center" wrapText="1"/>
    </xf>
    <xf numFmtId="0" fontId="23" fillId="0" borderId="28" xfId="0" applyNumberFormat="1" applyFont="1" applyFill="1" applyBorder="1" applyAlignment="1">
      <alignment horizontal="center" wrapText="1"/>
    </xf>
    <xf numFmtId="14" fontId="6" fillId="0" borderId="22" xfId="0" applyNumberFormat="1" applyFont="1" applyFill="1" applyBorder="1" applyAlignment="1">
      <alignment horizontal="center" vertical="center" wrapText="1"/>
    </xf>
    <xf numFmtId="167" fontId="13" fillId="0" borderId="22" xfId="2" applyNumberFormat="1" applyFont="1" applyFill="1" applyBorder="1" applyAlignment="1">
      <alignment vertical="center"/>
    </xf>
    <xf numFmtId="0" fontId="6" fillId="0" borderId="24" xfId="0" applyNumberFormat="1" applyFont="1" applyFill="1" applyBorder="1" applyAlignment="1">
      <alignment horizontal="center" wrapText="1"/>
    </xf>
    <xf numFmtId="14" fontId="6" fillId="0" borderId="9" xfId="0" applyNumberFormat="1" applyFont="1" applyFill="1" applyBorder="1" applyAlignment="1">
      <alignment horizontal="center" vertical="center" wrapText="1"/>
    </xf>
    <xf numFmtId="167" fontId="13" fillId="0" borderId="9" xfId="2" applyNumberFormat="1" applyFont="1" applyFill="1" applyBorder="1" applyAlignment="1">
      <alignment vertical="center"/>
    </xf>
    <xf numFmtId="43" fontId="15" fillId="6" borderId="37" xfId="0" applyNumberFormat="1" applyFont="1" applyFill="1" applyBorder="1"/>
    <xf numFmtId="0" fontId="13" fillId="6" borderId="39" xfId="0" applyFont="1" applyFill="1" applyBorder="1" applyAlignment="1">
      <alignment horizontal="center" wrapText="1"/>
    </xf>
    <xf numFmtId="0" fontId="6" fillId="0" borderId="24" xfId="0" applyNumberFormat="1" applyFont="1" applyFill="1" applyBorder="1" applyAlignment="1">
      <alignment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23" fillId="0" borderId="13" xfId="0" applyNumberFormat="1" applyFont="1" applyFill="1" applyBorder="1" applyAlignment="1">
      <alignment horizontal="center" vertical="center" wrapText="1"/>
    </xf>
    <xf numFmtId="14" fontId="13" fillId="0" borderId="9" xfId="0" applyNumberFormat="1" applyFont="1" applyFill="1" applyBorder="1" applyAlignment="1" applyProtection="1">
      <alignment horizontal="center" vertical="center" wrapText="1"/>
    </xf>
    <xf numFmtId="14" fontId="13" fillId="0" borderId="9" xfId="0" applyNumberFormat="1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23" fillId="0" borderId="40" xfId="0" applyNumberFormat="1" applyFont="1" applyFill="1" applyBorder="1" applyAlignment="1">
      <alignment horizontal="center" wrapText="1"/>
    </xf>
    <xf numFmtId="165" fontId="6" fillId="0" borderId="22" xfId="0" applyNumberFormat="1" applyFont="1" applyBorder="1" applyAlignment="1">
      <alignment horizontal="center"/>
    </xf>
    <xf numFmtId="165" fontId="6" fillId="0" borderId="22" xfId="0" applyNumberFormat="1" applyFont="1" applyBorder="1"/>
    <xf numFmtId="43" fontId="6" fillId="0" borderId="22" xfId="0" applyNumberFormat="1" applyFont="1" applyBorder="1"/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wrapText="1"/>
    </xf>
    <xf numFmtId="49" fontId="22" fillId="0" borderId="6" xfId="0" applyNumberFormat="1" applyFont="1" applyFill="1" applyBorder="1" applyAlignment="1">
      <alignment horizontal="center"/>
    </xf>
    <xf numFmtId="49" fontId="22" fillId="0" borderId="7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43" fontId="20" fillId="0" borderId="0" xfId="0" applyNumberFormat="1" applyFont="1" applyBorder="1" applyAlignment="1">
      <alignment horizontal="center"/>
    </xf>
    <xf numFmtId="43" fontId="20" fillId="0" borderId="5" xfId="0" applyNumberFormat="1" applyFont="1" applyBorder="1" applyAlignment="1">
      <alignment horizontal="center"/>
    </xf>
    <xf numFmtId="43" fontId="20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5" fillId="3" borderId="28" xfId="0" applyFont="1" applyFill="1" applyBorder="1" applyAlignment="1">
      <alignment horizontal="center" wrapText="1"/>
    </xf>
    <xf numFmtId="0" fontId="15" fillId="3" borderId="29" xfId="0" applyFont="1" applyFill="1" applyBorder="1" applyAlignment="1">
      <alignment horizontal="center" wrapText="1"/>
    </xf>
    <xf numFmtId="0" fontId="15" fillId="3" borderId="30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21" fillId="0" borderId="22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/>
    </xf>
    <xf numFmtId="0" fontId="27" fillId="6" borderId="32" xfId="0" applyFont="1" applyFill="1" applyBorder="1" applyAlignment="1">
      <alignment horizontal="center" wrapText="1"/>
    </xf>
    <xf numFmtId="0" fontId="27" fillId="6" borderId="33" xfId="0" applyFont="1" applyFill="1" applyBorder="1" applyAlignment="1">
      <alignment horizontal="center" wrapText="1"/>
    </xf>
    <xf numFmtId="0" fontId="27" fillId="6" borderId="38" xfId="0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vertical="center" wrapText="1"/>
    </xf>
    <xf numFmtId="0" fontId="20" fillId="6" borderId="25" xfId="0" applyNumberFormat="1" applyFont="1" applyFill="1" applyBorder="1" applyAlignment="1">
      <alignment horizontal="center" vertical="center" wrapText="1"/>
    </xf>
    <xf numFmtId="0" fontId="20" fillId="6" borderId="26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1" fillId="6" borderId="32" xfId="0" applyNumberFormat="1" applyFont="1" applyFill="1" applyBorder="1" applyAlignment="1">
      <alignment horizontal="center" vertical="center" wrapText="1"/>
    </xf>
    <xf numFmtId="0" fontId="11" fillId="6" borderId="33" xfId="0" applyNumberFormat="1" applyFont="1" applyFill="1" applyBorder="1" applyAlignment="1">
      <alignment horizontal="center" vertical="center" wrapText="1"/>
    </xf>
    <xf numFmtId="0" fontId="11" fillId="6" borderId="3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8" fillId="0" borderId="0" xfId="0" applyFont="1" applyBorder="1"/>
    <xf numFmtId="14" fontId="29" fillId="0" borderId="11" xfId="0" applyNumberFormat="1" applyFont="1" applyFill="1" applyBorder="1" applyAlignment="1">
      <alignment horizontal="center" wrapText="1"/>
    </xf>
  </cellXfs>
  <cellStyles count="5">
    <cellStyle name="Millares" xfId="3" builtinId="3"/>
    <cellStyle name="Millares 3" xfId="1"/>
    <cellStyle name="Millares 3 3 2" xfId="2"/>
    <cellStyle name="Normal" xfId="0" builtinId="0"/>
    <cellStyle name="Normal 2 2" xfId="4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1397000</xdr:colOff>
      <xdr:row>8</xdr:row>
      <xdr:rowOff>0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9506858" cy="171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3016251</xdr:colOff>
      <xdr:row>1</xdr:row>
      <xdr:rowOff>31750</xdr:rowOff>
    </xdr:from>
    <xdr:to>
      <xdr:col>9</xdr:col>
      <xdr:colOff>6080126</xdr:colOff>
      <xdr:row>7</xdr:row>
      <xdr:rowOff>317500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1501" y="222250"/>
          <a:ext cx="7921625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2571750</xdr:colOff>
      <xdr:row>8</xdr:row>
      <xdr:rowOff>761999</xdr:rowOff>
    </xdr:to>
    <xdr:pic>
      <xdr:nvPicPr>
        <xdr:cNvPr id="2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10681608" cy="2473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349251</xdr:colOff>
      <xdr:row>1</xdr:row>
      <xdr:rowOff>65996</xdr:rowOff>
    </xdr:from>
    <xdr:to>
      <xdr:col>9</xdr:col>
      <xdr:colOff>3413126</xdr:colOff>
      <xdr:row>9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275926" y="256496"/>
          <a:ext cx="7912100" cy="2962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49"/>
  <sheetViews>
    <sheetView view="pageBreakPreview" topLeftCell="B1" zoomScale="30" zoomScaleNormal="100" zoomScaleSheetLayoutView="30" workbookViewId="0">
      <selection activeCell="F16" sqref="F16:H1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86" t="s">
        <v>155</v>
      </c>
      <c r="C9" s="187"/>
      <c r="D9" s="187"/>
      <c r="E9" s="187"/>
      <c r="F9" s="187"/>
      <c r="G9" s="187"/>
      <c r="H9" s="187"/>
      <c r="I9" s="187"/>
      <c r="J9" s="188"/>
    </row>
    <row r="10" spans="1:10" ht="85.5" customHeight="1" x14ac:dyDescent="1.35">
      <c r="B10" s="189" t="s">
        <v>154</v>
      </c>
      <c r="C10" s="190"/>
      <c r="D10" s="190"/>
      <c r="E10" s="190"/>
      <c r="F10" s="190"/>
      <c r="G10" s="190"/>
      <c r="H10" s="190"/>
      <c r="I10" s="190"/>
      <c r="J10" s="191"/>
    </row>
    <row r="11" spans="1:10" ht="85.5" customHeight="1" thickBot="1" x14ac:dyDescent="1.4">
      <c r="B11" s="179"/>
      <c r="C11" s="180"/>
      <c r="D11" s="45"/>
      <c r="E11" s="45"/>
      <c r="F11" s="45"/>
      <c r="G11" s="45"/>
      <c r="H11" s="45"/>
      <c r="I11" s="45"/>
      <c r="J11" s="46"/>
    </row>
    <row r="12" spans="1:10" ht="118.5" customHeight="1" thickBot="1" x14ac:dyDescent="0.55000000000000004">
      <c r="B12" s="49" t="s">
        <v>54</v>
      </c>
      <c r="C12" s="50" t="s">
        <v>3</v>
      </c>
      <c r="D12" s="51" t="s">
        <v>2</v>
      </c>
      <c r="E12" s="85" t="s">
        <v>1</v>
      </c>
      <c r="F12" s="192" t="s">
        <v>45</v>
      </c>
      <c r="G12" s="192"/>
      <c r="H12" s="192"/>
      <c r="I12" s="52" t="s">
        <v>4</v>
      </c>
      <c r="J12" s="53" t="s">
        <v>27</v>
      </c>
    </row>
    <row r="13" spans="1:10" s="28" customFormat="1" ht="134.25" customHeight="1" thickBot="1" x14ac:dyDescent="0.45">
      <c r="A13" s="68"/>
      <c r="B13" s="78">
        <v>1</v>
      </c>
      <c r="C13" s="62" t="s">
        <v>92</v>
      </c>
      <c r="D13" s="63">
        <v>45201</v>
      </c>
      <c r="E13" s="62" t="s">
        <v>79</v>
      </c>
      <c r="F13" s="183" t="s">
        <v>80</v>
      </c>
      <c r="G13" s="183"/>
      <c r="H13" s="183"/>
      <c r="I13" s="64">
        <f>149820.32-3776.73</f>
        <v>146043.59</v>
      </c>
      <c r="J13" s="65" t="s">
        <v>116</v>
      </c>
    </row>
    <row r="14" spans="1:10" s="28" customFormat="1" ht="134.25" customHeight="1" x14ac:dyDescent="0.5">
      <c r="A14" s="44"/>
      <c r="B14" s="78">
        <v>4</v>
      </c>
      <c r="C14" s="82" t="s">
        <v>76</v>
      </c>
      <c r="D14" s="57">
        <v>45224</v>
      </c>
      <c r="E14" s="82" t="s">
        <v>63</v>
      </c>
      <c r="F14" s="184" t="s">
        <v>69</v>
      </c>
      <c r="G14" s="184"/>
      <c r="H14" s="184"/>
      <c r="I14" s="58">
        <v>5158.29</v>
      </c>
      <c r="J14" s="47" t="s">
        <v>117</v>
      </c>
    </row>
    <row r="15" spans="1:10" s="28" customFormat="1" ht="134.25" customHeight="1" x14ac:dyDescent="0.4">
      <c r="A15" s="44"/>
      <c r="B15" s="71">
        <v>5</v>
      </c>
      <c r="C15" s="82" t="s">
        <v>111</v>
      </c>
      <c r="D15" s="57">
        <v>45230</v>
      </c>
      <c r="E15" s="82" t="s">
        <v>79</v>
      </c>
      <c r="F15" s="184" t="s">
        <v>80</v>
      </c>
      <c r="G15" s="184"/>
      <c r="H15" s="184"/>
      <c r="I15" s="58">
        <v>3776.73</v>
      </c>
      <c r="J15" s="81" t="s">
        <v>118</v>
      </c>
    </row>
    <row r="16" spans="1:10" s="28" customFormat="1" ht="134.25" customHeight="1" thickBot="1" x14ac:dyDescent="0.55000000000000004">
      <c r="A16" s="44"/>
      <c r="B16" s="71">
        <v>6</v>
      </c>
      <c r="C16" s="35" t="s">
        <v>58</v>
      </c>
      <c r="D16" s="36">
        <v>45237</v>
      </c>
      <c r="E16" s="83" t="s">
        <v>59</v>
      </c>
      <c r="F16" s="184" t="s">
        <v>73</v>
      </c>
      <c r="G16" s="184"/>
      <c r="H16" s="184"/>
      <c r="I16" s="43">
        <v>49998.2</v>
      </c>
      <c r="J16" s="47" t="s">
        <v>119</v>
      </c>
    </row>
    <row r="17" spans="1:12" s="28" customFormat="1" ht="134.25" customHeight="1" x14ac:dyDescent="0.4">
      <c r="A17" s="44"/>
      <c r="B17" s="78">
        <v>7</v>
      </c>
      <c r="C17" s="82" t="s">
        <v>106</v>
      </c>
      <c r="D17" s="57">
        <v>45239</v>
      </c>
      <c r="E17" s="82" t="s">
        <v>107</v>
      </c>
      <c r="F17" s="182" t="s">
        <v>108</v>
      </c>
      <c r="G17" s="182"/>
      <c r="H17" s="182"/>
      <c r="I17" s="43">
        <v>2340</v>
      </c>
      <c r="J17" s="81" t="s">
        <v>120</v>
      </c>
    </row>
    <row r="18" spans="1:12" s="28" customFormat="1" ht="134.25" customHeight="1" x14ac:dyDescent="0.4">
      <c r="A18" s="44"/>
      <c r="B18" s="71">
        <v>8</v>
      </c>
      <c r="C18" s="82" t="s">
        <v>81</v>
      </c>
      <c r="D18" s="57">
        <v>45240</v>
      </c>
      <c r="E18" s="82" t="s">
        <v>84</v>
      </c>
      <c r="F18" s="184" t="s">
        <v>85</v>
      </c>
      <c r="G18" s="184"/>
      <c r="H18" s="184"/>
      <c r="I18" s="58">
        <v>10620</v>
      </c>
      <c r="J18" s="81" t="s">
        <v>94</v>
      </c>
    </row>
    <row r="19" spans="1:12" s="28" customFormat="1" ht="134.25" customHeight="1" thickBot="1" x14ac:dyDescent="0.45">
      <c r="A19" s="44"/>
      <c r="B19" s="71">
        <v>9</v>
      </c>
      <c r="C19" s="82" t="s">
        <v>83</v>
      </c>
      <c r="D19" s="57">
        <v>45243</v>
      </c>
      <c r="E19" s="82" t="s">
        <v>75</v>
      </c>
      <c r="F19" s="184" t="s">
        <v>86</v>
      </c>
      <c r="G19" s="184"/>
      <c r="H19" s="184"/>
      <c r="I19" s="58">
        <v>482620</v>
      </c>
      <c r="J19" s="81" t="s">
        <v>121</v>
      </c>
    </row>
    <row r="20" spans="1:12" s="28" customFormat="1" ht="134.25" customHeight="1" x14ac:dyDescent="0.5">
      <c r="A20" s="44"/>
      <c r="B20" s="78">
        <v>10</v>
      </c>
      <c r="C20" s="35" t="s">
        <v>55</v>
      </c>
      <c r="D20" s="36">
        <v>45244</v>
      </c>
      <c r="E20" s="83" t="s">
        <v>56</v>
      </c>
      <c r="F20" s="184" t="s">
        <v>57</v>
      </c>
      <c r="G20" s="184"/>
      <c r="H20" s="184"/>
      <c r="I20" s="43">
        <v>91666.67</v>
      </c>
      <c r="J20" s="47" t="s">
        <v>123</v>
      </c>
    </row>
    <row r="21" spans="1:12" s="28" customFormat="1" ht="134.25" customHeight="1" thickBot="1" x14ac:dyDescent="0.55000000000000004">
      <c r="A21" s="32"/>
      <c r="B21" s="71">
        <v>11</v>
      </c>
      <c r="C21" s="72" t="s">
        <v>60</v>
      </c>
      <c r="D21" s="73">
        <v>45244</v>
      </c>
      <c r="E21" s="74" t="s">
        <v>61</v>
      </c>
      <c r="F21" s="209" t="s">
        <v>62</v>
      </c>
      <c r="G21" s="209"/>
      <c r="H21" s="209"/>
      <c r="I21" s="77">
        <v>590</v>
      </c>
      <c r="J21" s="75" t="s">
        <v>122</v>
      </c>
    </row>
    <row r="22" spans="1:12" s="28" customFormat="1" ht="134.25" customHeight="1" thickBot="1" x14ac:dyDescent="0.45">
      <c r="A22" s="44"/>
      <c r="B22" s="71">
        <v>12</v>
      </c>
      <c r="C22" s="82" t="s">
        <v>99</v>
      </c>
      <c r="D22" s="57">
        <v>45245</v>
      </c>
      <c r="E22" s="82" t="s">
        <v>96</v>
      </c>
      <c r="F22" s="182" t="s">
        <v>97</v>
      </c>
      <c r="G22" s="182"/>
      <c r="H22" s="182"/>
      <c r="I22" s="43">
        <v>13336.47</v>
      </c>
      <c r="J22" s="81" t="s">
        <v>98</v>
      </c>
    </row>
    <row r="23" spans="1:12" s="28" customFormat="1" ht="134.25" customHeight="1" x14ac:dyDescent="0.5">
      <c r="A23" s="44"/>
      <c r="B23" s="78">
        <v>13</v>
      </c>
      <c r="C23" s="82" t="s">
        <v>64</v>
      </c>
      <c r="D23" s="57">
        <v>45247</v>
      </c>
      <c r="E23" s="82" t="s">
        <v>65</v>
      </c>
      <c r="F23" s="184" t="s">
        <v>66</v>
      </c>
      <c r="G23" s="184"/>
      <c r="H23" s="184"/>
      <c r="I23" s="58">
        <v>29500</v>
      </c>
      <c r="J23" s="47" t="s">
        <v>124</v>
      </c>
    </row>
    <row r="24" spans="1:12" s="28" customFormat="1" ht="134.25" customHeight="1" x14ac:dyDescent="0.4">
      <c r="A24" s="44"/>
      <c r="B24" s="71">
        <v>14</v>
      </c>
      <c r="C24" s="82" t="s">
        <v>95</v>
      </c>
      <c r="D24" s="57">
        <v>45250</v>
      </c>
      <c r="E24" s="82" t="s">
        <v>72</v>
      </c>
      <c r="F24" s="182" t="s">
        <v>74</v>
      </c>
      <c r="G24" s="182"/>
      <c r="H24" s="182"/>
      <c r="I24" s="43">
        <f>1454544/4*2</f>
        <v>727272</v>
      </c>
      <c r="J24" s="81" t="s">
        <v>125</v>
      </c>
    </row>
    <row r="25" spans="1:12" s="28" customFormat="1" ht="134.25" customHeight="1" thickBot="1" x14ac:dyDescent="0.45">
      <c r="A25" s="44"/>
      <c r="B25" s="71">
        <v>15</v>
      </c>
      <c r="C25" s="82" t="s">
        <v>102</v>
      </c>
      <c r="D25" s="57">
        <v>45250</v>
      </c>
      <c r="E25" s="82" t="s">
        <v>100</v>
      </c>
      <c r="F25" s="182" t="s">
        <v>101</v>
      </c>
      <c r="G25" s="182"/>
      <c r="H25" s="182"/>
      <c r="I25" s="43">
        <v>282001.63</v>
      </c>
      <c r="J25" s="81" t="s">
        <v>103</v>
      </c>
    </row>
    <row r="26" spans="1:12" s="28" customFormat="1" ht="134.25" customHeight="1" thickBot="1" x14ac:dyDescent="0.45">
      <c r="A26" s="44"/>
      <c r="B26" s="120">
        <v>16</v>
      </c>
      <c r="C26" s="84" t="s">
        <v>112</v>
      </c>
      <c r="D26" s="59">
        <v>45254</v>
      </c>
      <c r="E26" s="84" t="s">
        <v>63</v>
      </c>
      <c r="F26" s="185" t="s">
        <v>69</v>
      </c>
      <c r="G26" s="185"/>
      <c r="H26" s="185"/>
      <c r="I26" s="121">
        <v>368863.77</v>
      </c>
      <c r="J26" s="122" t="s">
        <v>126</v>
      </c>
    </row>
    <row r="27" spans="1:12" s="28" customFormat="1" ht="96.75" customHeight="1" x14ac:dyDescent="0.4">
      <c r="A27" s="44"/>
      <c r="B27" s="78">
        <v>17</v>
      </c>
      <c r="C27" s="62" t="s">
        <v>87</v>
      </c>
      <c r="D27" s="63">
        <v>45257</v>
      </c>
      <c r="E27" s="181" t="s">
        <v>88</v>
      </c>
      <c r="F27" s="183" t="s">
        <v>89</v>
      </c>
      <c r="G27" s="183"/>
      <c r="H27" s="183"/>
      <c r="I27" s="64">
        <v>2237.75</v>
      </c>
      <c r="J27" s="211" t="s">
        <v>127</v>
      </c>
    </row>
    <row r="28" spans="1:12" s="28" customFormat="1" ht="96.75" customHeight="1" thickBot="1" x14ac:dyDescent="0.45">
      <c r="A28" s="44"/>
      <c r="B28" s="71">
        <v>18</v>
      </c>
      <c r="C28" s="82" t="s">
        <v>90</v>
      </c>
      <c r="D28" s="57">
        <v>45257</v>
      </c>
      <c r="E28" s="182"/>
      <c r="F28" s="184"/>
      <c r="G28" s="184"/>
      <c r="H28" s="184"/>
      <c r="I28" s="58">
        <v>197601.14</v>
      </c>
      <c r="J28" s="212"/>
    </row>
    <row r="29" spans="1:12" s="28" customFormat="1" ht="96.75" customHeight="1" x14ac:dyDescent="0.4">
      <c r="A29" s="44"/>
      <c r="B29" s="78">
        <v>19</v>
      </c>
      <c r="C29" s="82" t="s">
        <v>91</v>
      </c>
      <c r="D29" s="57">
        <v>45257</v>
      </c>
      <c r="E29" s="182"/>
      <c r="F29" s="184"/>
      <c r="G29" s="184"/>
      <c r="H29" s="184"/>
      <c r="I29" s="58">
        <v>162301.60999999999</v>
      </c>
      <c r="J29" s="212"/>
    </row>
    <row r="30" spans="1:12" s="28" customFormat="1" ht="134.25" customHeight="1" x14ac:dyDescent="0.4">
      <c r="A30" s="69"/>
      <c r="B30" s="71">
        <v>20</v>
      </c>
      <c r="C30" s="82" t="s">
        <v>82</v>
      </c>
      <c r="D30" s="57">
        <v>8</v>
      </c>
      <c r="E30" s="82" t="s">
        <v>75</v>
      </c>
      <c r="F30" s="184" t="s">
        <v>86</v>
      </c>
      <c r="G30" s="184"/>
      <c r="H30" s="184"/>
      <c r="I30" s="58">
        <v>221250</v>
      </c>
      <c r="J30" s="81" t="s">
        <v>93</v>
      </c>
    </row>
    <row r="31" spans="1:12" ht="181.5" customHeight="1" thickBot="1" x14ac:dyDescent="0.55000000000000004">
      <c r="A31" s="70"/>
      <c r="B31" s="71">
        <v>24</v>
      </c>
      <c r="C31" s="84" t="s">
        <v>114</v>
      </c>
      <c r="D31" s="59">
        <v>45261</v>
      </c>
      <c r="E31" s="84" t="s">
        <v>113</v>
      </c>
      <c r="F31" s="210" t="s">
        <v>115</v>
      </c>
      <c r="G31" s="210"/>
      <c r="H31" s="210"/>
      <c r="I31" s="60">
        <v>75000.210000000006</v>
      </c>
      <c r="J31" s="61" t="s">
        <v>128</v>
      </c>
      <c r="K31" s="10"/>
      <c r="L31" s="10"/>
    </row>
    <row r="32" spans="1:12" ht="205.5" customHeight="1" thickBot="1" x14ac:dyDescent="0.85">
      <c r="B32" s="206" t="s">
        <v>78</v>
      </c>
      <c r="C32" s="207"/>
      <c r="D32" s="207"/>
      <c r="E32" s="207"/>
      <c r="F32" s="207"/>
      <c r="G32" s="207"/>
      <c r="H32" s="208"/>
      <c r="I32" s="66">
        <f>SUM(I13:I31)</f>
        <v>2872178.06</v>
      </c>
      <c r="J32" s="67"/>
      <c r="K32" s="10"/>
      <c r="L32" s="10"/>
    </row>
    <row r="33" spans="2:11" ht="127.5" customHeight="1" x14ac:dyDescent="0.4">
      <c r="B33" s="4"/>
      <c r="E33" s="10"/>
      <c r="F33" s="10"/>
      <c r="G33" s="10"/>
      <c r="H33" s="6"/>
      <c r="I33" s="17"/>
      <c r="J33" s="48"/>
      <c r="K33" s="10"/>
    </row>
    <row r="34" spans="2:11" ht="20.25" customHeight="1" x14ac:dyDescent="0.25">
      <c r="B34" s="4"/>
      <c r="E34" s="10"/>
      <c r="F34" s="10"/>
      <c r="G34" s="10"/>
      <c r="H34" s="6"/>
      <c r="I34" s="17"/>
      <c r="J34" s="22"/>
      <c r="K34" s="10"/>
    </row>
    <row r="35" spans="2:11" ht="46.5" x14ac:dyDescent="0.7">
      <c r="B35" s="198" t="s">
        <v>38</v>
      </c>
      <c r="C35" s="199"/>
      <c r="D35" s="199"/>
      <c r="E35" s="199"/>
      <c r="F35" s="199" t="s">
        <v>47</v>
      </c>
      <c r="G35" s="199"/>
      <c r="H35" s="199"/>
      <c r="I35" s="199" t="s">
        <v>39</v>
      </c>
      <c r="J35" s="200"/>
      <c r="K35" s="10"/>
    </row>
    <row r="36" spans="2:11" ht="46.5" x14ac:dyDescent="0.7">
      <c r="B36" s="56"/>
      <c r="E36" s="10"/>
      <c r="F36" s="54"/>
      <c r="G36" s="54"/>
      <c r="H36" s="6"/>
      <c r="I36" s="54"/>
      <c r="J36" s="55"/>
      <c r="K36" s="10"/>
    </row>
    <row r="37" spans="2:11" ht="46.5" x14ac:dyDescent="0.7">
      <c r="B37" s="56"/>
      <c r="E37" s="10"/>
      <c r="F37" s="54"/>
      <c r="G37" s="54"/>
      <c r="H37" s="6"/>
      <c r="I37" s="54"/>
      <c r="J37" s="55"/>
      <c r="K37" s="10"/>
    </row>
    <row r="38" spans="2:11" ht="46.5" x14ac:dyDescent="0.7">
      <c r="B38" s="56"/>
      <c r="E38" s="10"/>
      <c r="F38" s="54"/>
      <c r="G38" s="54"/>
      <c r="H38" s="6"/>
      <c r="I38" s="54"/>
      <c r="J38" s="55"/>
      <c r="K38" s="10"/>
    </row>
    <row r="39" spans="2:11" ht="46.5" x14ac:dyDescent="0.7">
      <c r="B39" s="198" t="s">
        <v>40</v>
      </c>
      <c r="C39" s="199"/>
      <c r="D39" s="199"/>
      <c r="E39" s="199"/>
      <c r="F39" s="205"/>
      <c r="G39" s="205"/>
      <c r="H39" s="205"/>
      <c r="I39" s="199" t="s">
        <v>41</v>
      </c>
      <c r="J39" s="200"/>
      <c r="K39" s="10"/>
    </row>
    <row r="40" spans="2:11" ht="61.5" x14ac:dyDescent="0.9">
      <c r="B40" s="196" t="s">
        <v>22</v>
      </c>
      <c r="C40" s="197"/>
      <c r="D40" s="197"/>
      <c r="E40" s="197"/>
      <c r="F40" s="204" t="s">
        <v>52</v>
      </c>
      <c r="G40" s="204"/>
      <c r="H40" s="204"/>
      <c r="I40" s="202" t="s">
        <v>44</v>
      </c>
      <c r="J40" s="203"/>
      <c r="K40" s="10"/>
    </row>
    <row r="41" spans="2:11" ht="61.5" x14ac:dyDescent="0.9">
      <c r="B41" s="193" t="s">
        <v>24</v>
      </c>
      <c r="C41" s="194"/>
      <c r="D41" s="194"/>
      <c r="E41" s="194"/>
      <c r="F41" s="194" t="s">
        <v>46</v>
      </c>
      <c r="G41" s="194"/>
      <c r="H41" s="194"/>
      <c r="I41" s="194" t="s">
        <v>42</v>
      </c>
      <c r="J41" s="195"/>
      <c r="K41" s="10"/>
    </row>
    <row r="42" spans="2:11" ht="55.5" customHeight="1" x14ac:dyDescent="0.9">
      <c r="B42" s="38"/>
      <c r="C42" s="39"/>
      <c r="D42" s="39"/>
      <c r="E42" s="40"/>
      <c r="F42" s="40"/>
      <c r="G42" s="40"/>
      <c r="H42" s="37"/>
      <c r="I42" s="41"/>
      <c r="J42" s="42"/>
      <c r="K42" s="10"/>
    </row>
    <row r="43" spans="2:11" ht="46.5" hidden="1" x14ac:dyDescent="0.7">
      <c r="B43" s="27"/>
      <c r="E43" s="10"/>
      <c r="F43" s="26"/>
      <c r="G43" s="26"/>
      <c r="H43" s="6"/>
      <c r="I43" s="17"/>
      <c r="J43" s="22"/>
      <c r="K43" s="10"/>
    </row>
    <row r="44" spans="2:11" ht="46.5" x14ac:dyDescent="0.7">
      <c r="B44" s="27"/>
      <c r="C44" s="26"/>
      <c r="D44" s="26"/>
      <c r="E44" s="26"/>
      <c r="F44" s="26"/>
      <c r="G44" s="26"/>
      <c r="H44" s="6"/>
      <c r="I44" s="17"/>
      <c r="J44" s="22"/>
      <c r="K44" s="10"/>
    </row>
    <row r="45" spans="2:11" ht="46.5" x14ac:dyDescent="0.7">
      <c r="B45" s="198" t="s">
        <v>25</v>
      </c>
      <c r="C45" s="199"/>
      <c r="D45" s="199"/>
      <c r="E45" s="199"/>
      <c r="F45" s="199"/>
      <c r="G45" s="199"/>
      <c r="H45" s="199"/>
      <c r="I45" s="199"/>
      <c r="J45" s="200"/>
      <c r="K45" s="10"/>
    </row>
    <row r="46" spans="2:11" ht="61.5" x14ac:dyDescent="0.9">
      <c r="B46" s="196" t="s">
        <v>23</v>
      </c>
      <c r="C46" s="197"/>
      <c r="D46" s="197"/>
      <c r="E46" s="197"/>
      <c r="F46" s="197"/>
      <c r="G46" s="197"/>
      <c r="H46" s="197"/>
      <c r="I46" s="197"/>
      <c r="J46" s="201"/>
      <c r="K46" s="10"/>
    </row>
    <row r="47" spans="2:11" ht="61.5" x14ac:dyDescent="0.9">
      <c r="B47" s="193" t="s">
        <v>26</v>
      </c>
      <c r="C47" s="194"/>
      <c r="D47" s="194"/>
      <c r="E47" s="194"/>
      <c r="F47" s="194"/>
      <c r="G47" s="194"/>
      <c r="H47" s="194"/>
      <c r="I47" s="194"/>
      <c r="J47" s="195"/>
    </row>
    <row r="48" spans="2:11" x14ac:dyDescent="0.25">
      <c r="B48" s="4"/>
      <c r="E48" s="10"/>
      <c r="F48" s="10"/>
      <c r="G48" s="10"/>
      <c r="H48" s="6"/>
      <c r="I48" s="17"/>
      <c r="J48" s="22"/>
    </row>
    <row r="49" spans="2:10" ht="15.75" thickBot="1" x14ac:dyDescent="0.3">
      <c r="B49" s="11"/>
      <c r="C49" s="12"/>
      <c r="D49" s="12"/>
      <c r="E49" s="13"/>
      <c r="F49" s="13"/>
      <c r="G49" s="13"/>
      <c r="H49" s="14"/>
      <c r="I49" s="23"/>
      <c r="J49" s="24"/>
    </row>
  </sheetData>
  <mergeCells count="39">
    <mergeCell ref="F39:H39"/>
    <mergeCell ref="I35:J35"/>
    <mergeCell ref="F35:H35"/>
    <mergeCell ref="B32:H32"/>
    <mergeCell ref="F20:H20"/>
    <mergeCell ref="F21:H21"/>
    <mergeCell ref="F30:H30"/>
    <mergeCell ref="F31:H31"/>
    <mergeCell ref="J27:J29"/>
    <mergeCell ref="B9:J9"/>
    <mergeCell ref="B10:J10"/>
    <mergeCell ref="F12:H12"/>
    <mergeCell ref="B47:J47"/>
    <mergeCell ref="I41:J41"/>
    <mergeCell ref="B41:E41"/>
    <mergeCell ref="B40:E40"/>
    <mergeCell ref="B45:J45"/>
    <mergeCell ref="B46:J46"/>
    <mergeCell ref="I40:J40"/>
    <mergeCell ref="F41:H41"/>
    <mergeCell ref="F40:H40"/>
    <mergeCell ref="I39:J39"/>
    <mergeCell ref="B39:E39"/>
    <mergeCell ref="B35:E35"/>
    <mergeCell ref="F15:H15"/>
    <mergeCell ref="B11:C11"/>
    <mergeCell ref="E27:E29"/>
    <mergeCell ref="F27:H29"/>
    <mergeCell ref="F26:H26"/>
    <mergeCell ref="F23:H23"/>
    <mergeCell ref="F14:H14"/>
    <mergeCell ref="F24:H24"/>
    <mergeCell ref="F22:H22"/>
    <mergeCell ref="F25:H25"/>
    <mergeCell ref="F16:H16"/>
    <mergeCell ref="F13:H13"/>
    <mergeCell ref="F18:H18"/>
    <mergeCell ref="F19:H19"/>
    <mergeCell ref="F17:H17"/>
  </mergeCells>
  <printOptions horizontalCentered="1"/>
  <pageMargins left="0" right="0" top="0.27559055118110237" bottom="0" header="0.23622047244094491" footer="0.17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view="pageBreakPreview" topLeftCell="B10" zoomScaleNormal="100" zoomScaleSheetLayoutView="100" workbookViewId="0">
      <selection activeCell="C16" sqref="C1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84" customWidth="1"/>
    <col min="6" max="6" width="55.140625" customWidth="1"/>
    <col min="7" max="7" width="59" customWidth="1"/>
    <col min="8" max="8" width="30.28515625" style="15" customWidth="1"/>
    <col min="9" max="9" width="72.7109375" style="16" customWidth="1"/>
    <col min="10" max="10" width="103.28515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86" t="s">
        <v>0</v>
      </c>
      <c r="C9" s="187"/>
      <c r="D9" s="187"/>
      <c r="E9" s="187"/>
      <c r="F9" s="187"/>
      <c r="G9" s="187"/>
      <c r="H9" s="187"/>
      <c r="I9" s="187"/>
      <c r="J9" s="188"/>
    </row>
    <row r="10" spans="1:10" ht="85.5" customHeight="1" x14ac:dyDescent="1.35">
      <c r="B10" s="189" t="s">
        <v>191</v>
      </c>
      <c r="C10" s="190"/>
      <c r="D10" s="190"/>
      <c r="E10" s="190"/>
      <c r="F10" s="190"/>
      <c r="G10" s="190"/>
      <c r="H10" s="190"/>
      <c r="I10" s="190"/>
      <c r="J10" s="191"/>
    </row>
    <row r="11" spans="1:10" ht="85.5" customHeight="1" thickBot="1" x14ac:dyDescent="1.4">
      <c r="B11" s="179" t="s">
        <v>227</v>
      </c>
      <c r="C11" s="180"/>
      <c r="D11" s="45"/>
      <c r="E11" s="45"/>
      <c r="F11" s="45"/>
      <c r="G11" s="45"/>
      <c r="H11" s="45"/>
      <c r="I11" s="45"/>
      <c r="J11" s="46"/>
    </row>
    <row r="12" spans="1:10" ht="173.25" customHeight="1" thickBot="1" x14ac:dyDescent="0.75">
      <c r="B12" s="86" t="s">
        <v>54</v>
      </c>
      <c r="C12" s="87" t="s">
        <v>3</v>
      </c>
      <c r="D12" s="88" t="s">
        <v>2</v>
      </c>
      <c r="E12" s="137" t="s">
        <v>1</v>
      </c>
      <c r="F12" s="230" t="s">
        <v>45</v>
      </c>
      <c r="G12" s="230"/>
      <c r="H12" s="230"/>
      <c r="I12" s="89" t="s">
        <v>4</v>
      </c>
      <c r="J12" s="90" t="s">
        <v>27</v>
      </c>
    </row>
    <row r="13" spans="1:10" s="28" customFormat="1" ht="174.75" customHeight="1" x14ac:dyDescent="0.7">
      <c r="A13" s="29"/>
      <c r="B13" s="91">
        <v>1</v>
      </c>
      <c r="C13" s="92" t="s">
        <v>48</v>
      </c>
      <c r="D13" s="93">
        <v>45100</v>
      </c>
      <c r="E13" s="94" t="s">
        <v>5</v>
      </c>
      <c r="F13" s="231" t="s">
        <v>6</v>
      </c>
      <c r="G13" s="231"/>
      <c r="H13" s="231"/>
      <c r="I13" s="95">
        <v>87723.9</v>
      </c>
      <c r="J13" s="96" t="s">
        <v>28</v>
      </c>
    </row>
    <row r="14" spans="1:10" s="28" customFormat="1" ht="159" customHeight="1" x14ac:dyDescent="0.7">
      <c r="A14" s="30"/>
      <c r="B14" s="97">
        <v>2</v>
      </c>
      <c r="C14" s="98" t="s">
        <v>8</v>
      </c>
      <c r="D14" s="99">
        <v>44075</v>
      </c>
      <c r="E14" s="100" t="s">
        <v>7</v>
      </c>
      <c r="F14" s="219" t="s">
        <v>9</v>
      </c>
      <c r="G14" s="219"/>
      <c r="H14" s="219"/>
      <c r="I14" s="101">
        <v>22444.91</v>
      </c>
      <c r="J14" s="138" t="s">
        <v>29</v>
      </c>
    </row>
    <row r="15" spans="1:10" s="28" customFormat="1" ht="159" customHeight="1" thickBot="1" x14ac:dyDescent="0.75">
      <c r="A15" s="30"/>
      <c r="B15" s="97">
        <v>3</v>
      </c>
      <c r="C15" s="98" t="s">
        <v>10</v>
      </c>
      <c r="D15" s="99">
        <v>44237</v>
      </c>
      <c r="E15" s="100" t="s">
        <v>7</v>
      </c>
      <c r="F15" s="219" t="s">
        <v>11</v>
      </c>
      <c r="G15" s="219"/>
      <c r="H15" s="219"/>
      <c r="I15" s="101">
        <v>22444.91</v>
      </c>
      <c r="J15" s="228" t="s">
        <v>29</v>
      </c>
    </row>
    <row r="16" spans="1:10" s="28" customFormat="1" ht="159" customHeight="1" x14ac:dyDescent="0.7">
      <c r="A16" s="30"/>
      <c r="B16" s="91">
        <v>4</v>
      </c>
      <c r="C16" s="238" t="s">
        <v>12</v>
      </c>
      <c r="D16" s="99">
        <v>44237</v>
      </c>
      <c r="E16" s="100" t="s">
        <v>7</v>
      </c>
      <c r="F16" s="219" t="s">
        <v>32</v>
      </c>
      <c r="G16" s="219"/>
      <c r="H16" s="219"/>
      <c r="I16" s="101">
        <v>22444.91</v>
      </c>
      <c r="J16" s="228"/>
    </row>
    <row r="17" spans="1:12" s="28" customFormat="1" ht="207" customHeight="1" x14ac:dyDescent="0.7">
      <c r="A17" s="30"/>
      <c r="B17" s="97">
        <v>5</v>
      </c>
      <c r="C17" s="98" t="s">
        <v>14</v>
      </c>
      <c r="D17" s="99">
        <v>44361</v>
      </c>
      <c r="E17" s="136" t="s">
        <v>13</v>
      </c>
      <c r="F17" s="219" t="s">
        <v>15</v>
      </c>
      <c r="G17" s="219"/>
      <c r="H17" s="219"/>
      <c r="I17" s="102">
        <v>78995.100000000006</v>
      </c>
      <c r="J17" s="103" t="s">
        <v>30</v>
      </c>
    </row>
    <row r="18" spans="1:12" s="28" customFormat="1" ht="207" customHeight="1" thickBot="1" x14ac:dyDescent="0.75">
      <c r="A18" s="31"/>
      <c r="B18" s="97">
        <v>6</v>
      </c>
      <c r="C18" s="98" t="s">
        <v>17</v>
      </c>
      <c r="D18" s="99">
        <v>44809</v>
      </c>
      <c r="E18" s="136" t="s">
        <v>16</v>
      </c>
      <c r="F18" s="219" t="s">
        <v>18</v>
      </c>
      <c r="G18" s="219"/>
      <c r="H18" s="219"/>
      <c r="I18" s="102">
        <v>31250</v>
      </c>
      <c r="J18" s="103" t="s">
        <v>31</v>
      </c>
    </row>
    <row r="19" spans="1:12" s="28" customFormat="1" ht="151.5" customHeight="1" x14ac:dyDescent="0.7">
      <c r="A19" s="29"/>
      <c r="B19" s="91">
        <v>7</v>
      </c>
      <c r="C19" s="104" t="s">
        <v>20</v>
      </c>
      <c r="D19" s="105">
        <v>44573</v>
      </c>
      <c r="E19" s="106" t="s">
        <v>19</v>
      </c>
      <c r="F19" s="223" t="s">
        <v>33</v>
      </c>
      <c r="G19" s="223"/>
      <c r="H19" s="223"/>
      <c r="I19" s="107">
        <v>14749.67</v>
      </c>
      <c r="J19" s="228" t="s">
        <v>37</v>
      </c>
    </row>
    <row r="20" spans="1:12" s="28" customFormat="1" ht="151.5" customHeight="1" x14ac:dyDescent="0.7">
      <c r="A20" s="30"/>
      <c r="B20" s="97">
        <v>8</v>
      </c>
      <c r="C20" s="104" t="s">
        <v>49</v>
      </c>
      <c r="D20" s="105">
        <v>44946</v>
      </c>
      <c r="E20" s="106" t="s">
        <v>19</v>
      </c>
      <c r="F20" s="223" t="s">
        <v>34</v>
      </c>
      <c r="G20" s="223"/>
      <c r="H20" s="223"/>
      <c r="I20" s="107">
        <v>14749.67</v>
      </c>
      <c r="J20" s="228"/>
    </row>
    <row r="21" spans="1:12" s="28" customFormat="1" ht="151.5" customHeight="1" thickBot="1" x14ac:dyDescent="0.75">
      <c r="A21" s="30"/>
      <c r="B21" s="97">
        <v>9</v>
      </c>
      <c r="C21" s="104" t="s">
        <v>50</v>
      </c>
      <c r="D21" s="105">
        <v>44946</v>
      </c>
      <c r="E21" s="106" t="s">
        <v>19</v>
      </c>
      <c r="F21" s="223" t="s">
        <v>35</v>
      </c>
      <c r="G21" s="223"/>
      <c r="H21" s="223"/>
      <c r="I21" s="107">
        <v>14749.67</v>
      </c>
      <c r="J21" s="228"/>
    </row>
    <row r="22" spans="1:12" s="28" customFormat="1" ht="151.5" customHeight="1" thickBot="1" x14ac:dyDescent="0.75">
      <c r="A22" s="114"/>
      <c r="B22" s="115">
        <v>10</v>
      </c>
      <c r="C22" s="116" t="s">
        <v>51</v>
      </c>
      <c r="D22" s="117">
        <v>44946</v>
      </c>
      <c r="E22" s="118" t="s">
        <v>19</v>
      </c>
      <c r="F22" s="224" t="s">
        <v>36</v>
      </c>
      <c r="G22" s="224"/>
      <c r="H22" s="224"/>
      <c r="I22" s="110">
        <v>14749.67</v>
      </c>
      <c r="J22" s="229"/>
    </row>
    <row r="23" spans="1:12" s="28" customFormat="1" ht="129" customHeight="1" thickBot="1" x14ac:dyDescent="0.45">
      <c r="A23" s="119"/>
      <c r="B23" s="221" t="s">
        <v>77</v>
      </c>
      <c r="C23" s="222"/>
      <c r="D23" s="222"/>
      <c r="E23" s="222"/>
      <c r="F23" s="222"/>
      <c r="G23" s="222"/>
      <c r="H23" s="222"/>
      <c r="I23" s="142">
        <f>SUM(I13:I22)</f>
        <v>324302.40999999992</v>
      </c>
      <c r="J23" s="143"/>
    </row>
    <row r="24" spans="1:12" s="28" customFormat="1" ht="129" customHeight="1" thickBot="1" x14ac:dyDescent="0.45">
      <c r="A24" s="68"/>
      <c r="B24" s="225" t="s">
        <v>172</v>
      </c>
      <c r="C24" s="226"/>
      <c r="D24" s="226"/>
      <c r="E24" s="226"/>
      <c r="F24" s="226"/>
      <c r="G24" s="226"/>
      <c r="H24" s="226"/>
      <c r="I24" s="226"/>
      <c r="J24" s="227"/>
    </row>
    <row r="25" spans="1:12" s="28" customFormat="1" ht="119.25" customHeight="1" x14ac:dyDescent="0.7">
      <c r="A25" s="111"/>
      <c r="B25" s="91">
        <v>1</v>
      </c>
      <c r="C25" s="158" t="s">
        <v>43</v>
      </c>
      <c r="D25" s="159">
        <v>44909</v>
      </c>
      <c r="E25" s="160" t="s">
        <v>156</v>
      </c>
      <c r="F25" s="220" t="s">
        <v>21</v>
      </c>
      <c r="G25" s="220"/>
      <c r="H25" s="220"/>
      <c r="I25" s="149">
        <v>292000</v>
      </c>
      <c r="J25" s="161" t="s">
        <v>215</v>
      </c>
    </row>
    <row r="26" spans="1:12" s="28" customFormat="1" ht="119.25" customHeight="1" x14ac:dyDescent="0.4">
      <c r="A26" s="76"/>
      <c r="B26" s="127">
        <v>2</v>
      </c>
      <c r="C26" s="123" t="s">
        <v>53</v>
      </c>
      <c r="D26" s="124">
        <v>45205</v>
      </c>
      <c r="E26" s="165" t="s">
        <v>67</v>
      </c>
      <c r="F26" s="217" t="s">
        <v>68</v>
      </c>
      <c r="G26" s="217"/>
      <c r="H26" s="217"/>
      <c r="I26" s="108">
        <v>309849.90000000002</v>
      </c>
      <c r="J26" s="171" t="s">
        <v>214</v>
      </c>
    </row>
    <row r="27" spans="1:12" s="28" customFormat="1" ht="162" customHeight="1" x14ac:dyDescent="0.7">
      <c r="A27" s="76"/>
      <c r="B27" s="132">
        <v>3</v>
      </c>
      <c r="C27" s="166" t="s">
        <v>104</v>
      </c>
      <c r="D27" s="109">
        <v>45257</v>
      </c>
      <c r="E27" s="236" t="s">
        <v>71</v>
      </c>
      <c r="F27" s="217" t="s">
        <v>70</v>
      </c>
      <c r="G27" s="217"/>
      <c r="H27" s="217"/>
      <c r="I27" s="108">
        <v>2148069.98</v>
      </c>
      <c r="J27" s="167" t="s">
        <v>213</v>
      </c>
    </row>
    <row r="28" spans="1:12" s="28" customFormat="1" ht="154.5" customHeight="1" x14ac:dyDescent="0.7">
      <c r="A28" s="76"/>
      <c r="B28" s="132">
        <v>4</v>
      </c>
      <c r="C28" s="166" t="s">
        <v>105</v>
      </c>
      <c r="D28" s="109">
        <v>45257</v>
      </c>
      <c r="E28" s="236"/>
      <c r="F28" s="217"/>
      <c r="G28" s="217"/>
      <c r="H28" s="217"/>
      <c r="I28" s="108">
        <v>117437</v>
      </c>
      <c r="J28" s="167" t="s">
        <v>212</v>
      </c>
    </row>
    <row r="29" spans="1:12" ht="214.5" customHeight="1" x14ac:dyDescent="0.25">
      <c r="A29" s="79"/>
      <c r="B29" s="127">
        <v>5</v>
      </c>
      <c r="C29" s="166" t="s">
        <v>109</v>
      </c>
      <c r="D29" s="109">
        <v>45258</v>
      </c>
      <c r="E29" s="166" t="s">
        <v>110</v>
      </c>
      <c r="F29" s="217" t="s">
        <v>152</v>
      </c>
      <c r="G29" s="217"/>
      <c r="H29" s="217"/>
      <c r="I29" s="107">
        <v>207822.65</v>
      </c>
      <c r="J29" s="167" t="s">
        <v>210</v>
      </c>
      <c r="K29" s="10"/>
      <c r="L29" s="10"/>
    </row>
    <row r="30" spans="1:12" ht="139.5" customHeight="1" x14ac:dyDescent="0.7">
      <c r="A30" s="112"/>
      <c r="B30" s="132">
        <v>6</v>
      </c>
      <c r="C30" s="166" t="s">
        <v>129</v>
      </c>
      <c r="D30" s="109">
        <v>45257</v>
      </c>
      <c r="E30" s="166" t="s">
        <v>130</v>
      </c>
      <c r="F30" s="217" t="s">
        <v>131</v>
      </c>
      <c r="G30" s="217"/>
      <c r="H30" s="217"/>
      <c r="I30" s="107">
        <v>550000.36</v>
      </c>
      <c r="J30" s="167" t="s">
        <v>211</v>
      </c>
      <c r="K30" s="10"/>
      <c r="L30" s="10"/>
    </row>
    <row r="31" spans="1:12" ht="219.75" customHeight="1" x14ac:dyDescent="0.7">
      <c r="A31" s="112"/>
      <c r="B31" s="132">
        <v>7</v>
      </c>
      <c r="C31" s="166" t="s">
        <v>195</v>
      </c>
      <c r="D31" s="109">
        <v>45236</v>
      </c>
      <c r="E31" s="166" t="s">
        <v>132</v>
      </c>
      <c r="F31" s="217" t="s">
        <v>133</v>
      </c>
      <c r="G31" s="217"/>
      <c r="H31" s="217"/>
      <c r="I31" s="107">
        <v>1012440</v>
      </c>
      <c r="J31" s="128" t="s">
        <v>225</v>
      </c>
      <c r="K31" s="10"/>
      <c r="L31" s="10"/>
    </row>
    <row r="32" spans="1:12" ht="165" customHeight="1" x14ac:dyDescent="0.7">
      <c r="A32" s="79"/>
      <c r="B32" s="127">
        <v>8</v>
      </c>
      <c r="C32" s="166" t="s">
        <v>196</v>
      </c>
      <c r="D32" s="109">
        <v>45264</v>
      </c>
      <c r="E32" s="166" t="s">
        <v>130</v>
      </c>
      <c r="F32" s="217" t="s">
        <v>131</v>
      </c>
      <c r="G32" s="217"/>
      <c r="H32" s="217"/>
      <c r="I32" s="107">
        <v>159997.73000000001</v>
      </c>
      <c r="J32" s="128" t="s">
        <v>216</v>
      </c>
      <c r="K32" s="10"/>
      <c r="L32" s="10"/>
    </row>
    <row r="33" spans="1:12" ht="165" customHeight="1" thickBot="1" x14ac:dyDescent="0.75">
      <c r="A33" s="79"/>
      <c r="B33" s="144">
        <v>9</v>
      </c>
      <c r="C33" s="170" t="s">
        <v>157</v>
      </c>
      <c r="D33" s="145">
        <v>45266</v>
      </c>
      <c r="E33" s="170" t="s">
        <v>134</v>
      </c>
      <c r="F33" s="218" t="s">
        <v>135</v>
      </c>
      <c r="G33" s="218"/>
      <c r="H33" s="218"/>
      <c r="I33" s="146">
        <v>1326960.27</v>
      </c>
      <c r="J33" s="147" t="s">
        <v>217</v>
      </c>
      <c r="K33" s="10"/>
      <c r="L33" s="10"/>
    </row>
    <row r="34" spans="1:12" ht="87.75" customHeight="1" x14ac:dyDescent="0.7">
      <c r="A34" s="79"/>
      <c r="B34" s="162"/>
      <c r="C34" s="168"/>
      <c r="D34" s="177"/>
      <c r="E34" s="168"/>
      <c r="F34" s="168"/>
      <c r="G34" s="168"/>
      <c r="H34" s="168"/>
      <c r="I34" s="164"/>
      <c r="J34" s="178"/>
      <c r="K34" s="10"/>
      <c r="L34" s="10"/>
    </row>
    <row r="35" spans="1:12" ht="99.75" customHeight="1" thickBot="1" x14ac:dyDescent="0.75">
      <c r="A35" s="79"/>
      <c r="B35" s="162"/>
      <c r="C35" s="168"/>
      <c r="D35" s="177"/>
      <c r="E35" s="168"/>
      <c r="F35" s="168"/>
      <c r="G35" s="168"/>
      <c r="H35" s="168"/>
      <c r="I35" s="164"/>
      <c r="J35" s="178"/>
      <c r="K35" s="10"/>
      <c r="L35" s="10"/>
    </row>
    <row r="36" spans="1:12" ht="165" customHeight="1" thickBot="1" x14ac:dyDescent="0.75">
      <c r="A36" s="113"/>
      <c r="B36" s="91">
        <v>10</v>
      </c>
      <c r="C36" s="169" t="s">
        <v>136</v>
      </c>
      <c r="D36" s="148">
        <v>45258</v>
      </c>
      <c r="E36" s="169" t="s">
        <v>107</v>
      </c>
      <c r="F36" s="235" t="s">
        <v>137</v>
      </c>
      <c r="G36" s="235"/>
      <c r="H36" s="235"/>
      <c r="I36" s="149">
        <v>4140</v>
      </c>
      <c r="J36" s="172" t="s">
        <v>219</v>
      </c>
      <c r="K36" s="10"/>
      <c r="L36" s="10"/>
    </row>
    <row r="37" spans="1:12" ht="165" customHeight="1" x14ac:dyDescent="0.7">
      <c r="A37" s="80"/>
      <c r="B37" s="127">
        <v>11</v>
      </c>
      <c r="C37" s="166" t="s">
        <v>198</v>
      </c>
      <c r="D37" s="109">
        <v>45268</v>
      </c>
      <c r="E37" s="166" t="s">
        <v>139</v>
      </c>
      <c r="F37" s="217" t="s">
        <v>140</v>
      </c>
      <c r="G37" s="217"/>
      <c r="H37" s="217"/>
      <c r="I37" s="107">
        <v>25204.799999999999</v>
      </c>
      <c r="J37" s="128" t="s">
        <v>218</v>
      </c>
      <c r="K37" s="10"/>
      <c r="L37" s="10"/>
    </row>
    <row r="38" spans="1:12" ht="165" customHeight="1" x14ac:dyDescent="0.7">
      <c r="A38" s="80"/>
      <c r="B38" s="97">
        <v>12</v>
      </c>
      <c r="C38" s="125" t="s">
        <v>144</v>
      </c>
      <c r="D38" s="126">
        <v>45292</v>
      </c>
      <c r="E38" s="166" t="s">
        <v>142</v>
      </c>
      <c r="F38" s="217" t="s">
        <v>143</v>
      </c>
      <c r="G38" s="217"/>
      <c r="H38" s="217"/>
      <c r="I38" s="107">
        <v>13338.36</v>
      </c>
      <c r="J38" s="129" t="s">
        <v>220</v>
      </c>
      <c r="K38" s="10"/>
      <c r="L38" s="10"/>
    </row>
    <row r="39" spans="1:12" ht="165" customHeight="1" x14ac:dyDescent="0.7">
      <c r="A39" s="80"/>
      <c r="B39" s="97">
        <v>13</v>
      </c>
      <c r="C39" s="125" t="s">
        <v>160</v>
      </c>
      <c r="D39" s="126">
        <v>45257</v>
      </c>
      <c r="E39" s="166" t="s">
        <v>141</v>
      </c>
      <c r="F39" s="217" t="s">
        <v>161</v>
      </c>
      <c r="G39" s="217"/>
      <c r="H39" s="217"/>
      <c r="I39" s="107">
        <v>19156.75</v>
      </c>
      <c r="J39" s="129" t="s">
        <v>221</v>
      </c>
      <c r="K39" s="10"/>
      <c r="L39" s="10"/>
    </row>
    <row r="40" spans="1:12" ht="165" customHeight="1" x14ac:dyDescent="0.25">
      <c r="A40" s="80"/>
      <c r="B40" s="127">
        <v>14</v>
      </c>
      <c r="C40" s="125" t="s">
        <v>60</v>
      </c>
      <c r="D40" s="126">
        <v>45268</v>
      </c>
      <c r="E40" s="166" t="s">
        <v>163</v>
      </c>
      <c r="F40" s="217" t="s">
        <v>162</v>
      </c>
      <c r="G40" s="217"/>
      <c r="H40" s="217"/>
      <c r="I40" s="107">
        <v>54280</v>
      </c>
      <c r="J40" s="129" t="s">
        <v>222</v>
      </c>
      <c r="K40" s="10"/>
      <c r="L40" s="10"/>
    </row>
    <row r="41" spans="1:12" ht="165" customHeight="1" x14ac:dyDescent="0.7">
      <c r="A41" s="80"/>
      <c r="B41" s="97">
        <v>15</v>
      </c>
      <c r="C41" s="125" t="s">
        <v>164</v>
      </c>
      <c r="D41" s="126">
        <v>45280</v>
      </c>
      <c r="E41" s="166" t="s">
        <v>151</v>
      </c>
      <c r="F41" s="217" t="s">
        <v>149</v>
      </c>
      <c r="G41" s="217"/>
      <c r="H41" s="217"/>
      <c r="I41" s="107">
        <v>392567.76</v>
      </c>
      <c r="J41" s="129" t="s">
        <v>165</v>
      </c>
      <c r="K41" s="10"/>
      <c r="L41" s="10"/>
    </row>
    <row r="42" spans="1:12" ht="165" customHeight="1" x14ac:dyDescent="0.7">
      <c r="A42" s="6"/>
      <c r="B42" s="97">
        <v>16</v>
      </c>
      <c r="C42" s="125" t="s">
        <v>166</v>
      </c>
      <c r="D42" s="126">
        <v>45273</v>
      </c>
      <c r="E42" s="166" t="s">
        <v>132</v>
      </c>
      <c r="F42" s="217" t="s">
        <v>149</v>
      </c>
      <c r="G42" s="217"/>
      <c r="H42" s="217"/>
      <c r="I42" s="107">
        <v>22943.759999999998</v>
      </c>
      <c r="J42" s="129" t="s">
        <v>226</v>
      </c>
      <c r="K42" s="10"/>
      <c r="L42" s="10"/>
    </row>
    <row r="43" spans="1:12" ht="165" customHeight="1" x14ac:dyDescent="0.25">
      <c r="A43" s="6"/>
      <c r="B43" s="127">
        <v>17</v>
      </c>
      <c r="C43" s="125" t="s">
        <v>167</v>
      </c>
      <c r="D43" s="126">
        <v>45273</v>
      </c>
      <c r="E43" s="166" t="s">
        <v>132</v>
      </c>
      <c r="F43" s="217" t="s">
        <v>149</v>
      </c>
      <c r="G43" s="217"/>
      <c r="H43" s="217"/>
      <c r="I43" s="107">
        <v>20095.400000000001</v>
      </c>
      <c r="J43" s="129" t="s">
        <v>209</v>
      </c>
      <c r="K43" s="10"/>
      <c r="L43" s="10"/>
    </row>
    <row r="44" spans="1:12" ht="195" customHeight="1" x14ac:dyDescent="0.7">
      <c r="A44" s="6"/>
      <c r="B44" s="97">
        <v>18</v>
      </c>
      <c r="C44" s="125" t="s">
        <v>168</v>
      </c>
      <c r="D44" s="126">
        <v>45272</v>
      </c>
      <c r="E44" s="166" t="s">
        <v>147</v>
      </c>
      <c r="F44" s="217" t="s">
        <v>149</v>
      </c>
      <c r="G44" s="217"/>
      <c r="H44" s="217"/>
      <c r="I44" s="107">
        <v>62607.38</v>
      </c>
      <c r="J44" s="129" t="s">
        <v>208</v>
      </c>
      <c r="K44" s="10"/>
      <c r="L44" s="10"/>
    </row>
    <row r="45" spans="1:12" ht="195" customHeight="1" x14ac:dyDescent="0.7">
      <c r="A45" s="6"/>
      <c r="B45" s="97">
        <v>19</v>
      </c>
      <c r="C45" s="125" t="s">
        <v>177</v>
      </c>
      <c r="D45" s="126">
        <v>45274</v>
      </c>
      <c r="E45" s="166" t="s">
        <v>107</v>
      </c>
      <c r="F45" s="234" t="s">
        <v>176</v>
      </c>
      <c r="G45" s="234"/>
      <c r="H45" s="234"/>
      <c r="I45" s="107">
        <v>6360</v>
      </c>
      <c r="J45" s="129" t="s">
        <v>207</v>
      </c>
      <c r="K45" s="10"/>
      <c r="L45" s="10"/>
    </row>
    <row r="46" spans="1:12" ht="195" customHeight="1" x14ac:dyDescent="0.25">
      <c r="A46" s="6"/>
      <c r="B46" s="127">
        <v>20</v>
      </c>
      <c r="C46" s="125" t="s">
        <v>169</v>
      </c>
      <c r="D46" s="126">
        <v>45275</v>
      </c>
      <c r="E46" s="166" t="s">
        <v>170</v>
      </c>
      <c r="F46" s="217" t="s">
        <v>171</v>
      </c>
      <c r="G46" s="217"/>
      <c r="H46" s="217"/>
      <c r="I46" s="107">
        <v>693132</v>
      </c>
      <c r="J46" s="129" t="s">
        <v>206</v>
      </c>
      <c r="K46" s="10"/>
      <c r="L46" s="10"/>
    </row>
    <row r="47" spans="1:12" ht="195" customHeight="1" x14ac:dyDescent="0.7">
      <c r="A47" s="6"/>
      <c r="B47" s="97">
        <v>21</v>
      </c>
      <c r="C47" s="125" t="s">
        <v>175</v>
      </c>
      <c r="D47" s="126">
        <v>45279</v>
      </c>
      <c r="E47" s="166" t="s">
        <v>174</v>
      </c>
      <c r="F47" s="234" t="s">
        <v>173</v>
      </c>
      <c r="G47" s="234"/>
      <c r="H47" s="234"/>
      <c r="I47" s="107">
        <v>727272</v>
      </c>
      <c r="J47" s="129" t="s">
        <v>205</v>
      </c>
      <c r="K47" s="10"/>
      <c r="L47" s="10"/>
    </row>
    <row r="48" spans="1:12" ht="212.25" customHeight="1" x14ac:dyDescent="0.7">
      <c r="A48" s="80"/>
      <c r="B48" s="97">
        <v>22</v>
      </c>
      <c r="C48" s="166" t="s">
        <v>178</v>
      </c>
      <c r="D48" s="131">
        <v>45271</v>
      </c>
      <c r="E48" s="166" t="s">
        <v>138</v>
      </c>
      <c r="F48" s="217" t="s">
        <v>150</v>
      </c>
      <c r="G48" s="217"/>
      <c r="H48" s="217"/>
      <c r="I48" s="107">
        <v>385000</v>
      </c>
      <c r="J48" s="167" t="s">
        <v>204</v>
      </c>
      <c r="K48" s="10"/>
      <c r="L48" s="10"/>
    </row>
    <row r="49" spans="1:12" ht="212.25" customHeight="1" x14ac:dyDescent="0.25">
      <c r="A49" s="80"/>
      <c r="B49" s="127">
        <v>23</v>
      </c>
      <c r="C49" s="166" t="s">
        <v>182</v>
      </c>
      <c r="D49" s="131">
        <v>45279</v>
      </c>
      <c r="E49" s="166" t="s">
        <v>181</v>
      </c>
      <c r="F49" s="217" t="s">
        <v>180</v>
      </c>
      <c r="G49" s="217"/>
      <c r="H49" s="217"/>
      <c r="I49" s="107">
        <v>248758.43</v>
      </c>
      <c r="J49" s="167" t="s">
        <v>203</v>
      </c>
      <c r="K49" s="10"/>
      <c r="L49" s="10"/>
    </row>
    <row r="50" spans="1:12" ht="212.25" customHeight="1" x14ac:dyDescent="0.7">
      <c r="A50" s="80"/>
      <c r="B50" s="97">
        <v>24</v>
      </c>
      <c r="C50" s="166" t="s">
        <v>184</v>
      </c>
      <c r="D50" s="131">
        <v>45281</v>
      </c>
      <c r="E50" s="166" t="s">
        <v>153</v>
      </c>
      <c r="F50" s="217" t="s">
        <v>183</v>
      </c>
      <c r="G50" s="217"/>
      <c r="H50" s="217"/>
      <c r="I50" s="107">
        <v>33124.959999999999</v>
      </c>
      <c r="J50" s="167" t="s">
        <v>202</v>
      </c>
      <c r="K50" s="10"/>
      <c r="L50" s="10"/>
    </row>
    <row r="51" spans="1:12" ht="244.5" customHeight="1" x14ac:dyDescent="0.7">
      <c r="A51" s="80"/>
      <c r="B51" s="97">
        <v>25</v>
      </c>
      <c r="C51" s="166" t="s">
        <v>185</v>
      </c>
      <c r="D51" s="131">
        <v>45278</v>
      </c>
      <c r="E51" s="166" t="s">
        <v>146</v>
      </c>
      <c r="F51" s="217" t="s">
        <v>186</v>
      </c>
      <c r="G51" s="217"/>
      <c r="H51" s="217"/>
      <c r="I51" s="107">
        <v>97230.37</v>
      </c>
      <c r="J51" s="167" t="s">
        <v>223</v>
      </c>
      <c r="K51" s="10"/>
      <c r="L51" s="10"/>
    </row>
    <row r="52" spans="1:12" ht="107.25" customHeight="1" x14ac:dyDescent="0.25">
      <c r="A52" s="80"/>
      <c r="B52" s="127">
        <v>26</v>
      </c>
      <c r="C52" s="166" t="s">
        <v>188</v>
      </c>
      <c r="D52" s="131">
        <v>45287</v>
      </c>
      <c r="E52" s="217" t="s">
        <v>187</v>
      </c>
      <c r="F52" s="217" t="s">
        <v>145</v>
      </c>
      <c r="G52" s="217"/>
      <c r="H52" s="217"/>
      <c r="I52" s="107">
        <v>164567.1</v>
      </c>
      <c r="J52" s="233" t="s">
        <v>224</v>
      </c>
      <c r="K52" s="10"/>
      <c r="L52" s="10"/>
    </row>
    <row r="53" spans="1:12" ht="107.25" customHeight="1" x14ac:dyDescent="0.7">
      <c r="A53" s="80"/>
      <c r="B53" s="97">
        <v>27</v>
      </c>
      <c r="C53" s="166" t="s">
        <v>189</v>
      </c>
      <c r="D53" s="131">
        <v>45287</v>
      </c>
      <c r="E53" s="217"/>
      <c r="F53" s="217"/>
      <c r="G53" s="217"/>
      <c r="H53" s="217"/>
      <c r="I53" s="107">
        <v>197590.92</v>
      </c>
      <c r="J53" s="233"/>
      <c r="K53" s="10"/>
      <c r="L53" s="10"/>
    </row>
    <row r="54" spans="1:12" ht="107.25" customHeight="1" x14ac:dyDescent="0.7">
      <c r="A54" s="80"/>
      <c r="B54" s="97">
        <v>28</v>
      </c>
      <c r="C54" s="166" t="s">
        <v>190</v>
      </c>
      <c r="D54" s="131">
        <v>45287</v>
      </c>
      <c r="E54" s="217"/>
      <c r="F54" s="217"/>
      <c r="G54" s="217"/>
      <c r="H54" s="217"/>
      <c r="I54" s="107">
        <v>2298.4</v>
      </c>
      <c r="J54" s="233"/>
      <c r="K54" s="10"/>
      <c r="L54" s="10"/>
    </row>
    <row r="55" spans="1:12" ht="107.25" customHeight="1" thickBot="1" x14ac:dyDescent="0.75">
      <c r="A55" s="80"/>
      <c r="B55" s="173">
        <v>29</v>
      </c>
      <c r="C55" s="174" t="s">
        <v>179</v>
      </c>
      <c r="D55" s="175">
        <v>45273</v>
      </c>
      <c r="E55" s="170" t="s">
        <v>199</v>
      </c>
      <c r="F55" s="218" t="s">
        <v>200</v>
      </c>
      <c r="G55" s="218"/>
      <c r="H55" s="218"/>
      <c r="I55" s="176">
        <v>71260.479999999996</v>
      </c>
      <c r="J55" s="152" t="s">
        <v>201</v>
      </c>
      <c r="K55" s="10"/>
      <c r="L55" s="10"/>
    </row>
    <row r="56" spans="1:12" ht="72" customHeight="1" x14ac:dyDescent="0.7">
      <c r="A56" s="80"/>
      <c r="B56" s="162"/>
      <c r="C56" s="154"/>
      <c r="D56" s="163"/>
      <c r="E56" s="154"/>
      <c r="F56" s="154"/>
      <c r="G56" s="154"/>
      <c r="H56" s="154"/>
      <c r="I56" s="164"/>
      <c r="J56" s="154"/>
      <c r="K56" s="10"/>
      <c r="L56" s="10"/>
    </row>
    <row r="57" spans="1:12" ht="30" hidden="1" customHeight="1" x14ac:dyDescent="0.7">
      <c r="A57" s="80"/>
      <c r="B57" s="162"/>
      <c r="C57" s="154"/>
      <c r="D57" s="163"/>
      <c r="E57" s="154"/>
      <c r="F57" s="154"/>
      <c r="G57" s="154"/>
      <c r="H57" s="154"/>
      <c r="I57" s="164"/>
      <c r="J57" s="154"/>
      <c r="K57" s="10"/>
      <c r="L57" s="10"/>
    </row>
    <row r="58" spans="1:12" ht="107.25" customHeight="1" thickBot="1" x14ac:dyDescent="0.75">
      <c r="A58" s="80"/>
      <c r="B58" s="162"/>
      <c r="C58" s="154"/>
      <c r="D58" s="163"/>
      <c r="E58" s="154"/>
      <c r="F58" s="154"/>
      <c r="G58" s="154"/>
      <c r="H58" s="154"/>
      <c r="I58" s="164"/>
      <c r="J58" s="154"/>
      <c r="K58" s="10"/>
      <c r="L58" s="10"/>
    </row>
    <row r="59" spans="1:12" ht="75" customHeight="1" x14ac:dyDescent="0.25">
      <c r="A59" s="80"/>
      <c r="B59" s="157">
        <v>29</v>
      </c>
      <c r="C59" s="155" t="s">
        <v>158</v>
      </c>
      <c r="D59" s="148">
        <v>45209</v>
      </c>
      <c r="E59" s="155" t="s">
        <v>141</v>
      </c>
      <c r="F59" s="235" t="s">
        <v>197</v>
      </c>
      <c r="G59" s="235"/>
      <c r="H59" s="235"/>
      <c r="I59" s="149">
        <f>120490.08-2829.65</f>
        <v>117660.43000000001</v>
      </c>
      <c r="J59" s="232" t="s">
        <v>192</v>
      </c>
      <c r="K59" s="10"/>
      <c r="L59" s="10"/>
    </row>
    <row r="60" spans="1:12" ht="75" customHeight="1" x14ac:dyDescent="0.7">
      <c r="A60" s="80"/>
      <c r="B60" s="132">
        <v>30</v>
      </c>
      <c r="C60" s="153" t="s">
        <v>159</v>
      </c>
      <c r="D60" s="109">
        <v>45209</v>
      </c>
      <c r="E60" s="153" t="s">
        <v>141</v>
      </c>
      <c r="F60" s="217"/>
      <c r="G60" s="217"/>
      <c r="H60" s="217"/>
      <c r="I60" s="107">
        <v>3607.02</v>
      </c>
      <c r="J60" s="233"/>
      <c r="K60" s="10"/>
      <c r="L60" s="10"/>
    </row>
    <row r="61" spans="1:12" ht="114.75" customHeight="1" x14ac:dyDescent="0.25">
      <c r="A61" s="80"/>
      <c r="B61" s="127">
        <v>31</v>
      </c>
      <c r="C61" s="153" t="s">
        <v>194</v>
      </c>
      <c r="D61" s="153" t="s">
        <v>194</v>
      </c>
      <c r="E61" s="153" t="s">
        <v>146</v>
      </c>
      <c r="F61" s="217" t="s">
        <v>149</v>
      </c>
      <c r="G61" s="217"/>
      <c r="H61" s="217"/>
      <c r="I61" s="107">
        <v>183223.04000000001</v>
      </c>
      <c r="J61" s="130" t="s">
        <v>193</v>
      </c>
      <c r="K61" s="10"/>
      <c r="L61" s="10"/>
    </row>
    <row r="62" spans="1:12" ht="114.75" customHeight="1" thickBot="1" x14ac:dyDescent="0.75">
      <c r="A62" s="80"/>
      <c r="B62" s="144">
        <v>32</v>
      </c>
      <c r="C62" s="156" t="s">
        <v>194</v>
      </c>
      <c r="D62" s="156" t="s">
        <v>194</v>
      </c>
      <c r="E62" s="156" t="s">
        <v>148</v>
      </c>
      <c r="F62" s="218" t="s">
        <v>149</v>
      </c>
      <c r="G62" s="218"/>
      <c r="H62" s="218"/>
      <c r="I62" s="146">
        <v>1522707</v>
      </c>
      <c r="J62" s="152" t="s">
        <v>193</v>
      </c>
      <c r="K62" s="10"/>
      <c r="L62" s="10"/>
    </row>
    <row r="63" spans="1:12" ht="213" customHeight="1" thickBot="1" x14ac:dyDescent="1.2">
      <c r="B63" s="214" t="s">
        <v>78</v>
      </c>
      <c r="C63" s="215"/>
      <c r="D63" s="215"/>
      <c r="E63" s="215"/>
      <c r="F63" s="215"/>
      <c r="G63" s="215"/>
      <c r="H63" s="216"/>
      <c r="I63" s="150">
        <f>SUM(I25:I62)</f>
        <v>11192704.25</v>
      </c>
      <c r="J63" s="151"/>
      <c r="K63" s="10"/>
      <c r="L63" s="10"/>
    </row>
    <row r="64" spans="1:12" ht="127.5" customHeight="1" x14ac:dyDescent="0.7">
      <c r="B64" s="1"/>
      <c r="C64" s="213"/>
      <c r="D64" s="213"/>
      <c r="E64" s="139"/>
      <c r="F64" s="139"/>
      <c r="G64" s="139"/>
      <c r="H64" s="3"/>
      <c r="I64" s="140"/>
      <c r="J64" s="141"/>
      <c r="K64" s="10"/>
    </row>
    <row r="65" spans="2:11" ht="20.25" customHeight="1" x14ac:dyDescent="0.25">
      <c r="B65" s="4"/>
      <c r="E65" s="10"/>
      <c r="F65" s="10"/>
      <c r="G65" s="10"/>
      <c r="H65" s="6"/>
      <c r="I65" s="17"/>
      <c r="J65" s="22"/>
      <c r="K65" s="10"/>
    </row>
    <row r="66" spans="2:11" ht="46.5" x14ac:dyDescent="0.7">
      <c r="B66" s="198" t="s">
        <v>38</v>
      </c>
      <c r="C66" s="199"/>
      <c r="D66" s="199"/>
      <c r="E66" s="199"/>
      <c r="F66" s="199" t="s">
        <v>47</v>
      </c>
      <c r="G66" s="199"/>
      <c r="H66" s="199"/>
      <c r="I66" s="199" t="s">
        <v>39</v>
      </c>
      <c r="J66" s="200"/>
      <c r="K66" s="10"/>
    </row>
    <row r="67" spans="2:11" ht="46.5" x14ac:dyDescent="0.7">
      <c r="B67" s="135"/>
      <c r="E67" s="10"/>
      <c r="F67" s="133"/>
      <c r="G67" s="133"/>
      <c r="H67" s="6"/>
      <c r="I67" s="133"/>
      <c r="J67" s="134"/>
      <c r="K67" s="10"/>
    </row>
    <row r="68" spans="2:11" ht="46.5" x14ac:dyDescent="0.7">
      <c r="B68" s="135"/>
      <c r="E68" s="10"/>
      <c r="F68" s="133"/>
      <c r="G68" s="133"/>
      <c r="H68" s="6"/>
      <c r="I68" s="133"/>
      <c r="J68" s="134"/>
      <c r="K68" s="10"/>
    </row>
    <row r="69" spans="2:11" ht="46.5" x14ac:dyDescent="0.7">
      <c r="B69" s="135"/>
      <c r="E69" s="10"/>
      <c r="F69" s="133"/>
      <c r="G69" s="133"/>
      <c r="H69" s="6"/>
      <c r="I69" s="133"/>
      <c r="J69" s="134"/>
      <c r="K69" s="10"/>
    </row>
    <row r="70" spans="2:11" ht="46.5" x14ac:dyDescent="0.7">
      <c r="B70" s="198" t="s">
        <v>40</v>
      </c>
      <c r="C70" s="199"/>
      <c r="D70" s="199"/>
      <c r="E70" s="199"/>
      <c r="F70" s="205"/>
      <c r="G70" s="205"/>
      <c r="H70" s="205"/>
      <c r="I70" s="199" t="s">
        <v>41</v>
      </c>
      <c r="J70" s="200"/>
      <c r="K70" s="10"/>
    </row>
    <row r="71" spans="2:11" ht="61.5" x14ac:dyDescent="0.9">
      <c r="B71" s="196" t="s">
        <v>22</v>
      </c>
      <c r="C71" s="197"/>
      <c r="D71" s="197"/>
      <c r="E71" s="197"/>
      <c r="F71" s="194" t="s">
        <v>46</v>
      </c>
      <c r="G71" s="194"/>
      <c r="H71" s="194"/>
      <c r="I71" s="194" t="s">
        <v>42</v>
      </c>
      <c r="J71" s="195"/>
      <c r="K71" s="10"/>
    </row>
    <row r="72" spans="2:11" ht="61.5" x14ac:dyDescent="0.9">
      <c r="B72" s="193" t="s">
        <v>24</v>
      </c>
      <c r="C72" s="194"/>
      <c r="D72" s="194"/>
      <c r="E72" s="194"/>
      <c r="I72" s="17"/>
      <c r="J72" s="22"/>
      <c r="K72" s="10"/>
    </row>
    <row r="73" spans="2:11" ht="55.5" customHeight="1" x14ac:dyDescent="0.9">
      <c r="B73" s="38"/>
      <c r="C73" s="39"/>
      <c r="D73" s="39"/>
      <c r="E73" s="40"/>
      <c r="F73" s="40"/>
      <c r="G73" s="40"/>
      <c r="H73" s="37"/>
      <c r="I73" s="41"/>
      <c r="J73" s="42"/>
      <c r="K73" s="10"/>
    </row>
    <row r="74" spans="2:11" ht="46.5" hidden="1" x14ac:dyDescent="0.7">
      <c r="B74" s="27"/>
      <c r="E74" s="10"/>
      <c r="F74" s="26"/>
      <c r="G74" s="26"/>
      <c r="H74" s="6"/>
      <c r="I74" s="17"/>
      <c r="J74" s="22"/>
      <c r="K74" s="10"/>
    </row>
    <row r="75" spans="2:11" ht="46.5" x14ac:dyDescent="0.7">
      <c r="B75" s="27"/>
      <c r="C75" s="26"/>
      <c r="D75" s="26"/>
      <c r="E75" s="26"/>
      <c r="F75" s="26"/>
      <c r="G75" s="237"/>
      <c r="H75" s="6"/>
      <c r="I75" s="17"/>
      <c r="J75" s="22"/>
      <c r="K75" s="10"/>
    </row>
    <row r="76" spans="2:11" ht="46.5" x14ac:dyDescent="0.7">
      <c r="B76" s="198" t="s">
        <v>25</v>
      </c>
      <c r="C76" s="199"/>
      <c r="D76" s="199"/>
      <c r="E76" s="199"/>
      <c r="F76" s="199"/>
      <c r="G76" s="199"/>
      <c r="H76" s="199"/>
      <c r="I76" s="199"/>
      <c r="J76" s="200"/>
      <c r="K76" s="10"/>
    </row>
    <row r="77" spans="2:11" ht="61.5" x14ac:dyDescent="0.9">
      <c r="B77" s="196" t="s">
        <v>26</v>
      </c>
      <c r="C77" s="197"/>
      <c r="D77" s="197"/>
      <c r="E77" s="197"/>
      <c r="F77" s="197"/>
      <c r="G77" s="197"/>
      <c r="H77" s="197"/>
      <c r="I77" s="197"/>
      <c r="J77" s="201"/>
      <c r="K77" s="10"/>
    </row>
    <row r="78" spans="2:11" ht="61.5" x14ac:dyDescent="0.9">
      <c r="B78" s="193"/>
      <c r="C78" s="194"/>
      <c r="D78" s="194"/>
      <c r="E78" s="194"/>
      <c r="F78" s="194"/>
      <c r="G78" s="194"/>
      <c r="H78" s="194"/>
      <c r="I78" s="194"/>
      <c r="J78" s="195"/>
    </row>
    <row r="79" spans="2:11" x14ac:dyDescent="0.25">
      <c r="B79" s="4"/>
      <c r="E79" s="10"/>
      <c r="F79" s="10"/>
      <c r="G79" s="10"/>
      <c r="H79" s="6"/>
      <c r="I79" s="17"/>
      <c r="J79" s="22"/>
    </row>
    <row r="80" spans="2:11" ht="15.75" thickBot="1" x14ac:dyDescent="0.3">
      <c r="B80" s="11"/>
      <c r="C80" s="12"/>
      <c r="D80" s="12"/>
      <c r="E80" s="13"/>
      <c r="F80" s="13"/>
      <c r="G80" s="13"/>
      <c r="H80" s="14"/>
      <c r="I80" s="23"/>
      <c r="J80" s="24"/>
    </row>
    <row r="81" spans="2:10" ht="15.75" thickBot="1" x14ac:dyDescent="0.3">
      <c r="B81" s="11"/>
      <c r="C81" s="12"/>
      <c r="D81" s="12"/>
      <c r="E81" s="13"/>
      <c r="F81" s="13"/>
      <c r="G81" s="13"/>
      <c r="H81" s="14"/>
      <c r="I81" s="23"/>
      <c r="J81" s="24"/>
    </row>
  </sheetData>
  <mergeCells count="66">
    <mergeCell ref="E27:E28"/>
    <mergeCell ref="F27:H28"/>
    <mergeCell ref="F31:H31"/>
    <mergeCell ref="F44:H44"/>
    <mergeCell ref="F48:H48"/>
    <mergeCell ref="F36:H36"/>
    <mergeCell ref="F37:H37"/>
    <mergeCell ref="F41:H41"/>
    <mergeCell ref="F40:H40"/>
    <mergeCell ref="F38:H38"/>
    <mergeCell ref="J59:J60"/>
    <mergeCell ref="F39:H39"/>
    <mergeCell ref="F29:H29"/>
    <mergeCell ref="F30:H30"/>
    <mergeCell ref="F19:H19"/>
    <mergeCell ref="F51:H51"/>
    <mergeCell ref="F42:H42"/>
    <mergeCell ref="F43:H43"/>
    <mergeCell ref="F46:H46"/>
    <mergeCell ref="F47:H47"/>
    <mergeCell ref="F45:H45"/>
    <mergeCell ref="F59:H60"/>
    <mergeCell ref="F32:H32"/>
    <mergeCell ref="F33:H33"/>
    <mergeCell ref="J52:J54"/>
    <mergeCell ref="F52:H54"/>
    <mergeCell ref="B9:J9"/>
    <mergeCell ref="B10:J10"/>
    <mergeCell ref="B11:C11"/>
    <mergeCell ref="F12:H12"/>
    <mergeCell ref="F13:H13"/>
    <mergeCell ref="F14:H14"/>
    <mergeCell ref="F25:H25"/>
    <mergeCell ref="B23:H23"/>
    <mergeCell ref="F26:H26"/>
    <mergeCell ref="F20:H20"/>
    <mergeCell ref="F21:H21"/>
    <mergeCell ref="F22:H22"/>
    <mergeCell ref="B24:J24"/>
    <mergeCell ref="J15:J16"/>
    <mergeCell ref="F16:H16"/>
    <mergeCell ref="J19:J22"/>
    <mergeCell ref="F17:H17"/>
    <mergeCell ref="F18:H18"/>
    <mergeCell ref="F15:H15"/>
    <mergeCell ref="B63:H63"/>
    <mergeCell ref="F49:H49"/>
    <mergeCell ref="F61:H61"/>
    <mergeCell ref="F62:H62"/>
    <mergeCell ref="F50:H50"/>
    <mergeCell ref="E52:E54"/>
    <mergeCell ref="F55:H55"/>
    <mergeCell ref="C64:D64"/>
    <mergeCell ref="B77:J77"/>
    <mergeCell ref="B78:J78"/>
    <mergeCell ref="I66:J66"/>
    <mergeCell ref="B70:E70"/>
    <mergeCell ref="F70:H70"/>
    <mergeCell ref="I70:J70"/>
    <mergeCell ref="B71:E71"/>
    <mergeCell ref="B72:E72"/>
    <mergeCell ref="F71:H71"/>
    <mergeCell ref="I71:J71"/>
    <mergeCell ref="B76:J76"/>
    <mergeCell ref="B66:E66"/>
    <mergeCell ref="F66:H66"/>
  </mergeCells>
  <printOptions horizontalCentered="1"/>
  <pageMargins left="0" right="0" top="0.27559055118110237" bottom="0" header="0.23622047244094491" footer="0.17"/>
  <pageSetup scale="18" fitToHeight="0" orientation="portrait" r:id="rId1"/>
  <rowBreaks count="2" manualBreakCount="2">
    <brk id="34" max="10" man="1"/>
    <brk id="5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0:J42"/>
  <sheetViews>
    <sheetView topLeftCell="A23" workbookViewId="0">
      <selection activeCell="K42" sqref="K42"/>
    </sheetView>
  </sheetViews>
  <sheetFormatPr baseColWidth="10" defaultColWidth="11.42578125" defaultRowHeight="15" x14ac:dyDescent="0.25"/>
  <cols>
    <col min="3" max="3" width="18" bestFit="1" customWidth="1"/>
    <col min="4" max="4" width="13" bestFit="1" customWidth="1"/>
    <col min="9" max="9" width="13" bestFit="1" customWidth="1"/>
    <col min="10" max="10" width="15.42578125" customWidth="1"/>
  </cols>
  <sheetData>
    <row r="10" spans="4:10" x14ac:dyDescent="0.25">
      <c r="G10">
        <v>38.549999999999997</v>
      </c>
      <c r="I10" s="25">
        <v>87723.9</v>
      </c>
      <c r="J10" s="25">
        <v>87723.9</v>
      </c>
    </row>
    <row r="11" spans="4:10" x14ac:dyDescent="0.25">
      <c r="G11">
        <v>29.42</v>
      </c>
      <c r="I11" s="25">
        <v>22444.91</v>
      </c>
      <c r="J11" s="25">
        <v>22444.91</v>
      </c>
    </row>
    <row r="12" spans="4:10" x14ac:dyDescent="0.25">
      <c r="G12">
        <v>24</v>
      </c>
      <c r="I12" s="25">
        <v>211468.66</v>
      </c>
      <c r="J12" s="25">
        <v>211468.66</v>
      </c>
    </row>
    <row r="13" spans="4:10" x14ac:dyDescent="0.25">
      <c r="G13">
        <v>28.68</v>
      </c>
      <c r="I13" s="25">
        <v>22444.91</v>
      </c>
      <c r="J13" s="25">
        <v>22444.91</v>
      </c>
    </row>
    <row r="14" spans="4:10" x14ac:dyDescent="0.25">
      <c r="G14">
        <f>SUM(G10:G13)</f>
        <v>120.65</v>
      </c>
      <c r="I14" s="25">
        <v>22444.91</v>
      </c>
      <c r="J14" s="25">
        <v>22444.91</v>
      </c>
    </row>
    <row r="15" spans="4:10" x14ac:dyDescent="0.25">
      <c r="I15" s="25"/>
      <c r="J15" s="25"/>
    </row>
    <row r="16" spans="4:10" x14ac:dyDescent="0.25">
      <c r="D16" s="25">
        <f>241903.83/2</f>
        <v>120951.91499999999</v>
      </c>
      <c r="I16" s="25">
        <v>78995.100000000006</v>
      </c>
      <c r="J16" s="25">
        <v>78995.100000000006</v>
      </c>
    </row>
    <row r="17" spans="3:10" x14ac:dyDescent="0.25">
      <c r="I17" s="25">
        <v>31250</v>
      </c>
      <c r="J17" s="25">
        <v>31250</v>
      </c>
    </row>
    <row r="18" spans="3:10" x14ac:dyDescent="0.25">
      <c r="I18" s="25">
        <v>14749.67</v>
      </c>
      <c r="J18" s="25">
        <v>14749.67</v>
      </c>
    </row>
    <row r="19" spans="3:10" x14ac:dyDescent="0.25">
      <c r="I19" s="25">
        <v>14749.67</v>
      </c>
      <c r="J19" s="25">
        <v>14749.67</v>
      </c>
    </row>
    <row r="20" spans="3:10" ht="18.75" x14ac:dyDescent="0.3">
      <c r="C20" s="33">
        <f>344525.73</f>
        <v>344525.73</v>
      </c>
      <c r="D20" s="25">
        <f>172262.87*2</f>
        <v>344525.74</v>
      </c>
      <c r="I20" s="25">
        <v>14749.67</v>
      </c>
      <c r="J20" s="25">
        <v>14749.67</v>
      </c>
    </row>
    <row r="21" spans="3:10" x14ac:dyDescent="0.25">
      <c r="C21" s="34">
        <f>C20/2</f>
        <v>172262.86499999999</v>
      </c>
      <c r="I21" s="25">
        <v>14749.67</v>
      </c>
      <c r="J21" s="25">
        <v>14749.67</v>
      </c>
    </row>
    <row r="22" spans="3:10" x14ac:dyDescent="0.25">
      <c r="I22" s="25">
        <v>292000</v>
      </c>
      <c r="J22" s="25">
        <v>292000</v>
      </c>
    </row>
    <row r="23" spans="3:10" x14ac:dyDescent="0.25">
      <c r="I23" s="25">
        <v>984526.08</v>
      </c>
      <c r="J23" s="25">
        <v>984526.08</v>
      </c>
    </row>
    <row r="24" spans="3:10" x14ac:dyDescent="0.25">
      <c r="I24" s="25">
        <v>12525.04</v>
      </c>
      <c r="J24" s="25">
        <v>12525.04</v>
      </c>
    </row>
    <row r="25" spans="3:10" x14ac:dyDescent="0.25">
      <c r="I25" s="25">
        <v>21200.5</v>
      </c>
      <c r="J25" s="25">
        <v>21200.5</v>
      </c>
    </row>
    <row r="26" spans="3:10" x14ac:dyDescent="0.25">
      <c r="I26" s="25">
        <v>29444.23</v>
      </c>
      <c r="J26" s="25">
        <v>29444.23</v>
      </c>
    </row>
    <row r="27" spans="3:10" x14ac:dyDescent="0.25">
      <c r="I27" s="25">
        <v>172752</v>
      </c>
      <c r="J27" s="25">
        <v>172752</v>
      </c>
    </row>
    <row r="28" spans="3:10" x14ac:dyDescent="0.25">
      <c r="I28" s="25">
        <v>33689</v>
      </c>
      <c r="J28" s="25">
        <v>33689</v>
      </c>
    </row>
    <row r="29" spans="3:10" x14ac:dyDescent="0.25">
      <c r="I29" s="25">
        <v>9823.5</v>
      </c>
      <c r="J29" s="25">
        <v>9823.5</v>
      </c>
    </row>
    <row r="30" spans="3:10" x14ac:dyDescent="0.25">
      <c r="I30" s="25">
        <v>164610</v>
      </c>
      <c r="J30" s="25">
        <v>164610</v>
      </c>
    </row>
    <row r="31" spans="3:10" x14ac:dyDescent="0.25">
      <c r="I31" s="25">
        <v>317232.17</v>
      </c>
      <c r="J31" s="25">
        <v>317232.17</v>
      </c>
    </row>
    <row r="32" spans="3:10" x14ac:dyDescent="0.25">
      <c r="I32" s="25">
        <v>36451.64</v>
      </c>
      <c r="J32" s="25">
        <v>36451.64</v>
      </c>
    </row>
    <row r="33" spans="9:10" x14ac:dyDescent="0.25">
      <c r="I33" s="25">
        <v>36389.08</v>
      </c>
      <c r="J33" s="25">
        <v>36389.08</v>
      </c>
    </row>
    <row r="34" spans="9:10" x14ac:dyDescent="0.25">
      <c r="I34" s="25">
        <v>194003.8</v>
      </c>
      <c r="J34" s="25">
        <v>194003.8</v>
      </c>
    </row>
    <row r="35" spans="9:10" x14ac:dyDescent="0.25">
      <c r="I35" s="25">
        <v>330000</v>
      </c>
      <c r="J35" s="25">
        <v>330000</v>
      </c>
    </row>
    <row r="36" spans="9:10" x14ac:dyDescent="0.25">
      <c r="I36" s="25">
        <v>28290</v>
      </c>
      <c r="J36" s="25">
        <v>28290</v>
      </c>
    </row>
    <row r="37" spans="9:10" x14ac:dyDescent="0.25">
      <c r="I37" s="25">
        <v>5280</v>
      </c>
      <c r="J37" s="25">
        <v>5280</v>
      </c>
    </row>
    <row r="38" spans="9:10" x14ac:dyDescent="0.25">
      <c r="I38" s="25">
        <v>3960</v>
      </c>
      <c r="J38" s="25">
        <v>3960</v>
      </c>
    </row>
    <row r="39" spans="9:10" x14ac:dyDescent="0.25">
      <c r="I39" s="25">
        <v>59778.8</v>
      </c>
      <c r="J39" s="25">
        <v>59778.8</v>
      </c>
    </row>
    <row r="40" spans="9:10" x14ac:dyDescent="0.25">
      <c r="I40" s="25">
        <v>279923.71000000002</v>
      </c>
      <c r="J40" s="25">
        <v>279923.17</v>
      </c>
    </row>
    <row r="41" spans="9:10" x14ac:dyDescent="0.25">
      <c r="I41" s="25"/>
    </row>
    <row r="42" spans="9:10" x14ac:dyDescent="0.25">
      <c r="I42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ESTADO DE CUENTA SUPLIDORES</vt:lpstr>
      <vt:lpstr>PAGOS SIN LIBRAMIENTOS.</vt:lpstr>
      <vt:lpstr>Hoja1</vt:lpstr>
      <vt:lpstr>'ESTADO DE CUENTA SUPLIDORES'!Área_de_impresión</vt:lpstr>
      <vt:lpstr>'PAGOS SIN LIBRAMIENTOS.'!Área_de_impresión</vt:lpstr>
      <vt:lpstr>'ESTADO DE CUENTA SUPLIDORES'!Títulos_a_imprimir</vt:lpstr>
      <vt:lpstr>'PAGOS SIN LIBRAMIENTOS.'!Títulos_a_imprimir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2024-01-10T16:42:18Z</cp:lastPrinted>
  <dcterms:created xsi:type="dcterms:W3CDTF">2023-02-24T14:07:21Z</dcterms:created>
  <dcterms:modified xsi:type="dcterms:W3CDTF">2024-01-18T18:54:52Z</dcterms:modified>
</cp:coreProperties>
</file>