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2023\junio 2023\nominas junio 2023\"/>
    </mc:Choice>
  </mc:AlternateContent>
  <bookViews>
    <workbookView xWindow="0" yWindow="0" windowWidth="28800" windowHeight="12330" tabRatio="601"/>
  </bookViews>
  <sheets>
    <sheet name="Empleados fijos" sheetId="1" r:id="rId1"/>
  </sheets>
  <definedNames>
    <definedName name="_xlnm._FilterDatabase" localSheetId="0" hidden="1">'Empleados fijos'!$A$22:$T$163</definedName>
    <definedName name="_xlnm.Print_Area" localSheetId="0">'Empleados fijos'!$A$1:$T$178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L100" i="1" l="1"/>
  <c r="L40" i="1"/>
  <c r="L163" i="1" l="1"/>
  <c r="R26" i="1" l="1"/>
  <c r="Q163" i="1" l="1"/>
  <c r="S52" i="1" l="1"/>
  <c r="T26" i="1"/>
  <c r="M98" i="1" l="1"/>
  <c r="M100" i="1"/>
  <c r="M99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46" i="1"/>
  <c r="M47" i="1"/>
  <c r="M48" i="1"/>
  <c r="M49" i="1"/>
  <c r="M50" i="1"/>
  <c r="M51" i="1"/>
  <c r="M53" i="1"/>
  <c r="M54" i="1"/>
  <c r="M55" i="1"/>
  <c r="M56" i="1"/>
  <c r="M57" i="1"/>
  <c r="M58" i="1"/>
  <c r="M59" i="1"/>
  <c r="M60" i="1"/>
  <c r="M61" i="1"/>
  <c r="M62" i="1"/>
  <c r="M36" i="1"/>
  <c r="M37" i="1"/>
  <c r="M38" i="1"/>
  <c r="M39" i="1"/>
  <c r="M40" i="1"/>
  <c r="M41" i="1"/>
  <c r="M42" i="1"/>
  <c r="M43" i="1"/>
  <c r="M44" i="1"/>
  <c r="M45" i="1"/>
  <c r="M28" i="1"/>
  <c r="M29" i="1"/>
  <c r="M30" i="1"/>
  <c r="M31" i="1"/>
  <c r="M32" i="1"/>
  <c r="M33" i="1"/>
  <c r="M34" i="1"/>
  <c r="M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100" i="1"/>
  <c r="N99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28" i="1"/>
  <c r="N29" i="1"/>
  <c r="N30" i="1"/>
  <c r="N31" i="1"/>
  <c r="N32" i="1"/>
  <c r="N33" i="1"/>
  <c r="N34" i="1"/>
  <c r="L36" i="1"/>
  <c r="R35" i="1" l="1"/>
  <c r="J98" i="1"/>
  <c r="R98" i="1" s="1"/>
  <c r="K98" i="1"/>
  <c r="L98" i="1"/>
  <c r="S98" i="1" s="1"/>
  <c r="J36" i="1"/>
  <c r="R36" i="1" s="1"/>
  <c r="K36" i="1"/>
  <c r="S36" i="1" s="1"/>
  <c r="N35" i="1"/>
  <c r="K35" i="1"/>
  <c r="J35" i="1"/>
  <c r="P35" i="1" s="1"/>
  <c r="P36" i="1" l="1"/>
  <c r="T36" i="1"/>
  <c r="P98" i="1"/>
  <c r="T98" i="1"/>
  <c r="T35" i="1"/>
  <c r="S35" i="1"/>
  <c r="L101" i="1"/>
  <c r="L102" i="1"/>
  <c r="S102" i="1" s="1"/>
  <c r="J27" i="1"/>
  <c r="J28" i="1"/>
  <c r="R28" i="1" s="1"/>
  <c r="J29" i="1"/>
  <c r="R29" i="1" s="1"/>
  <c r="J30" i="1"/>
  <c r="R30" i="1" s="1"/>
  <c r="J31" i="1"/>
  <c r="R31" i="1" s="1"/>
  <c r="J32" i="1"/>
  <c r="R32" i="1" s="1"/>
  <c r="J33" i="1"/>
  <c r="R33" i="1" s="1"/>
  <c r="J34" i="1"/>
  <c r="R34" i="1" s="1"/>
  <c r="J37" i="1"/>
  <c r="R37" i="1" s="1"/>
  <c r="J38" i="1"/>
  <c r="R38" i="1" s="1"/>
  <c r="J39" i="1"/>
  <c r="R39" i="1" s="1"/>
  <c r="J40" i="1"/>
  <c r="R40" i="1" s="1"/>
  <c r="J41" i="1"/>
  <c r="R41" i="1" s="1"/>
  <c r="J42" i="1"/>
  <c r="R42" i="1" s="1"/>
  <c r="J43" i="1"/>
  <c r="R43" i="1" s="1"/>
  <c r="J44" i="1"/>
  <c r="R44" i="1" s="1"/>
  <c r="J45" i="1"/>
  <c r="J46" i="1"/>
  <c r="J47" i="1"/>
  <c r="J48" i="1"/>
  <c r="J49" i="1"/>
  <c r="J50" i="1"/>
  <c r="J51" i="1"/>
  <c r="J52" i="1"/>
  <c r="J53" i="1"/>
  <c r="R53" i="1" s="1"/>
  <c r="J54" i="1"/>
  <c r="R54" i="1" s="1"/>
  <c r="J55" i="1"/>
  <c r="R55" i="1" s="1"/>
  <c r="J56" i="1"/>
  <c r="R56" i="1" s="1"/>
  <c r="J57" i="1"/>
  <c r="R57" i="1" s="1"/>
  <c r="J58" i="1"/>
  <c r="R58" i="1" s="1"/>
  <c r="J59" i="1"/>
  <c r="R59" i="1" s="1"/>
  <c r="J60" i="1"/>
  <c r="R60" i="1" s="1"/>
  <c r="J61" i="1"/>
  <c r="R61" i="1" s="1"/>
  <c r="J62" i="1"/>
  <c r="R62" i="1" s="1"/>
  <c r="J63" i="1"/>
  <c r="R63" i="1" s="1"/>
  <c r="J64" i="1"/>
  <c r="R64" i="1" s="1"/>
  <c r="J65" i="1"/>
  <c r="R65" i="1" s="1"/>
  <c r="J66" i="1"/>
  <c r="R66" i="1" s="1"/>
  <c r="J67" i="1"/>
  <c r="R67" i="1" s="1"/>
  <c r="J68" i="1"/>
  <c r="R68" i="1" s="1"/>
  <c r="J69" i="1"/>
  <c r="R69" i="1" s="1"/>
  <c r="J70" i="1"/>
  <c r="R70" i="1" s="1"/>
  <c r="J71" i="1"/>
  <c r="R71" i="1" s="1"/>
  <c r="J72" i="1"/>
  <c r="R72" i="1" s="1"/>
  <c r="J73" i="1"/>
  <c r="R73" i="1" s="1"/>
  <c r="J74" i="1"/>
  <c r="R74" i="1" s="1"/>
  <c r="J75" i="1"/>
  <c r="R75" i="1" s="1"/>
  <c r="J76" i="1"/>
  <c r="R76" i="1" s="1"/>
  <c r="J77" i="1"/>
  <c r="R77" i="1" s="1"/>
  <c r="J78" i="1"/>
  <c r="R78" i="1" s="1"/>
  <c r="J79" i="1"/>
  <c r="R79" i="1" s="1"/>
  <c r="J80" i="1"/>
  <c r="R80" i="1" s="1"/>
  <c r="J81" i="1"/>
  <c r="R81" i="1" s="1"/>
  <c r="J82" i="1"/>
  <c r="R82" i="1" s="1"/>
  <c r="J83" i="1"/>
  <c r="R83" i="1" s="1"/>
  <c r="J84" i="1"/>
  <c r="R84" i="1" s="1"/>
  <c r="J85" i="1"/>
  <c r="R85" i="1" s="1"/>
  <c r="J86" i="1"/>
  <c r="R86" i="1" s="1"/>
  <c r="J87" i="1"/>
  <c r="R87" i="1" s="1"/>
  <c r="J88" i="1"/>
  <c r="R88" i="1" s="1"/>
  <c r="J89" i="1"/>
  <c r="R89" i="1" s="1"/>
  <c r="J90" i="1"/>
  <c r="R90" i="1" s="1"/>
  <c r="J91" i="1"/>
  <c r="R91" i="1" s="1"/>
  <c r="J92" i="1"/>
  <c r="R92" i="1" s="1"/>
  <c r="J93" i="1"/>
  <c r="R93" i="1" s="1"/>
  <c r="J94" i="1"/>
  <c r="R94" i="1" s="1"/>
  <c r="J95" i="1"/>
  <c r="R95" i="1" s="1"/>
  <c r="J96" i="1"/>
  <c r="R96" i="1" s="1"/>
  <c r="J97" i="1"/>
  <c r="R97" i="1" s="1"/>
  <c r="J100" i="1"/>
  <c r="R100" i="1" s="1"/>
  <c r="J99" i="1"/>
  <c r="R99" i="1" s="1"/>
  <c r="J101" i="1"/>
  <c r="R101" i="1" s="1"/>
  <c r="J102" i="1"/>
  <c r="R102" i="1" s="1"/>
  <c r="J103" i="1"/>
  <c r="R103" i="1" s="1"/>
  <c r="J104" i="1"/>
  <c r="R104" i="1" s="1"/>
  <c r="J105" i="1"/>
  <c r="R105" i="1" s="1"/>
  <c r="J106" i="1"/>
  <c r="R106" i="1" s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H163" i="1"/>
  <c r="K112" i="1"/>
  <c r="S112" i="1" s="1"/>
  <c r="G163" i="1"/>
  <c r="K31" i="1"/>
  <c r="S31" i="1" s="1"/>
  <c r="K30" i="1"/>
  <c r="L30" i="1"/>
  <c r="K159" i="1"/>
  <c r="S159" i="1" s="1"/>
  <c r="K158" i="1"/>
  <c r="L158" i="1"/>
  <c r="S158" i="1" s="1"/>
  <c r="K141" i="1"/>
  <c r="S141" i="1" s="1"/>
  <c r="K116" i="1"/>
  <c r="L116" i="1"/>
  <c r="K102" i="1"/>
  <c r="K101" i="1"/>
  <c r="K33" i="1"/>
  <c r="L33" i="1"/>
  <c r="R142" i="1" l="1"/>
  <c r="R126" i="1"/>
  <c r="R149" i="1"/>
  <c r="T149" i="1" s="1"/>
  <c r="R125" i="1"/>
  <c r="T125" i="1" s="1"/>
  <c r="R109" i="1"/>
  <c r="R52" i="1"/>
  <c r="T52" i="1" s="1"/>
  <c r="P52" i="1"/>
  <c r="R156" i="1"/>
  <c r="R140" i="1"/>
  <c r="T140" i="1" s="1"/>
  <c r="R124" i="1"/>
  <c r="R108" i="1"/>
  <c r="T108" i="1" s="1"/>
  <c r="R155" i="1"/>
  <c r="T155" i="1" s="1"/>
  <c r="R147" i="1"/>
  <c r="T147" i="1" s="1"/>
  <c r="R139" i="1"/>
  <c r="R131" i="1"/>
  <c r="T131" i="1" s="1"/>
  <c r="R123" i="1"/>
  <c r="T123" i="1" s="1"/>
  <c r="R115" i="1"/>
  <c r="T115" i="1" s="1"/>
  <c r="R107" i="1"/>
  <c r="R50" i="1"/>
  <c r="R157" i="1"/>
  <c r="R133" i="1"/>
  <c r="T133" i="1" s="1"/>
  <c r="R148" i="1"/>
  <c r="R162" i="1"/>
  <c r="T162" i="1" s="1"/>
  <c r="R154" i="1"/>
  <c r="R146" i="1"/>
  <c r="T146" i="1" s="1"/>
  <c r="R138" i="1"/>
  <c r="T138" i="1" s="1"/>
  <c r="R130" i="1"/>
  <c r="R122" i="1"/>
  <c r="R114" i="1"/>
  <c r="T114" i="1" s="1"/>
  <c r="R49" i="1"/>
  <c r="T49" i="1" s="1"/>
  <c r="P141" i="1"/>
  <c r="R141" i="1"/>
  <c r="R117" i="1"/>
  <c r="R132" i="1"/>
  <c r="T132" i="1" s="1"/>
  <c r="P116" i="1"/>
  <c r="R116" i="1"/>
  <c r="R51" i="1"/>
  <c r="R161" i="1"/>
  <c r="R153" i="1"/>
  <c r="T153" i="1" s="1"/>
  <c r="R145" i="1"/>
  <c r="T145" i="1" s="1"/>
  <c r="R137" i="1"/>
  <c r="R129" i="1"/>
  <c r="R121" i="1"/>
  <c r="T121" i="1" s="1"/>
  <c r="R113" i="1"/>
  <c r="R48" i="1"/>
  <c r="T48" i="1" s="1"/>
  <c r="R150" i="1"/>
  <c r="T150" i="1" s="1"/>
  <c r="R118" i="1"/>
  <c r="R134" i="1"/>
  <c r="T134" i="1" s="1"/>
  <c r="R110" i="1"/>
  <c r="R160" i="1"/>
  <c r="T152" i="1"/>
  <c r="R152" i="1"/>
  <c r="R144" i="1"/>
  <c r="R136" i="1"/>
  <c r="T136" i="1" s="1"/>
  <c r="R128" i="1"/>
  <c r="T128" i="1" s="1"/>
  <c r="R120" i="1"/>
  <c r="P112" i="1"/>
  <c r="R112" i="1"/>
  <c r="R47" i="1"/>
  <c r="P159" i="1"/>
  <c r="R159" i="1"/>
  <c r="T159" i="1" s="1"/>
  <c r="R151" i="1"/>
  <c r="T151" i="1" s="1"/>
  <c r="R143" i="1"/>
  <c r="R135" i="1"/>
  <c r="T135" i="1" s="1"/>
  <c r="R127" i="1"/>
  <c r="T127" i="1" s="1"/>
  <c r="R119" i="1"/>
  <c r="R111" i="1"/>
  <c r="R46" i="1"/>
  <c r="P158" i="1"/>
  <c r="R158" i="1"/>
  <c r="R45" i="1"/>
  <c r="S33" i="1"/>
  <c r="T154" i="1"/>
  <c r="T156" i="1"/>
  <c r="T161" i="1"/>
  <c r="T160" i="1"/>
  <c r="T158" i="1"/>
  <c r="T157" i="1"/>
  <c r="T139" i="1"/>
  <c r="T124" i="1"/>
  <c r="T116" i="1"/>
  <c r="T99" i="1"/>
  <c r="T91" i="1"/>
  <c r="T83" i="1"/>
  <c r="T75" i="1"/>
  <c r="T67" i="1"/>
  <c r="T59" i="1"/>
  <c r="T51" i="1"/>
  <c r="T43" i="1"/>
  <c r="P33" i="1"/>
  <c r="T33" i="1"/>
  <c r="S101" i="1"/>
  <c r="T148" i="1"/>
  <c r="T109" i="1"/>
  <c r="T84" i="1"/>
  <c r="T107" i="1"/>
  <c r="T100" i="1"/>
  <c r="T90" i="1"/>
  <c r="T82" i="1"/>
  <c r="T74" i="1"/>
  <c r="T66" i="1"/>
  <c r="T58" i="1"/>
  <c r="T50" i="1"/>
  <c r="T42" i="1"/>
  <c r="T32" i="1"/>
  <c r="T92" i="1"/>
  <c r="T44" i="1"/>
  <c r="T137" i="1"/>
  <c r="T130" i="1"/>
  <c r="T122" i="1"/>
  <c r="T106" i="1"/>
  <c r="T97" i="1"/>
  <c r="T89" i="1"/>
  <c r="T81" i="1"/>
  <c r="T73" i="1"/>
  <c r="T65" i="1"/>
  <c r="T57" i="1"/>
  <c r="T41" i="1"/>
  <c r="P31" i="1"/>
  <c r="T31" i="1"/>
  <c r="P101" i="1"/>
  <c r="T101" i="1"/>
  <c r="T34" i="1"/>
  <c r="S30" i="1"/>
  <c r="T144" i="1"/>
  <c r="T129" i="1"/>
  <c r="T113" i="1"/>
  <c r="T105" i="1"/>
  <c r="T96" i="1"/>
  <c r="T88" i="1"/>
  <c r="T80" i="1"/>
  <c r="T72" i="1"/>
  <c r="T64" i="1"/>
  <c r="T56" i="1"/>
  <c r="T40" i="1"/>
  <c r="P30" i="1"/>
  <c r="T30" i="1"/>
  <c r="T68" i="1"/>
  <c r="T143" i="1"/>
  <c r="T112" i="1"/>
  <c r="T104" i="1"/>
  <c r="T95" i="1"/>
  <c r="T87" i="1"/>
  <c r="T79" i="1"/>
  <c r="T71" i="1"/>
  <c r="T63" i="1"/>
  <c r="T55" i="1"/>
  <c r="T47" i="1"/>
  <c r="T39" i="1"/>
  <c r="T29" i="1"/>
  <c r="T60" i="1"/>
  <c r="T120" i="1"/>
  <c r="S116" i="1"/>
  <c r="T142" i="1"/>
  <c r="T119" i="1"/>
  <c r="T111" i="1"/>
  <c r="T103" i="1"/>
  <c r="T94" i="1"/>
  <c r="T86" i="1"/>
  <c r="T78" i="1"/>
  <c r="T70" i="1"/>
  <c r="T62" i="1"/>
  <c r="T54" i="1"/>
  <c r="T46" i="1"/>
  <c r="T38" i="1"/>
  <c r="T28" i="1"/>
  <c r="T117" i="1"/>
  <c r="T76" i="1"/>
  <c r="T141" i="1"/>
  <c r="T126" i="1"/>
  <c r="T118" i="1"/>
  <c r="T110" i="1"/>
  <c r="P102" i="1"/>
  <c r="T102" i="1"/>
  <c r="T93" i="1"/>
  <c r="T85" i="1"/>
  <c r="T77" i="1"/>
  <c r="T69" i="1"/>
  <c r="T61" i="1"/>
  <c r="T53" i="1"/>
  <c r="T45" i="1"/>
  <c r="T37" i="1"/>
  <c r="K25" i="1"/>
  <c r="L122" i="1" l="1"/>
  <c r="K122" i="1"/>
  <c r="P122" i="1" s="1"/>
  <c r="K26" i="1"/>
  <c r="S122" i="1" l="1"/>
  <c r="S26" i="1"/>
  <c r="P26" i="1"/>
  <c r="N27" i="1"/>
  <c r="M27" i="1"/>
  <c r="L27" i="1"/>
  <c r="L28" i="1"/>
  <c r="L29" i="1"/>
  <c r="S29" i="1" s="1"/>
  <c r="L32" i="1"/>
  <c r="L38" i="1"/>
  <c r="L39" i="1"/>
  <c r="L41" i="1"/>
  <c r="L42" i="1"/>
  <c r="L43" i="1"/>
  <c r="L44" i="1"/>
  <c r="L45" i="1"/>
  <c r="L46" i="1"/>
  <c r="L47" i="1"/>
  <c r="L48" i="1"/>
  <c r="L49" i="1"/>
  <c r="L50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2" i="1"/>
  <c r="L93" i="1"/>
  <c r="L94" i="1"/>
  <c r="L95" i="1"/>
  <c r="L96" i="1"/>
  <c r="L97" i="1"/>
  <c r="L103" i="1"/>
  <c r="L104" i="1"/>
  <c r="L105" i="1"/>
  <c r="L106" i="1"/>
  <c r="L107" i="1"/>
  <c r="L108" i="1"/>
  <c r="L109" i="1"/>
  <c r="L110" i="1"/>
  <c r="L111" i="1"/>
  <c r="L113" i="1"/>
  <c r="L114" i="1"/>
  <c r="L115" i="1"/>
  <c r="L117" i="1"/>
  <c r="L118" i="1"/>
  <c r="L119" i="1"/>
  <c r="L120" i="1"/>
  <c r="L121" i="1"/>
  <c r="L123" i="1"/>
  <c r="L126" i="1"/>
  <c r="L127" i="1"/>
  <c r="L129" i="1"/>
  <c r="L130" i="1"/>
  <c r="S130" i="1" s="1"/>
  <c r="L131" i="1"/>
  <c r="L132" i="1"/>
  <c r="L133" i="1"/>
  <c r="L134" i="1"/>
  <c r="L135" i="1"/>
  <c r="L136" i="1"/>
  <c r="L137" i="1"/>
  <c r="L139" i="1"/>
  <c r="L140" i="1"/>
  <c r="L142" i="1"/>
  <c r="L145" i="1"/>
  <c r="L146" i="1"/>
  <c r="L147" i="1"/>
  <c r="L148" i="1"/>
  <c r="L149" i="1"/>
  <c r="L150" i="1"/>
  <c r="L151" i="1"/>
  <c r="L152" i="1"/>
  <c r="L153" i="1"/>
  <c r="L155" i="1"/>
  <c r="L156" i="1"/>
  <c r="L157" i="1"/>
  <c r="L160" i="1"/>
  <c r="K27" i="1"/>
  <c r="K28" i="1"/>
  <c r="K29" i="1"/>
  <c r="K32" i="1"/>
  <c r="K34" i="1"/>
  <c r="K37" i="1"/>
  <c r="K38" i="1"/>
  <c r="P38" i="1" s="1"/>
  <c r="K39" i="1"/>
  <c r="P39" i="1" s="1"/>
  <c r="K40" i="1"/>
  <c r="K41" i="1"/>
  <c r="P41" i="1" s="1"/>
  <c r="K42" i="1"/>
  <c r="P42" i="1" s="1"/>
  <c r="K43" i="1"/>
  <c r="K44" i="1"/>
  <c r="K45" i="1"/>
  <c r="P45" i="1" s="1"/>
  <c r="K46" i="1"/>
  <c r="P46" i="1" s="1"/>
  <c r="K47" i="1"/>
  <c r="P47" i="1" s="1"/>
  <c r="K48" i="1"/>
  <c r="P48" i="1" s="1"/>
  <c r="K49" i="1"/>
  <c r="P49" i="1" s="1"/>
  <c r="K50" i="1"/>
  <c r="P50" i="1" s="1"/>
  <c r="K51" i="1"/>
  <c r="P51" i="1" s="1"/>
  <c r="K53" i="1"/>
  <c r="K54" i="1"/>
  <c r="K55" i="1"/>
  <c r="K56" i="1"/>
  <c r="P56" i="1" s="1"/>
  <c r="K57" i="1"/>
  <c r="P57" i="1" s="1"/>
  <c r="K58" i="1"/>
  <c r="K59" i="1"/>
  <c r="P59" i="1" s="1"/>
  <c r="K60" i="1"/>
  <c r="P60" i="1" s="1"/>
  <c r="K61" i="1"/>
  <c r="K62" i="1"/>
  <c r="K63" i="1"/>
  <c r="K64" i="1"/>
  <c r="K65" i="1"/>
  <c r="P65" i="1" s="1"/>
  <c r="K66" i="1"/>
  <c r="K67" i="1"/>
  <c r="P67" i="1" s="1"/>
  <c r="K68" i="1"/>
  <c r="P68" i="1" s="1"/>
  <c r="K69" i="1"/>
  <c r="K70" i="1"/>
  <c r="K71" i="1"/>
  <c r="K72" i="1"/>
  <c r="K73" i="1"/>
  <c r="P73" i="1" s="1"/>
  <c r="K74" i="1"/>
  <c r="K75" i="1"/>
  <c r="P75" i="1" s="1"/>
  <c r="K76" i="1"/>
  <c r="P76" i="1" s="1"/>
  <c r="K77" i="1"/>
  <c r="K78" i="1"/>
  <c r="K79" i="1"/>
  <c r="K80" i="1"/>
  <c r="K81" i="1"/>
  <c r="P81" i="1" s="1"/>
  <c r="K82" i="1"/>
  <c r="K83" i="1"/>
  <c r="P83" i="1" s="1"/>
  <c r="K84" i="1"/>
  <c r="P84" i="1" s="1"/>
  <c r="K85" i="1"/>
  <c r="K86" i="1"/>
  <c r="K87" i="1"/>
  <c r="K88" i="1"/>
  <c r="K89" i="1"/>
  <c r="P89" i="1" s="1"/>
  <c r="K90" i="1"/>
  <c r="K91" i="1"/>
  <c r="P91" i="1" s="1"/>
  <c r="K92" i="1"/>
  <c r="P92" i="1" s="1"/>
  <c r="K93" i="1"/>
  <c r="K94" i="1"/>
  <c r="K95" i="1"/>
  <c r="K96" i="1"/>
  <c r="K97" i="1"/>
  <c r="P97" i="1" s="1"/>
  <c r="K100" i="1"/>
  <c r="K99" i="1"/>
  <c r="K103" i="1"/>
  <c r="P103" i="1" s="1"/>
  <c r="K104" i="1"/>
  <c r="P104" i="1" s="1"/>
  <c r="K105" i="1"/>
  <c r="P105" i="1" s="1"/>
  <c r="K106" i="1"/>
  <c r="P106" i="1" s="1"/>
  <c r="K107" i="1"/>
  <c r="P107" i="1" s="1"/>
  <c r="K108" i="1"/>
  <c r="P108" i="1" s="1"/>
  <c r="K109" i="1"/>
  <c r="P109" i="1" s="1"/>
  <c r="K110" i="1"/>
  <c r="P110" i="1" s="1"/>
  <c r="K111" i="1"/>
  <c r="P111" i="1" s="1"/>
  <c r="K113" i="1"/>
  <c r="P113" i="1" s="1"/>
  <c r="K114" i="1"/>
  <c r="P114" i="1" s="1"/>
  <c r="K115" i="1"/>
  <c r="P115" i="1" s="1"/>
  <c r="K117" i="1"/>
  <c r="P117" i="1" s="1"/>
  <c r="K118" i="1"/>
  <c r="P118" i="1" s="1"/>
  <c r="K119" i="1"/>
  <c r="P119" i="1" s="1"/>
  <c r="K120" i="1"/>
  <c r="P120" i="1" s="1"/>
  <c r="K121" i="1"/>
  <c r="P121" i="1" s="1"/>
  <c r="K123" i="1"/>
  <c r="P123" i="1" s="1"/>
  <c r="K124" i="1"/>
  <c r="P124" i="1" s="1"/>
  <c r="K125" i="1"/>
  <c r="P125" i="1" s="1"/>
  <c r="K126" i="1"/>
  <c r="P126" i="1" s="1"/>
  <c r="K127" i="1"/>
  <c r="P127" i="1" s="1"/>
  <c r="K128" i="1"/>
  <c r="P128" i="1" s="1"/>
  <c r="K129" i="1"/>
  <c r="P129" i="1" s="1"/>
  <c r="K130" i="1"/>
  <c r="K131" i="1"/>
  <c r="P131" i="1" s="1"/>
  <c r="K132" i="1"/>
  <c r="P132" i="1" s="1"/>
  <c r="K133" i="1"/>
  <c r="P133" i="1" s="1"/>
  <c r="K134" i="1"/>
  <c r="P134" i="1" s="1"/>
  <c r="K135" i="1"/>
  <c r="P135" i="1" s="1"/>
  <c r="K136" i="1"/>
  <c r="K137" i="1"/>
  <c r="P137" i="1" s="1"/>
  <c r="K138" i="1"/>
  <c r="P138" i="1" s="1"/>
  <c r="K139" i="1"/>
  <c r="P139" i="1" s="1"/>
  <c r="K140" i="1"/>
  <c r="P140" i="1" s="1"/>
  <c r="K142" i="1"/>
  <c r="P142" i="1" s="1"/>
  <c r="K143" i="1"/>
  <c r="P143" i="1" s="1"/>
  <c r="K144" i="1"/>
  <c r="P144" i="1" s="1"/>
  <c r="K145" i="1"/>
  <c r="P145" i="1" s="1"/>
  <c r="K146" i="1"/>
  <c r="P146" i="1" s="1"/>
  <c r="K147" i="1"/>
  <c r="P147" i="1" s="1"/>
  <c r="K148" i="1"/>
  <c r="K149" i="1"/>
  <c r="P149" i="1" s="1"/>
  <c r="K150" i="1"/>
  <c r="P150" i="1" s="1"/>
  <c r="K151" i="1"/>
  <c r="P151" i="1" s="1"/>
  <c r="K152" i="1"/>
  <c r="P152" i="1" s="1"/>
  <c r="K153" i="1"/>
  <c r="P153" i="1" s="1"/>
  <c r="K154" i="1"/>
  <c r="P154" i="1" s="1"/>
  <c r="K155" i="1"/>
  <c r="P155" i="1" s="1"/>
  <c r="K156" i="1"/>
  <c r="P156" i="1" s="1"/>
  <c r="K157" i="1"/>
  <c r="K160" i="1"/>
  <c r="P160" i="1" s="1"/>
  <c r="K161" i="1"/>
  <c r="P161" i="1" s="1"/>
  <c r="K162" i="1"/>
  <c r="P162" i="1" s="1"/>
  <c r="P27" i="1" l="1"/>
  <c r="S139" i="1"/>
  <c r="S95" i="1"/>
  <c r="S87" i="1"/>
  <c r="S79" i="1"/>
  <c r="S71" i="1"/>
  <c r="S63" i="1"/>
  <c r="S55" i="1"/>
  <c r="S45" i="1"/>
  <c r="S149" i="1"/>
  <c r="S137" i="1"/>
  <c r="P157" i="1"/>
  <c r="R27" i="1"/>
  <c r="T27" i="1" s="1"/>
  <c r="P93" i="1"/>
  <c r="P85" i="1"/>
  <c r="P77" i="1"/>
  <c r="P69" i="1"/>
  <c r="P61" i="1"/>
  <c r="P53" i="1"/>
  <c r="P130" i="1"/>
  <c r="P43" i="1"/>
  <c r="P148" i="1"/>
  <c r="P136" i="1"/>
  <c r="S131" i="1"/>
  <c r="S119" i="1"/>
  <c r="S109" i="1"/>
  <c r="S32" i="1"/>
  <c r="P94" i="1"/>
  <c r="P86" i="1"/>
  <c r="P78" i="1"/>
  <c r="P70" i="1"/>
  <c r="P62" i="1"/>
  <c r="P54" i="1"/>
  <c r="S156" i="1"/>
  <c r="P44" i="1"/>
  <c r="S155" i="1"/>
  <c r="S157" i="1"/>
  <c r="S154" i="1"/>
  <c r="S153" i="1"/>
  <c r="S161" i="1"/>
  <c r="S160" i="1"/>
  <c r="S162" i="1"/>
  <c r="P90" i="1"/>
  <c r="P82" i="1"/>
  <c r="P74" i="1"/>
  <c r="P66" i="1"/>
  <c r="P58" i="1"/>
  <c r="P28" i="1"/>
  <c r="S150" i="1"/>
  <c r="S96" i="1"/>
  <c r="S88" i="1"/>
  <c r="S80" i="1"/>
  <c r="S72" i="1"/>
  <c r="S64" i="1"/>
  <c r="S56" i="1"/>
  <c r="S46" i="1"/>
  <c r="P64" i="1"/>
  <c r="S118" i="1"/>
  <c r="S125" i="1"/>
  <c r="P95" i="1"/>
  <c r="P87" i="1"/>
  <c r="P79" i="1"/>
  <c r="P71" i="1"/>
  <c r="P63" i="1"/>
  <c r="P55" i="1"/>
  <c r="S148" i="1"/>
  <c r="S129" i="1"/>
  <c r="S117" i="1"/>
  <c r="S107" i="1"/>
  <c r="S94" i="1"/>
  <c r="S86" i="1"/>
  <c r="S78" i="1"/>
  <c r="S70" i="1"/>
  <c r="S62" i="1"/>
  <c r="S54" i="1"/>
  <c r="S44" i="1"/>
  <c r="S28" i="1"/>
  <c r="P80" i="1"/>
  <c r="S124" i="1"/>
  <c r="S37" i="1"/>
  <c r="P37" i="1"/>
  <c r="S147" i="1"/>
  <c r="S136" i="1"/>
  <c r="S127" i="1"/>
  <c r="S115" i="1"/>
  <c r="S106" i="1"/>
  <c r="S93" i="1"/>
  <c r="S85" i="1"/>
  <c r="S77" i="1"/>
  <c r="S69" i="1"/>
  <c r="S61" i="1"/>
  <c r="S53" i="1"/>
  <c r="S43" i="1"/>
  <c r="P88" i="1"/>
  <c r="S108" i="1"/>
  <c r="S138" i="1"/>
  <c r="S34" i="1"/>
  <c r="P34" i="1"/>
  <c r="S146" i="1"/>
  <c r="S135" i="1"/>
  <c r="S126" i="1"/>
  <c r="S114" i="1"/>
  <c r="S105" i="1"/>
  <c r="S92" i="1"/>
  <c r="S84" i="1"/>
  <c r="S76" i="1"/>
  <c r="S68" i="1"/>
  <c r="S60" i="1"/>
  <c r="S50" i="1"/>
  <c r="S42" i="1"/>
  <c r="P72" i="1"/>
  <c r="S51" i="1"/>
  <c r="P32" i="1"/>
  <c r="S145" i="1"/>
  <c r="S134" i="1"/>
  <c r="S123" i="1"/>
  <c r="S113" i="1"/>
  <c r="S104" i="1"/>
  <c r="S91" i="1"/>
  <c r="S83" i="1"/>
  <c r="S75" i="1"/>
  <c r="S67" i="1"/>
  <c r="S59" i="1"/>
  <c r="S49" i="1"/>
  <c r="S41" i="1"/>
  <c r="S27" i="1"/>
  <c r="P96" i="1"/>
  <c r="S99" i="1"/>
  <c r="P99" i="1"/>
  <c r="P29" i="1"/>
  <c r="S152" i="1"/>
  <c r="S142" i="1"/>
  <c r="S133" i="1"/>
  <c r="S121" i="1"/>
  <c r="S111" i="1"/>
  <c r="S103" i="1"/>
  <c r="S90" i="1"/>
  <c r="S82" i="1"/>
  <c r="S74" i="1"/>
  <c r="S66" i="1"/>
  <c r="S58" i="1"/>
  <c r="S48" i="1"/>
  <c r="S39" i="1"/>
  <c r="S143" i="1"/>
  <c r="S40" i="1"/>
  <c r="P40" i="1"/>
  <c r="S144" i="1"/>
  <c r="S128" i="1"/>
  <c r="S100" i="1"/>
  <c r="P100" i="1"/>
  <c r="S151" i="1"/>
  <c r="S140" i="1"/>
  <c r="S132" i="1"/>
  <c r="S120" i="1"/>
  <c r="S110" i="1"/>
  <c r="S97" i="1"/>
  <c r="S89" i="1"/>
  <c r="S81" i="1"/>
  <c r="S73" i="1"/>
  <c r="S65" i="1"/>
  <c r="S57" i="1"/>
  <c r="S47" i="1"/>
  <c r="S38" i="1"/>
  <c r="O163" i="1"/>
  <c r="K163" i="1"/>
  <c r="N25" i="1"/>
  <c r="M25" i="1"/>
  <c r="M163" i="1" s="1"/>
  <c r="L25" i="1"/>
  <c r="J25" i="1"/>
  <c r="S25" i="1" l="1"/>
  <c r="S163" i="1" s="1"/>
  <c r="N163" i="1"/>
  <c r="P25" i="1"/>
  <c r="P163" i="1" s="1"/>
  <c r="J163" i="1"/>
  <c r="R25" i="1"/>
  <c r="I163" i="1"/>
  <c r="T25" i="1" l="1"/>
  <c r="R163" i="1"/>
  <c r="T163" i="1" s="1"/>
</calcChain>
</file>

<file path=xl/sharedStrings.xml><?xml version="1.0" encoding="utf-8"?>
<sst xmlns="http://schemas.openxmlformats.org/spreadsheetml/2006/main" count="717" uniqueCount="267">
  <si>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</si>
  <si>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</si>
  <si>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</si>
  <si>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</si>
  <si>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</si>
  <si>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</si>
  <si>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</si>
  <si>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</si>
  <si>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</si>
  <si>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</si>
  <si>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</si>
  <si>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</si>
  <si>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</si>
  <si>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</si>
  <si>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</si>
  <si>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</si>
  <si>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</si>
  <si>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</si>
  <si>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</si>
  <si>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</si>
  <si>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</si>
  <si>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</si>
  <si>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</si>
  <si>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</si>
  <si>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</si>
  <si>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</si>
  <si>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</si>
  <si>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</si>
  <si>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</si>
  <si>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</si>
  <si>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</si>
  <si>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</si>
  <si>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</si>
  <si>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</si>
  <si>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</si>
  <si>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</si>
  <si>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</si>
  <si>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</si>
  <si>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</si>
  <si>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</si>
  <si>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</si>
  <si>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</si>
  <si>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</si>
  <si>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</si>
  <si>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</si>
  <si>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</si>
  <si>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</si>
  <si>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</si>
  <si>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</si>
  <si>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</si>
  <si>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</si>
  <si>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NICANOL ZARZUELA PUELLO</t>
  </si>
  <si>
    <t>LUIS MIGUEL SILVEN ANDUJAR</t>
  </si>
  <si>
    <t>MARITZA RUIZ ABAD</t>
  </si>
  <si>
    <t>DEPARTAMENTO DE COMUNICACIONES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</si>
  <si>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</si>
  <si>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</si>
  <si>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</si>
  <si>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</si>
  <si>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</si>
  <si>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</si>
  <si>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</si>
  <si>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</si>
  <si>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</si>
  <si>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</si>
  <si>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</si>
  <si>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</si>
  <si>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</si>
  <si>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</si>
  <si>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</si>
  <si>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</si>
  <si>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</si>
  <si>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</si>
  <si>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</si>
  <si>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</si>
  <si>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</si>
  <si>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</si>
  <si>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</si>
  <si>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</si>
  <si>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</si>
  <si>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</si>
  <si>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</si>
  <si>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</si>
  <si>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</si>
  <si>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</si>
  <si>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</si>
  <si>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</si>
  <si>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</si>
  <si>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</si>
  <si>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</si>
  <si>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</si>
  <si>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</si>
  <si>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</si>
  <si>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</si>
  <si>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</si>
  <si>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JUANA DURÁN CALDERÓN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</si>
  <si>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</si>
  <si>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</si>
  <si>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</si>
  <si>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</si>
  <si>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</si>
  <si>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</si>
  <si>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</si>
  <si>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</si>
  <si>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</si>
  <si>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</si>
  <si>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</si>
  <si>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</si>
  <si>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</si>
  <si>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</si>
  <si>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</si>
  <si>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</si>
  <si>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</si>
  <si>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</si>
  <si>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</si>
  <si>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</si>
  <si>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</si>
  <si>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</si>
  <si>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</si>
  <si>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</si>
  <si>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YUDY BERKY PIRÓN MONTERO</t>
  </si>
  <si>
    <t>DIVSIÓN COMPRAS Y CONTRATACIONES</t>
  </si>
  <si>
    <t>FRANKLIN GERALD DAVID DE L VILLAR FIGUEREO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</si>
  <si>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</si>
  <si>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</si>
  <si>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</si>
  <si>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</si>
  <si>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</si>
  <si>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</si>
  <si>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</si>
  <si>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</si>
  <si>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</si>
  <si>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</si>
  <si>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</si>
  <si>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</si>
  <si>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</si>
  <si>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</si>
  <si>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</si>
  <si>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</si>
  <si>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</si>
  <si>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</si>
  <si>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</si>
  <si>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</si>
  <si>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</si>
  <si>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</si>
  <si>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</si>
  <si>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</si>
  <si>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</si>
  <si>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</si>
  <si>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</si>
  <si>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</si>
  <si>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</si>
  <si>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</si>
  <si>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</si>
  <si>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</si>
  <si>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</si>
  <si>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</si>
  <si>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</si>
  <si>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</si>
  <si>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</si>
  <si>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</si>
  <si>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</si>
  <si>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</si>
  <si>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</si>
  <si>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</si>
  <si>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</si>
  <si>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</si>
  <si>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</si>
  <si>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</si>
  <si>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</si>
  <si>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</si>
  <si>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</si>
  <si>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</si>
  <si>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FRANCISCO POLANCO REYES</t>
  </si>
  <si>
    <t>ANALISTA DE DESARROLLO CURRICULAR Y DOCENTE</t>
  </si>
  <si>
    <t>DENISE MARÍA SOLER ACOSTA</t>
  </si>
  <si>
    <t>JUAN CARLOS PENA RIERA</t>
  </si>
  <si>
    <t>ADMINISTRADOR DE PLATAFORMA</t>
  </si>
  <si>
    <t>JÓSE RAMÓN TREJO BONILLA</t>
  </si>
  <si>
    <t>ENC. DIVISIÓN GESTIÓN VIRUTAL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</si>
  <si>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</si>
  <si>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</si>
  <si>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</si>
  <si>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</si>
  <si>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</si>
  <si>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</si>
  <si>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</si>
  <si>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</si>
  <si>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</si>
  <si>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</si>
  <si>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</si>
  <si>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</si>
  <si>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</si>
  <si>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</si>
  <si>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</si>
  <si>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</si>
  <si>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</si>
  <si>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</si>
  <si>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</si>
  <si>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</si>
  <si>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</si>
  <si>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</si>
  <si>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</si>
  <si>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</si>
  <si>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</si>
  <si>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</si>
  <si>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</si>
  <si>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</si>
  <si>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</si>
  <si>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</si>
  <si>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WILLI ABREU</t>
  </si>
  <si>
    <t>JUAN DEL CARMEN DE LA ROSA</t>
  </si>
  <si>
    <t>ELEODORO ARIAS FAMILIA</t>
  </si>
  <si>
    <t>LUZ MARIA DE LA CRUZ DEL ROSARIO D G.</t>
  </si>
  <si>
    <t>MELANIA MARGARITA FERNANDEZ VASQUEZ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</si>
  <si>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</si>
  <si>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</si>
  <si>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</si>
  <si>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</si>
  <si>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</si>
  <si>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</si>
  <si>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</si>
  <si>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</si>
  <si>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</si>
  <si>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</si>
  <si>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</si>
  <si>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</si>
  <si>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</si>
  <si>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</si>
  <si>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</si>
  <si>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</si>
  <si>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</si>
  <si>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</si>
  <si>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</si>
  <si>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</si>
  <si>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</si>
  <si>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</si>
  <si>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</si>
  <si>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</si>
  <si>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</si>
  <si>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DANAIYRIS ROSAURA MOJICA VERAS</t>
  </si>
  <si>
    <t>ADRIAN ALEXANDER BEATO PASCAL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</si>
  <si>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</si>
  <si>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</si>
  <si>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</si>
  <si>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</si>
  <si>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</si>
  <si>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</si>
  <si>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DEEPARTAMENTO INVESTGACION Y PUBLICACIONES</t>
  </si>
  <si>
    <t>RICHARD ENCARNACION MARTINEZ</t>
  </si>
  <si>
    <t>ANALISTA DE PLANIFICACION</t>
  </si>
  <si>
    <t>CRISAURY SILVESTE GARCIA</t>
  </si>
  <si>
    <t>AUX. PROTOCOLO</t>
  </si>
  <si>
    <t>CARLOS MANUEL CANARIO MARTINEZ</t>
  </si>
  <si>
    <t xml:space="preserve">        </t>
  </si>
  <si>
    <t>+</t>
  </si>
  <si>
    <t>ENC. DIV. SERVICIOS GENERALES</t>
  </si>
  <si>
    <t>KATHERINE LISSELOTT MANCEBO DE LA CRUZ</t>
  </si>
  <si>
    <t>ERIKA PAMELA PINALES RAMIREZ</t>
  </si>
  <si>
    <t>ESTEFANY DELGADO FOSTEN</t>
  </si>
  <si>
    <t>ENMANUEL LORENZO DE LA CRUZ</t>
  </si>
  <si>
    <t>HECTOR BIENVENIDO FERRERAS GARCIA</t>
  </si>
  <si>
    <t>ISAEL RADHAMES DOMÍNGUEZ NUÑEZ</t>
  </si>
  <si>
    <t>CORRESPONDIENTE AL MES DE JUNIO 2023</t>
  </si>
  <si>
    <t>AUX. RELACIONES PUBLICAS</t>
  </si>
  <si>
    <t>TECNICO DE COMPRAS</t>
  </si>
  <si>
    <t>ENC. DIV. DESARROLLO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</si>
</sst>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>
      <alignment vertical="center" wrapText="1"/>
    </xf>
    <xf numFmtId="4" fontId="9" fillId="2" borderId="2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1246908</xdr:colOff>
      <xdr:row>0</xdr:row>
      <xdr:rowOff>17317</xdr:rowOff>
    </xdr:from>
    <xdr:to>
      <xdr:col>15</xdr:col>
      <xdr:colOff>67261</xdr:colOff>
      <xdr:row>14</xdr:row>
      <xdr:rowOff>17318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489863" y="17317"/>
          <a:ext cx="15153410" cy="4260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292588</xdr:colOff>
      <xdr:row>172</xdr:row>
      <xdr:rowOff>95250</xdr:rowOff>
    </xdr:from>
    <xdr:to>
      <xdr:col>2</xdr:col>
      <xdr:colOff>444501</xdr:colOff>
      <xdr:row>175</xdr:row>
      <xdr:rowOff>158749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2588" y="82592333"/>
          <a:ext cx="3411580" cy="793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1767416</xdr:colOff>
      <xdr:row>165</xdr:row>
      <xdr:rowOff>84667</xdr:rowOff>
    </xdr:from>
    <xdr:to>
      <xdr:col>4</xdr:col>
      <xdr:colOff>1523726</xdr:colOff>
      <xdr:row>170</xdr:row>
      <xdr:rowOff>211667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6011333" y="80962500"/>
          <a:ext cx="3968476" cy="12594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234346</xdr:colOff>
      <xdr:row>163</xdr:row>
      <xdr:rowOff>228297</xdr:rowOff>
    </xdr:from>
    <xdr:to>
      <xdr:col>7</xdr:col>
      <xdr:colOff>799659</xdr:colOff>
      <xdr:row>173</xdr:row>
      <xdr:rowOff>31750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0817679" y="80619297"/>
          <a:ext cx="2914813" cy="21529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20132"/>
  <sheetViews>
    <sheetView showGridLines="0" tabSelected="1" view="pageBreakPreview" zoomScale="40" zoomScaleNormal="40" zoomScaleSheetLayoutView="40" zoomScalePageLayoutView="60" workbookViewId="0">
      <selection activeCell="B138" sqref="B138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3" customWidth="1"/>
    <col min="6" max="6" width="18.42578125" style="1" customWidth="1"/>
    <col min="7" max="7" width="16.85546875" style="1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205</v>
      </c>
      <c r="B18" s="18"/>
    </row>
    <row r="19" spans="1:22" ht="14.25" x14ac:dyDescent="0.2">
      <c r="A19" s="18" t="s">
        <v>263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65" t="s">
        <v>16</v>
      </c>
      <c r="B22" s="69" t="s">
        <v>12</v>
      </c>
      <c r="C22" s="69" t="s">
        <v>33</v>
      </c>
      <c r="D22" s="22"/>
      <c r="E22" s="22"/>
      <c r="F22" s="22"/>
      <c r="G22" s="57" t="s">
        <v>14</v>
      </c>
      <c r="H22" s="57" t="s">
        <v>9</v>
      </c>
      <c r="I22" s="84" t="s">
        <v>32</v>
      </c>
      <c r="J22" s="60" t="s">
        <v>8</v>
      </c>
      <c r="K22" s="61"/>
      <c r="L22" s="61"/>
      <c r="M22" s="61"/>
      <c r="N22" s="61"/>
      <c r="O22" s="61"/>
      <c r="P22" s="62"/>
      <c r="Q22" s="51"/>
      <c r="R22" s="74" t="s">
        <v>2</v>
      </c>
      <c r="S22" s="75"/>
      <c r="T22" s="57" t="s">
        <v>15</v>
      </c>
    </row>
    <row r="23" spans="1:22" s="16" customFormat="1" ht="27" customHeight="1" x14ac:dyDescent="0.2">
      <c r="A23" s="66"/>
      <c r="B23" s="70"/>
      <c r="C23" s="70"/>
      <c r="D23" s="23" t="s">
        <v>17</v>
      </c>
      <c r="E23" s="23" t="s">
        <v>13</v>
      </c>
      <c r="F23" s="23" t="s">
        <v>31</v>
      </c>
      <c r="G23" s="58"/>
      <c r="H23" s="58"/>
      <c r="I23" s="85"/>
      <c r="J23" s="81" t="s">
        <v>11</v>
      </c>
      <c r="K23" s="77"/>
      <c r="L23" s="82" t="s">
        <v>233</v>
      </c>
      <c r="M23" s="76" t="s">
        <v>24</v>
      </c>
      <c r="N23" s="77"/>
      <c r="O23" s="79" t="s">
        <v>10</v>
      </c>
      <c r="P23" s="72" t="s">
        <v>0</v>
      </c>
      <c r="Q23" s="72" t="s">
        <v>34</v>
      </c>
      <c r="R23" s="63" t="s">
        <v>3</v>
      </c>
      <c r="S23" s="67" t="s">
        <v>1</v>
      </c>
      <c r="T23" s="58"/>
    </row>
    <row r="24" spans="1:22" s="16" customFormat="1" ht="34.5" customHeight="1" thickBot="1" x14ac:dyDescent="0.25">
      <c r="A24" s="66"/>
      <c r="B24" s="71"/>
      <c r="C24" s="71"/>
      <c r="D24" s="24"/>
      <c r="E24" s="24"/>
      <c r="F24" s="24"/>
      <c r="G24" s="59"/>
      <c r="H24" s="59"/>
      <c r="I24" s="86"/>
      <c r="J24" s="19" t="s">
        <v>4</v>
      </c>
      <c r="K24" s="20" t="s">
        <v>5</v>
      </c>
      <c r="L24" s="83"/>
      <c r="M24" s="21" t="s">
        <v>6</v>
      </c>
      <c r="N24" s="20" t="s">
        <v>7</v>
      </c>
      <c r="O24" s="80"/>
      <c r="P24" s="73"/>
      <c r="Q24" s="73"/>
      <c r="R24" s="64"/>
      <c r="S24" s="68"/>
      <c r="T24" s="59"/>
    </row>
    <row r="25" spans="1:22" s="34" customFormat="1" ht="42" customHeight="1" thickBot="1" x14ac:dyDescent="0.25">
      <c r="A25" s="35">
        <v>1</v>
      </c>
      <c r="B25" s="47" t="s">
        <v>40</v>
      </c>
      <c r="C25" s="28" t="s">
        <v>36</v>
      </c>
      <c r="D25" s="33" t="s">
        <v>38</v>
      </c>
      <c r="E25" s="55" t="s">
        <v>19</v>
      </c>
      <c r="F25" s="29" t="s">
        <v>41</v>
      </c>
      <c r="G25" s="26">
        <v>35000</v>
      </c>
      <c r="H25" s="26">
        <v>0</v>
      </c>
      <c r="I25" s="26">
        <v>25</v>
      </c>
      <c r="J25" s="25">
        <f t="shared" ref="J25:J89" si="0">G25*2.87%</f>
        <v>1004.5</v>
      </c>
      <c r="K25" s="25">
        <f>G25*7.1%</f>
        <v>2485</v>
      </c>
      <c r="L25" s="25">
        <f t="shared" ref="L25:L88" si="1">G25*1.15%</f>
        <v>402.5</v>
      </c>
      <c r="M25" s="25">
        <f t="shared" ref="M25:M88" si="2">G25*3.04%</f>
        <v>1064</v>
      </c>
      <c r="N25" s="25">
        <f t="shared" ref="N25:N88" si="3">G25*7.09%</f>
        <v>2481.5</v>
      </c>
      <c r="O25" s="26"/>
      <c r="P25" s="26">
        <f>SUM(J25:O25)</f>
        <v>7437.5</v>
      </c>
      <c r="Q25" s="44">
        <v>21438.89</v>
      </c>
      <c r="R25" s="45">
        <f>Q25+M25+J25+H25</f>
        <v>23507.39</v>
      </c>
      <c r="S25" s="25">
        <f>N25+L25+K25</f>
        <v>5369</v>
      </c>
      <c r="T25" s="25">
        <f>G25-R25</f>
        <v>11492.61</v>
      </c>
      <c r="U25" s="30"/>
      <c r="V25" s="31"/>
    </row>
    <row r="26" spans="1:22" s="34" customFormat="1" ht="42" customHeight="1" thickBot="1" x14ac:dyDescent="0.25">
      <c r="A26" s="35">
        <v>2</v>
      </c>
      <c r="B26" s="47" t="s">
        <v>235</v>
      </c>
      <c r="C26" s="28" t="s">
        <v>35</v>
      </c>
      <c r="D26" s="33" t="s">
        <v>38</v>
      </c>
      <c r="E26" s="55" t="s">
        <v>236</v>
      </c>
      <c r="F26" s="29" t="s">
        <v>23</v>
      </c>
      <c r="G26" s="26">
        <v>198000</v>
      </c>
      <c r="H26" s="26">
        <v>35240.870000000003</v>
      </c>
      <c r="I26" s="26">
        <v>25</v>
      </c>
      <c r="J26" s="25">
        <v>5682.77</v>
      </c>
      <c r="K26" s="25">
        <f t="shared" ref="K26:K88" si="4">G26*7.1%</f>
        <v>14057.999999999998</v>
      </c>
      <c r="L26" s="25">
        <v>860.29</v>
      </c>
      <c r="M26" s="25">
        <v>5685.41</v>
      </c>
      <c r="N26" s="25">
        <v>13259.72</v>
      </c>
      <c r="O26" s="26"/>
      <c r="P26" s="26">
        <f t="shared" ref="P26:P89" si="5">SUM(J26:O26)</f>
        <v>39546.189999999995</v>
      </c>
      <c r="Q26" s="44">
        <v>3025</v>
      </c>
      <c r="R26" s="45">
        <f t="shared" ref="R26:R89" si="6">Q26+M26+J26+H26</f>
        <v>49634.05</v>
      </c>
      <c r="S26" s="25">
        <f t="shared" ref="S26:S89" si="7">N26+L26+K26</f>
        <v>28178.009999999995</v>
      </c>
      <c r="T26" s="25">
        <f t="shared" ref="T26:T89" si="8">G26-R26</f>
        <v>148365.95000000001</v>
      </c>
      <c r="U26" s="30"/>
      <c r="V26" s="31"/>
    </row>
    <row r="27" spans="1:22" s="34" customFormat="1" ht="42" customHeight="1" thickBot="1" x14ac:dyDescent="0.25">
      <c r="A27" s="35">
        <v>3</v>
      </c>
      <c r="B27" s="47" t="s">
        <v>42</v>
      </c>
      <c r="C27" s="28" t="s">
        <v>35</v>
      </c>
      <c r="D27" s="33" t="s">
        <v>38</v>
      </c>
      <c r="E27" s="55" t="s">
        <v>43</v>
      </c>
      <c r="F27" s="29" t="s">
        <v>23</v>
      </c>
      <c r="G27" s="26">
        <v>30250</v>
      </c>
      <c r="H27" s="26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4"/>
      <c r="P27" s="26">
        <f t="shared" si="5"/>
        <v>6428.1250000000009</v>
      </c>
      <c r="Q27" s="44">
        <v>2463.87</v>
      </c>
      <c r="R27" s="45">
        <f t="shared" si="6"/>
        <v>4251.6449999999995</v>
      </c>
      <c r="S27" s="25">
        <f t="shared" si="7"/>
        <v>4640.3500000000004</v>
      </c>
      <c r="T27" s="25">
        <f t="shared" si="8"/>
        <v>25998.355</v>
      </c>
      <c r="U27" s="30"/>
      <c r="V27" s="31"/>
    </row>
    <row r="28" spans="1:22" s="34" customFormat="1" ht="42" customHeight="1" thickBot="1" x14ac:dyDescent="0.25">
      <c r="A28" s="35">
        <v>4</v>
      </c>
      <c r="B28" s="47" t="s">
        <v>44</v>
      </c>
      <c r="C28" s="28" t="s">
        <v>35</v>
      </c>
      <c r="D28" s="33" t="s">
        <v>38</v>
      </c>
      <c r="E28" s="55" t="s">
        <v>39</v>
      </c>
      <c r="F28" s="29" t="s">
        <v>23</v>
      </c>
      <c r="G28" s="26">
        <v>19800</v>
      </c>
      <c r="H28" s="26">
        <v>0</v>
      </c>
      <c r="I28" s="26">
        <v>25</v>
      </c>
      <c r="J28" s="25">
        <f t="shared" si="0"/>
        <v>568.26</v>
      </c>
      <c r="K28" s="25">
        <f t="shared" si="4"/>
        <v>1405.8</v>
      </c>
      <c r="L28" s="25">
        <f t="shared" si="1"/>
        <v>227.7</v>
      </c>
      <c r="M28" s="25">
        <f t="shared" si="2"/>
        <v>601.91999999999996</v>
      </c>
      <c r="N28" s="25">
        <f t="shared" si="3"/>
        <v>1403.8200000000002</v>
      </c>
      <c r="O28" s="44">
        <v>3154.9</v>
      </c>
      <c r="P28" s="26">
        <f t="shared" si="5"/>
        <v>7362.4</v>
      </c>
      <c r="Q28" s="44">
        <v>5655.63</v>
      </c>
      <c r="R28" s="45">
        <f t="shared" si="6"/>
        <v>6825.81</v>
      </c>
      <c r="S28" s="25">
        <f t="shared" si="7"/>
        <v>3037.32</v>
      </c>
      <c r="T28" s="25">
        <f t="shared" si="8"/>
        <v>12974.189999999999</v>
      </c>
      <c r="U28" s="30"/>
      <c r="V28" s="31"/>
    </row>
    <row r="29" spans="1:22" s="34" customFormat="1" ht="42" customHeight="1" thickBot="1" x14ac:dyDescent="0.25">
      <c r="A29" s="35">
        <v>5</v>
      </c>
      <c r="B29" s="47" t="s">
        <v>221</v>
      </c>
      <c r="C29" s="28" t="s">
        <v>35</v>
      </c>
      <c r="D29" s="33" t="s">
        <v>38</v>
      </c>
      <c r="E29" s="55" t="s">
        <v>37</v>
      </c>
      <c r="F29" s="29" t="s">
        <v>23</v>
      </c>
      <c r="G29" s="26">
        <v>25410</v>
      </c>
      <c r="H29" s="26">
        <v>0</v>
      </c>
      <c r="I29" s="26">
        <v>25</v>
      </c>
      <c r="J29" s="25">
        <f t="shared" si="0"/>
        <v>729.26699999999994</v>
      </c>
      <c r="K29" s="25">
        <f t="shared" si="4"/>
        <v>1804.11</v>
      </c>
      <c r="L29" s="25">
        <f t="shared" si="1"/>
        <v>292.21499999999997</v>
      </c>
      <c r="M29" s="25">
        <f t="shared" si="2"/>
        <v>772.46399999999994</v>
      </c>
      <c r="N29" s="25">
        <f t="shared" si="3"/>
        <v>1801.5690000000002</v>
      </c>
      <c r="O29" s="44"/>
      <c r="P29" s="26">
        <f t="shared" si="5"/>
        <v>5399.625</v>
      </c>
      <c r="Q29" s="44">
        <v>25</v>
      </c>
      <c r="R29" s="45">
        <f t="shared" si="6"/>
        <v>1526.7309999999998</v>
      </c>
      <c r="S29" s="25">
        <f t="shared" si="7"/>
        <v>3897.8940000000002</v>
      </c>
      <c r="T29" s="25">
        <f t="shared" si="8"/>
        <v>23883.269</v>
      </c>
      <c r="U29" s="30"/>
      <c r="V29" s="31"/>
    </row>
    <row r="30" spans="1:22" s="34" customFormat="1" ht="42" customHeight="1" thickBot="1" x14ac:dyDescent="0.25">
      <c r="A30" s="35">
        <v>6</v>
      </c>
      <c r="B30" s="47" t="s">
        <v>246</v>
      </c>
      <c r="C30" s="28" t="s">
        <v>35</v>
      </c>
      <c r="D30" s="33" t="s">
        <v>38</v>
      </c>
      <c r="E30" s="55" t="s">
        <v>27</v>
      </c>
      <c r="F30" s="29" t="s">
        <v>23</v>
      </c>
      <c r="G30" s="26">
        <v>22000</v>
      </c>
      <c r="H30" s="26">
        <v>0</v>
      </c>
      <c r="I30" s="26">
        <v>25</v>
      </c>
      <c r="J30" s="25">
        <f t="shared" si="0"/>
        <v>631.4</v>
      </c>
      <c r="K30" s="25">
        <f t="shared" si="4"/>
        <v>1561.9999999999998</v>
      </c>
      <c r="L30" s="25">
        <f t="shared" si="1"/>
        <v>253</v>
      </c>
      <c r="M30" s="25">
        <f t="shared" si="2"/>
        <v>668.8</v>
      </c>
      <c r="N30" s="25">
        <f t="shared" si="3"/>
        <v>1559.8000000000002</v>
      </c>
      <c r="O30" s="26"/>
      <c r="P30" s="26">
        <f t="shared" si="5"/>
        <v>4675</v>
      </c>
      <c r="Q30" s="44">
        <v>25</v>
      </c>
      <c r="R30" s="45">
        <f t="shared" si="6"/>
        <v>1325.1999999999998</v>
      </c>
      <c r="S30" s="25">
        <f t="shared" si="7"/>
        <v>3374.8</v>
      </c>
      <c r="T30" s="25">
        <f t="shared" si="8"/>
        <v>20674.8</v>
      </c>
      <c r="U30" s="30"/>
      <c r="V30" s="31"/>
    </row>
    <row r="31" spans="1:22" s="34" customFormat="1" ht="42" customHeight="1" thickBot="1" x14ac:dyDescent="0.25">
      <c r="A31" s="35">
        <v>7</v>
      </c>
      <c r="B31" s="47" t="s">
        <v>247</v>
      </c>
      <c r="C31" s="28" t="s">
        <v>35</v>
      </c>
      <c r="D31" s="33" t="s">
        <v>38</v>
      </c>
      <c r="E31" s="55" t="s">
        <v>244</v>
      </c>
      <c r="F31" s="29" t="s">
        <v>23</v>
      </c>
      <c r="G31" s="26">
        <v>84700</v>
      </c>
      <c r="H31" s="26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860.29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5"/>
        <v>17884.990000000002</v>
      </c>
      <c r="Q31" s="44">
        <v>5926.56</v>
      </c>
      <c r="R31" s="45">
        <f t="shared" si="6"/>
        <v>19438.760000000002</v>
      </c>
      <c r="S31" s="25">
        <f t="shared" si="7"/>
        <v>12879.220000000001</v>
      </c>
      <c r="T31" s="25">
        <f t="shared" si="8"/>
        <v>65261.24</v>
      </c>
      <c r="U31" s="30"/>
      <c r="V31" s="31"/>
    </row>
    <row r="32" spans="1:22" s="34" customFormat="1" ht="42" customHeight="1" thickBot="1" x14ac:dyDescent="0.25">
      <c r="A32" s="35">
        <v>8</v>
      </c>
      <c r="B32" s="47" t="s">
        <v>234</v>
      </c>
      <c r="C32" s="28" t="s">
        <v>36</v>
      </c>
      <c r="D32" s="33" t="s">
        <v>45</v>
      </c>
      <c r="E32" s="55" t="s">
        <v>37</v>
      </c>
      <c r="F32" s="29" t="s">
        <v>23</v>
      </c>
      <c r="G32" s="26">
        <v>24200</v>
      </c>
      <c r="H32" s="26">
        <v>0</v>
      </c>
      <c r="I32" s="26">
        <v>25</v>
      </c>
      <c r="J32" s="25">
        <f t="shared" si="0"/>
        <v>694.54</v>
      </c>
      <c r="K32" s="25">
        <f t="shared" si="4"/>
        <v>1718.1999999999998</v>
      </c>
      <c r="L32" s="25">
        <f t="shared" si="1"/>
        <v>278.3</v>
      </c>
      <c r="M32" s="25">
        <f t="shared" si="2"/>
        <v>735.68</v>
      </c>
      <c r="N32" s="25">
        <f t="shared" si="3"/>
        <v>1715.7800000000002</v>
      </c>
      <c r="O32" s="26"/>
      <c r="P32" s="26">
        <f t="shared" si="5"/>
        <v>5142.5</v>
      </c>
      <c r="Q32" s="44">
        <v>1025</v>
      </c>
      <c r="R32" s="45">
        <f t="shared" si="6"/>
        <v>2455.2199999999998</v>
      </c>
      <c r="S32" s="25">
        <f t="shared" si="7"/>
        <v>3712.2799999999997</v>
      </c>
      <c r="T32" s="25">
        <f t="shared" si="8"/>
        <v>21744.78</v>
      </c>
      <c r="U32" s="30"/>
      <c r="V32" s="31"/>
    </row>
    <row r="33" spans="1:22" s="34" customFormat="1" ht="42" customHeight="1" thickBot="1" x14ac:dyDescent="0.25">
      <c r="A33" s="35">
        <v>9</v>
      </c>
      <c r="B33" s="47" t="s">
        <v>240</v>
      </c>
      <c r="C33" s="28" t="s">
        <v>36</v>
      </c>
      <c r="D33" s="33" t="s">
        <v>45</v>
      </c>
      <c r="E33" s="55" t="s">
        <v>37</v>
      </c>
      <c r="F33" s="29" t="s">
        <v>23</v>
      </c>
      <c r="G33" s="26">
        <v>23908</v>
      </c>
      <c r="H33" s="26"/>
      <c r="I33" s="26">
        <v>25</v>
      </c>
      <c r="J33" s="25">
        <f t="shared" si="0"/>
        <v>686.15959999999995</v>
      </c>
      <c r="K33" s="25">
        <f t="shared" si="4"/>
        <v>1697.4679999999998</v>
      </c>
      <c r="L33" s="25">
        <f t="shared" si="1"/>
        <v>274.94200000000001</v>
      </c>
      <c r="M33" s="25">
        <f t="shared" si="2"/>
        <v>726.80319999999995</v>
      </c>
      <c r="N33" s="25">
        <f t="shared" si="3"/>
        <v>1695.0772000000002</v>
      </c>
      <c r="O33" s="26"/>
      <c r="P33" s="26">
        <f t="shared" si="5"/>
        <v>5080.45</v>
      </c>
      <c r="Q33" s="44">
        <v>525</v>
      </c>
      <c r="R33" s="45">
        <f t="shared" si="6"/>
        <v>1937.9627999999998</v>
      </c>
      <c r="S33" s="25">
        <f t="shared" si="7"/>
        <v>3667.4872</v>
      </c>
      <c r="T33" s="25">
        <f t="shared" si="8"/>
        <v>21970.037199999999</v>
      </c>
      <c r="U33" s="30"/>
      <c r="V33" s="31"/>
    </row>
    <row r="34" spans="1:22" s="34" customFormat="1" ht="42" customHeight="1" thickBot="1" x14ac:dyDescent="0.25">
      <c r="A34" s="35">
        <v>10</v>
      </c>
      <c r="B34" s="47" t="s">
        <v>46</v>
      </c>
      <c r="C34" s="28" t="s">
        <v>35</v>
      </c>
      <c r="D34" s="33" t="s">
        <v>47</v>
      </c>
      <c r="E34" s="55" t="s">
        <v>48</v>
      </c>
      <c r="F34" s="29" t="s">
        <v>41</v>
      </c>
      <c r="G34" s="26">
        <v>126500</v>
      </c>
      <c r="H34" s="26">
        <v>17944.47</v>
      </c>
      <c r="I34" s="26">
        <v>25</v>
      </c>
      <c r="J34" s="25">
        <f t="shared" si="0"/>
        <v>3630.55</v>
      </c>
      <c r="K34" s="25">
        <f t="shared" si="4"/>
        <v>8981.5</v>
      </c>
      <c r="L34" s="25">
        <v>860.29</v>
      </c>
      <c r="M34" s="25">
        <f t="shared" si="2"/>
        <v>3845.6</v>
      </c>
      <c r="N34" s="25">
        <f t="shared" si="3"/>
        <v>8968.85</v>
      </c>
      <c r="O34" s="44"/>
      <c r="P34" s="26">
        <f t="shared" si="5"/>
        <v>26286.79</v>
      </c>
      <c r="Q34" s="44">
        <v>12125.52</v>
      </c>
      <c r="R34" s="45">
        <f t="shared" si="6"/>
        <v>37546.14</v>
      </c>
      <c r="S34" s="25">
        <f t="shared" si="7"/>
        <v>18810.64</v>
      </c>
      <c r="T34" s="25">
        <f t="shared" si="8"/>
        <v>88953.86</v>
      </c>
      <c r="U34" s="30"/>
      <c r="V34" s="31"/>
    </row>
    <row r="35" spans="1:22" s="34" customFormat="1" ht="42" customHeight="1" thickBot="1" x14ac:dyDescent="0.25">
      <c r="A35" s="35">
        <v>11</v>
      </c>
      <c r="B35" s="47" t="s">
        <v>257</v>
      </c>
      <c r="C35" s="28" t="s">
        <v>36</v>
      </c>
      <c r="D35" s="33" t="s">
        <v>47</v>
      </c>
      <c r="E35" s="55" t="s">
        <v>244</v>
      </c>
      <c r="F35" s="29" t="s">
        <v>41</v>
      </c>
      <c r="G35" s="26">
        <v>126500</v>
      </c>
      <c r="H35" s="26">
        <v>0</v>
      </c>
      <c r="I35" s="26">
        <v>25</v>
      </c>
      <c r="J35" s="25">
        <f t="shared" si="0"/>
        <v>3630.55</v>
      </c>
      <c r="K35" s="25">
        <f t="shared" si="4"/>
        <v>8981.5</v>
      </c>
      <c r="L35" s="25">
        <v>860.29</v>
      </c>
      <c r="M35" s="25">
        <f t="shared" si="2"/>
        <v>3845.6</v>
      </c>
      <c r="N35" s="25">
        <f t="shared" si="3"/>
        <v>8968.85</v>
      </c>
      <c r="O35" s="26"/>
      <c r="P35" s="26">
        <f t="shared" si="5"/>
        <v>26286.79</v>
      </c>
      <c r="Q35" s="44">
        <v>34010.19</v>
      </c>
      <c r="R35" s="45">
        <f t="shared" si="6"/>
        <v>41486.340000000004</v>
      </c>
      <c r="S35" s="25">
        <f t="shared" si="7"/>
        <v>18810.64</v>
      </c>
      <c r="T35" s="25">
        <f t="shared" si="8"/>
        <v>85013.66</v>
      </c>
      <c r="U35" s="30"/>
      <c r="V35" s="31"/>
    </row>
    <row r="36" spans="1:22" s="34" customFormat="1" ht="42" customHeight="1" thickBot="1" x14ac:dyDescent="0.25">
      <c r="A36" s="35">
        <v>12</v>
      </c>
      <c r="B36" s="47" t="s">
        <v>249</v>
      </c>
      <c r="C36" s="28" t="s">
        <v>35</v>
      </c>
      <c r="D36" s="33" t="s">
        <v>47</v>
      </c>
      <c r="E36" s="55" t="s">
        <v>250</v>
      </c>
      <c r="F36" s="29" t="s">
        <v>41</v>
      </c>
      <c r="G36" s="26">
        <v>50000</v>
      </c>
      <c r="H36" s="26">
        <v>1854</v>
      </c>
      <c r="I36" s="26">
        <v>25</v>
      </c>
      <c r="J36" s="25">
        <f t="shared" si="0"/>
        <v>1435</v>
      </c>
      <c r="K36" s="25">
        <f t="shared" si="4"/>
        <v>3549.9999999999995</v>
      </c>
      <c r="L36" s="25">
        <f>+G36*1.15%</f>
        <v>575</v>
      </c>
      <c r="M36" s="25">
        <f t="shared" si="2"/>
        <v>1520</v>
      </c>
      <c r="N36" s="25">
        <f t="shared" si="3"/>
        <v>3545.0000000000005</v>
      </c>
      <c r="O36" s="44"/>
      <c r="P36" s="26">
        <f t="shared" si="5"/>
        <v>10625</v>
      </c>
      <c r="Q36" s="44">
        <v>9921.82</v>
      </c>
      <c r="R36" s="45">
        <f t="shared" si="6"/>
        <v>14730.82</v>
      </c>
      <c r="S36" s="25">
        <f t="shared" si="7"/>
        <v>7670</v>
      </c>
      <c r="T36" s="25">
        <f t="shared" si="8"/>
        <v>35269.18</v>
      </c>
      <c r="U36" s="30"/>
      <c r="V36" s="31"/>
    </row>
    <row r="37" spans="1:22" s="32" customFormat="1" ht="42" customHeight="1" thickBot="1" x14ac:dyDescent="0.25">
      <c r="A37" s="35">
        <v>13</v>
      </c>
      <c r="B37" s="47" t="s">
        <v>49</v>
      </c>
      <c r="C37" s="28" t="s">
        <v>35</v>
      </c>
      <c r="D37" s="33" t="s">
        <v>50</v>
      </c>
      <c r="E37" s="55" t="s">
        <v>266</v>
      </c>
      <c r="F37" s="29" t="s">
        <v>41</v>
      </c>
      <c r="G37" s="26">
        <v>84700</v>
      </c>
      <c r="H37" s="26">
        <v>8112.06</v>
      </c>
      <c r="I37" s="26">
        <v>25</v>
      </c>
      <c r="J37" s="25">
        <f t="shared" si="0"/>
        <v>2430.89</v>
      </c>
      <c r="K37" s="25">
        <f t="shared" si="4"/>
        <v>6013.7</v>
      </c>
      <c r="L37" s="25">
        <v>860.29</v>
      </c>
      <c r="M37" s="25">
        <f t="shared" si="2"/>
        <v>2574.88</v>
      </c>
      <c r="N37" s="25">
        <f t="shared" si="3"/>
        <v>6005.2300000000005</v>
      </c>
      <c r="O37" s="44">
        <v>1577.45</v>
      </c>
      <c r="P37" s="26">
        <f t="shared" si="5"/>
        <v>19462.440000000002</v>
      </c>
      <c r="Q37" s="44">
        <v>13908.48</v>
      </c>
      <c r="R37" s="45">
        <f t="shared" si="6"/>
        <v>27026.31</v>
      </c>
      <c r="S37" s="25">
        <f t="shared" si="7"/>
        <v>12879.220000000001</v>
      </c>
      <c r="T37" s="25">
        <f t="shared" si="8"/>
        <v>57673.69</v>
      </c>
      <c r="U37" s="30"/>
      <c r="V37" s="31"/>
    </row>
    <row r="38" spans="1:22" s="34" customFormat="1" ht="42" customHeight="1" thickBot="1" x14ac:dyDescent="0.25">
      <c r="A38" s="35">
        <v>14</v>
      </c>
      <c r="B38" s="47" t="s">
        <v>51</v>
      </c>
      <c r="C38" s="28" t="s">
        <v>35</v>
      </c>
      <c r="D38" s="33" t="s">
        <v>50</v>
      </c>
      <c r="E38" s="56">
        <v>0</v>
      </c>
      <c r="F38" s="29" t="s">
        <v>41</v>
      </c>
      <c r="G38" s="26">
        <v>49500</v>
      </c>
      <c r="H38" s="26">
        <v>1546.82</v>
      </c>
      <c r="I38" s="26">
        <v>25</v>
      </c>
      <c r="J38" s="25">
        <f t="shared" si="0"/>
        <v>1420.65</v>
      </c>
      <c r="K38" s="25">
        <f t="shared" si="4"/>
        <v>3514.4999999999995</v>
      </c>
      <c r="L38" s="25">
        <f t="shared" si="1"/>
        <v>569.25</v>
      </c>
      <c r="M38" s="25">
        <f t="shared" si="2"/>
        <v>1504.8</v>
      </c>
      <c r="N38" s="25">
        <f t="shared" si="3"/>
        <v>3509.55</v>
      </c>
      <c r="O38" s="44">
        <v>1577.45</v>
      </c>
      <c r="P38" s="26">
        <f t="shared" si="5"/>
        <v>12096.2</v>
      </c>
      <c r="Q38" s="44">
        <v>17213.3</v>
      </c>
      <c r="R38" s="45">
        <f t="shared" si="6"/>
        <v>21685.57</v>
      </c>
      <c r="S38" s="25">
        <f t="shared" si="7"/>
        <v>7593.2999999999993</v>
      </c>
      <c r="T38" s="25">
        <f t="shared" si="8"/>
        <v>27814.43</v>
      </c>
      <c r="U38" s="30"/>
      <c r="V38" s="31"/>
    </row>
    <row r="39" spans="1:22" s="34" customFormat="1" ht="42" customHeight="1" thickBot="1" x14ac:dyDescent="0.25">
      <c r="A39" s="35">
        <v>15</v>
      </c>
      <c r="B39" s="47" t="s">
        <v>52</v>
      </c>
      <c r="C39" s="28" t="s">
        <v>35</v>
      </c>
      <c r="D39" s="33" t="s">
        <v>50</v>
      </c>
      <c r="E39" s="55" t="s">
        <v>30</v>
      </c>
      <c r="F39" s="29" t="s">
        <v>41</v>
      </c>
      <c r="G39" s="26">
        <v>49500</v>
      </c>
      <c r="H39" s="26">
        <v>1783.43</v>
      </c>
      <c r="I39" s="26">
        <v>25</v>
      </c>
      <c r="J39" s="25">
        <f t="shared" si="0"/>
        <v>1420.65</v>
      </c>
      <c r="K39" s="25">
        <f t="shared" si="4"/>
        <v>3514.4999999999995</v>
      </c>
      <c r="L39" s="25">
        <f t="shared" si="1"/>
        <v>569.25</v>
      </c>
      <c r="M39" s="25">
        <f t="shared" si="2"/>
        <v>1504.8</v>
      </c>
      <c r="N39" s="25">
        <f t="shared" si="3"/>
        <v>3509.55</v>
      </c>
      <c r="O39" s="44"/>
      <c r="P39" s="26">
        <f t="shared" si="5"/>
        <v>10518.75</v>
      </c>
      <c r="Q39" s="44">
        <v>1025</v>
      </c>
      <c r="R39" s="45">
        <f t="shared" si="6"/>
        <v>5733.88</v>
      </c>
      <c r="S39" s="25">
        <f t="shared" si="7"/>
        <v>7593.2999999999993</v>
      </c>
      <c r="T39" s="25">
        <f t="shared" si="8"/>
        <v>43766.12</v>
      </c>
      <c r="U39" s="30"/>
      <c r="V39" s="31"/>
    </row>
    <row r="40" spans="1:22" s="34" customFormat="1" ht="42" customHeight="1" thickBot="1" x14ac:dyDescent="0.25">
      <c r="A40" s="35">
        <v>16</v>
      </c>
      <c r="B40" s="47" t="s">
        <v>53</v>
      </c>
      <c r="C40" s="28" t="s">
        <v>36</v>
      </c>
      <c r="D40" s="33" t="s">
        <v>54</v>
      </c>
      <c r="E40" s="55" t="s">
        <v>264</v>
      </c>
      <c r="F40" s="29" t="s">
        <v>41</v>
      </c>
      <c r="G40" s="26">
        <v>42000</v>
      </c>
      <c r="H40" s="26">
        <v>724.92</v>
      </c>
      <c r="I40" s="26">
        <v>25</v>
      </c>
      <c r="J40" s="25">
        <f t="shared" si="0"/>
        <v>1205.4000000000001</v>
      </c>
      <c r="K40" s="25">
        <f t="shared" si="4"/>
        <v>2981.9999999999995</v>
      </c>
      <c r="L40" s="25">
        <f t="shared" si="1"/>
        <v>483</v>
      </c>
      <c r="M40" s="25">
        <f t="shared" si="2"/>
        <v>1276.8</v>
      </c>
      <c r="N40" s="25">
        <f t="shared" si="3"/>
        <v>2977.8</v>
      </c>
      <c r="O40" s="48"/>
      <c r="P40" s="26">
        <f t="shared" si="5"/>
        <v>8925</v>
      </c>
      <c r="Q40" s="44">
        <v>7938.44</v>
      </c>
      <c r="R40" s="45">
        <f t="shared" si="6"/>
        <v>11145.56</v>
      </c>
      <c r="S40" s="25">
        <f t="shared" si="7"/>
        <v>6442.7999999999993</v>
      </c>
      <c r="T40" s="25">
        <f t="shared" si="8"/>
        <v>30854.440000000002</v>
      </c>
      <c r="U40" s="30"/>
      <c r="V40" s="31"/>
    </row>
    <row r="41" spans="1:22" s="34" customFormat="1" ht="42" customHeight="1" thickBot="1" x14ac:dyDescent="0.25">
      <c r="A41" s="35">
        <v>17</v>
      </c>
      <c r="B41" s="47" t="s">
        <v>55</v>
      </c>
      <c r="C41" s="28" t="s">
        <v>36</v>
      </c>
      <c r="D41" s="33" t="s">
        <v>54</v>
      </c>
      <c r="E41" s="55" t="s">
        <v>56</v>
      </c>
      <c r="F41" s="29" t="s">
        <v>41</v>
      </c>
      <c r="G41" s="26">
        <v>40500</v>
      </c>
      <c r="H41" s="26">
        <v>39.979999999999997</v>
      </c>
      <c r="I41" s="26">
        <v>25</v>
      </c>
      <c r="J41" s="25">
        <f t="shared" si="0"/>
        <v>1162.3499999999999</v>
      </c>
      <c r="K41" s="25">
        <f t="shared" si="4"/>
        <v>2875.4999999999995</v>
      </c>
      <c r="L41" s="25">
        <f t="shared" si="1"/>
        <v>465.75</v>
      </c>
      <c r="M41" s="25">
        <f t="shared" si="2"/>
        <v>1231.2</v>
      </c>
      <c r="N41" s="25">
        <f t="shared" si="3"/>
        <v>2871.4500000000003</v>
      </c>
      <c r="O41" s="48">
        <v>3154.9</v>
      </c>
      <c r="P41" s="26">
        <f t="shared" si="5"/>
        <v>11761.15</v>
      </c>
      <c r="Q41" s="44">
        <v>8368.3700000000008</v>
      </c>
      <c r="R41" s="45">
        <f t="shared" si="6"/>
        <v>10801.900000000001</v>
      </c>
      <c r="S41" s="25">
        <f t="shared" si="7"/>
        <v>6212.7</v>
      </c>
      <c r="T41" s="25">
        <f t="shared" si="8"/>
        <v>29698.1</v>
      </c>
      <c r="U41" s="30"/>
      <c r="V41" s="31"/>
    </row>
    <row r="42" spans="1:22" s="34" customFormat="1" ht="42" customHeight="1" thickBot="1" x14ac:dyDescent="0.25">
      <c r="A42" s="35">
        <v>18</v>
      </c>
      <c r="B42" s="47" t="s">
        <v>206</v>
      </c>
      <c r="C42" s="28" t="s">
        <v>36</v>
      </c>
      <c r="D42" s="33" t="s">
        <v>54</v>
      </c>
      <c r="E42" s="55" t="s">
        <v>207</v>
      </c>
      <c r="F42" s="29" t="s">
        <v>23</v>
      </c>
      <c r="G42" s="26">
        <v>22000</v>
      </c>
      <c r="H42" s="26">
        <v>0</v>
      </c>
      <c r="I42" s="26">
        <v>25</v>
      </c>
      <c r="J42" s="25">
        <f t="shared" si="0"/>
        <v>631.4</v>
      </c>
      <c r="K42" s="25">
        <f t="shared" si="4"/>
        <v>1561.9999999999998</v>
      </c>
      <c r="L42" s="25">
        <f t="shared" si="1"/>
        <v>253</v>
      </c>
      <c r="M42" s="25">
        <f t="shared" si="2"/>
        <v>668.8</v>
      </c>
      <c r="N42" s="25">
        <f t="shared" si="3"/>
        <v>1559.8000000000002</v>
      </c>
      <c r="O42" s="44"/>
      <c r="P42" s="26">
        <f t="shared" si="5"/>
        <v>4675</v>
      </c>
      <c r="Q42" s="44">
        <v>5635.28</v>
      </c>
      <c r="R42" s="45">
        <f t="shared" si="6"/>
        <v>6935.48</v>
      </c>
      <c r="S42" s="25">
        <f t="shared" si="7"/>
        <v>3374.8</v>
      </c>
      <c r="T42" s="25">
        <f t="shared" si="8"/>
        <v>15064.52</v>
      </c>
      <c r="U42" s="30"/>
      <c r="V42" s="31"/>
    </row>
    <row r="43" spans="1:22" s="34" customFormat="1" ht="42" customHeight="1" thickBot="1" x14ac:dyDescent="0.25">
      <c r="A43" s="35">
        <v>19</v>
      </c>
      <c r="B43" s="47" t="s">
        <v>57</v>
      </c>
      <c r="C43" s="28" t="s">
        <v>36</v>
      </c>
      <c r="D43" s="33" t="s">
        <v>58</v>
      </c>
      <c r="E43" s="55" t="s">
        <v>59</v>
      </c>
      <c r="F43" s="29" t="s">
        <v>23</v>
      </c>
      <c r="G43" s="26">
        <v>25410</v>
      </c>
      <c r="H43" s="26">
        <v>0</v>
      </c>
      <c r="I43" s="26">
        <v>25</v>
      </c>
      <c r="J43" s="25">
        <f t="shared" si="0"/>
        <v>729.26699999999994</v>
      </c>
      <c r="K43" s="25">
        <f t="shared" si="4"/>
        <v>1804.11</v>
      </c>
      <c r="L43" s="25">
        <f t="shared" si="1"/>
        <v>292.21499999999997</v>
      </c>
      <c r="M43" s="25">
        <f t="shared" si="2"/>
        <v>772.46399999999994</v>
      </c>
      <c r="N43" s="25">
        <f t="shared" si="3"/>
        <v>1801.5690000000002</v>
      </c>
      <c r="O43" s="44">
        <v>1577.45</v>
      </c>
      <c r="P43" s="26">
        <f t="shared" si="5"/>
        <v>6977.0749999999998</v>
      </c>
      <c r="Q43" s="44">
        <v>4057.59</v>
      </c>
      <c r="R43" s="45">
        <f t="shared" si="6"/>
        <v>5559.3209999999999</v>
      </c>
      <c r="S43" s="25">
        <f t="shared" si="7"/>
        <v>3897.8940000000002</v>
      </c>
      <c r="T43" s="25">
        <f t="shared" si="8"/>
        <v>19850.679</v>
      </c>
      <c r="U43" s="30"/>
      <c r="V43" s="31"/>
    </row>
    <row r="44" spans="1:22" s="34" customFormat="1" ht="42" customHeight="1" thickBot="1" x14ac:dyDescent="0.25">
      <c r="A44" s="35">
        <v>20</v>
      </c>
      <c r="B44" s="47" t="s">
        <v>251</v>
      </c>
      <c r="C44" s="28" t="s">
        <v>36</v>
      </c>
      <c r="D44" s="33" t="s">
        <v>58</v>
      </c>
      <c r="E44" s="55" t="s">
        <v>252</v>
      </c>
      <c r="F44" s="29" t="s">
        <v>23</v>
      </c>
      <c r="G44" s="26">
        <v>25000</v>
      </c>
      <c r="H44" s="26">
        <v>0</v>
      </c>
      <c r="I44" s="26">
        <v>25</v>
      </c>
      <c r="J44" s="25">
        <f t="shared" si="0"/>
        <v>717.5</v>
      </c>
      <c r="K44" s="25">
        <f t="shared" si="4"/>
        <v>1774.9999999999998</v>
      </c>
      <c r="L44" s="25">
        <f t="shared" si="1"/>
        <v>287.5</v>
      </c>
      <c r="M44" s="25">
        <f t="shared" si="2"/>
        <v>760</v>
      </c>
      <c r="N44" s="25">
        <f t="shared" si="3"/>
        <v>1772.5000000000002</v>
      </c>
      <c r="O44" s="44"/>
      <c r="P44" s="26">
        <f t="shared" si="5"/>
        <v>5312.5</v>
      </c>
      <c r="Q44" s="44">
        <v>5025</v>
      </c>
      <c r="R44" s="45">
        <f t="shared" si="6"/>
        <v>6502.5</v>
      </c>
      <c r="S44" s="25">
        <f t="shared" si="7"/>
        <v>3835</v>
      </c>
      <c r="T44" s="25">
        <f t="shared" si="8"/>
        <v>18497.5</v>
      </c>
      <c r="U44" s="30"/>
      <c r="V44" s="31"/>
    </row>
    <row r="45" spans="1:22" s="34" customFormat="1" ht="42" customHeight="1" thickBot="1" x14ac:dyDescent="0.25">
      <c r="A45" s="35">
        <v>21</v>
      </c>
      <c r="B45" s="47" t="s">
        <v>60</v>
      </c>
      <c r="C45" s="28" t="s">
        <v>36</v>
      </c>
      <c r="D45" s="33" t="s">
        <v>58</v>
      </c>
      <c r="E45" s="55" t="s">
        <v>59</v>
      </c>
      <c r="F45" s="29" t="s">
        <v>23</v>
      </c>
      <c r="G45" s="26">
        <v>25410</v>
      </c>
      <c r="H45" s="26">
        <v>0</v>
      </c>
      <c r="I45" s="26">
        <v>25</v>
      </c>
      <c r="J45" s="25">
        <f t="shared" si="0"/>
        <v>729.26699999999994</v>
      </c>
      <c r="K45" s="25">
        <f t="shared" si="4"/>
        <v>1804.11</v>
      </c>
      <c r="L45" s="25">
        <f t="shared" si="1"/>
        <v>292.21499999999997</v>
      </c>
      <c r="M45" s="25">
        <f t="shared" si="2"/>
        <v>772.46399999999994</v>
      </c>
      <c r="N45" s="25">
        <f t="shared" si="3"/>
        <v>1801.5690000000002</v>
      </c>
      <c r="O45" s="26"/>
      <c r="P45" s="26">
        <f t="shared" si="5"/>
        <v>5399.625</v>
      </c>
      <c r="Q45" s="44">
        <v>25</v>
      </c>
      <c r="R45" s="45">
        <f t="shared" si="6"/>
        <v>1526.7309999999998</v>
      </c>
      <c r="S45" s="25">
        <f t="shared" si="7"/>
        <v>3897.8940000000002</v>
      </c>
      <c r="T45" s="25">
        <f t="shared" si="8"/>
        <v>23883.269</v>
      </c>
      <c r="U45" s="30"/>
      <c r="V45" s="31"/>
    </row>
    <row r="46" spans="1:22" s="34" customFormat="1" ht="42" customHeight="1" thickBot="1" x14ac:dyDescent="0.25">
      <c r="A46" s="35">
        <v>22</v>
      </c>
      <c r="B46" s="47" t="s">
        <v>61</v>
      </c>
      <c r="C46" s="28" t="s">
        <v>36</v>
      </c>
      <c r="D46" s="33" t="s">
        <v>58</v>
      </c>
      <c r="E46" s="55" t="s">
        <v>62</v>
      </c>
      <c r="F46" s="29" t="s">
        <v>23</v>
      </c>
      <c r="G46" s="26">
        <v>24000</v>
      </c>
      <c r="H46" s="26">
        <v>0</v>
      </c>
      <c r="I46" s="26">
        <v>25</v>
      </c>
      <c r="J46" s="25">
        <f t="shared" si="0"/>
        <v>688.8</v>
      </c>
      <c r="K46" s="25">
        <f t="shared" si="4"/>
        <v>1703.9999999999998</v>
      </c>
      <c r="L46" s="25">
        <f t="shared" si="1"/>
        <v>276</v>
      </c>
      <c r="M46" s="25">
        <f t="shared" si="2"/>
        <v>729.6</v>
      </c>
      <c r="N46" s="25">
        <f t="shared" si="3"/>
        <v>1701.6000000000001</v>
      </c>
      <c r="O46" s="26"/>
      <c r="P46" s="26">
        <f t="shared" si="5"/>
        <v>5100</v>
      </c>
      <c r="Q46" s="44">
        <v>25</v>
      </c>
      <c r="R46" s="45">
        <f t="shared" si="6"/>
        <v>1443.4</v>
      </c>
      <c r="S46" s="25">
        <f t="shared" si="7"/>
        <v>3681.6</v>
      </c>
      <c r="T46" s="25">
        <f t="shared" si="8"/>
        <v>22556.6</v>
      </c>
      <c r="U46" s="30"/>
      <c r="V46" s="31"/>
    </row>
    <row r="47" spans="1:22" s="34" customFormat="1" ht="42" customHeight="1" thickBot="1" x14ac:dyDescent="0.25">
      <c r="A47" s="35">
        <v>23</v>
      </c>
      <c r="B47" s="47" t="s">
        <v>63</v>
      </c>
      <c r="C47" s="28" t="s">
        <v>36</v>
      </c>
      <c r="D47" s="33" t="s">
        <v>58</v>
      </c>
      <c r="E47" s="55" t="s">
        <v>37</v>
      </c>
      <c r="F47" s="29" t="s">
        <v>23</v>
      </c>
      <c r="G47" s="26">
        <v>25410</v>
      </c>
      <c r="H47" s="26">
        <v>0</v>
      </c>
      <c r="I47" s="26">
        <v>25</v>
      </c>
      <c r="J47" s="25">
        <f t="shared" si="0"/>
        <v>729.26699999999994</v>
      </c>
      <c r="K47" s="25">
        <f t="shared" si="4"/>
        <v>1804.11</v>
      </c>
      <c r="L47" s="25">
        <f t="shared" si="1"/>
        <v>292.21499999999997</v>
      </c>
      <c r="M47" s="25">
        <f t="shared" si="2"/>
        <v>772.46399999999994</v>
      </c>
      <c r="N47" s="25">
        <f t="shared" si="3"/>
        <v>1801.5690000000002</v>
      </c>
      <c r="O47" s="26"/>
      <c r="P47" s="26">
        <f t="shared" si="5"/>
        <v>5399.625</v>
      </c>
      <c r="Q47" s="44">
        <v>3376.25</v>
      </c>
      <c r="R47" s="45">
        <f t="shared" si="6"/>
        <v>4877.9809999999998</v>
      </c>
      <c r="S47" s="25">
        <f t="shared" si="7"/>
        <v>3897.8940000000002</v>
      </c>
      <c r="T47" s="25">
        <f t="shared" si="8"/>
        <v>20532.019</v>
      </c>
      <c r="U47" s="30"/>
      <c r="V47" s="31"/>
    </row>
    <row r="48" spans="1:22" s="34" customFormat="1" ht="42" customHeight="1" thickBot="1" x14ac:dyDescent="0.25">
      <c r="A48" s="35">
        <v>24</v>
      </c>
      <c r="B48" s="47" t="s">
        <v>258</v>
      </c>
      <c r="C48" s="28" t="s">
        <v>36</v>
      </c>
      <c r="D48" s="33" t="s">
        <v>64</v>
      </c>
      <c r="E48" s="56" t="s">
        <v>43</v>
      </c>
      <c r="F48" s="29" t="s">
        <v>23</v>
      </c>
      <c r="G48" s="26">
        <v>30250</v>
      </c>
      <c r="H48" s="26">
        <v>0</v>
      </c>
      <c r="I48" s="26">
        <v>25</v>
      </c>
      <c r="J48" s="25">
        <f t="shared" si="0"/>
        <v>868.17499999999995</v>
      </c>
      <c r="K48" s="25">
        <f t="shared" si="4"/>
        <v>2147.75</v>
      </c>
      <c r="L48" s="25">
        <f t="shared" si="1"/>
        <v>347.875</v>
      </c>
      <c r="M48" s="25">
        <f t="shared" si="2"/>
        <v>919.6</v>
      </c>
      <c r="N48" s="25">
        <f t="shared" si="3"/>
        <v>2144.7250000000004</v>
      </c>
      <c r="O48" s="26"/>
      <c r="P48" s="26">
        <f t="shared" si="5"/>
        <v>6428.1250000000009</v>
      </c>
      <c r="Q48" s="44">
        <v>8549.8700000000008</v>
      </c>
      <c r="R48" s="45">
        <f t="shared" si="6"/>
        <v>10337.645</v>
      </c>
      <c r="S48" s="25">
        <f t="shared" si="7"/>
        <v>4640.3500000000004</v>
      </c>
      <c r="T48" s="25">
        <f t="shared" si="8"/>
        <v>19912.355</v>
      </c>
      <c r="U48" s="30"/>
      <c r="V48" s="31"/>
    </row>
    <row r="49" spans="1:22" s="34" customFormat="1" ht="42" customHeight="1" thickBot="1" x14ac:dyDescent="0.25">
      <c r="A49" s="35">
        <v>25</v>
      </c>
      <c r="B49" s="47" t="s">
        <v>65</v>
      </c>
      <c r="C49" s="28" t="s">
        <v>36</v>
      </c>
      <c r="D49" s="33" t="s">
        <v>64</v>
      </c>
      <c r="E49" s="56" t="s">
        <v>43</v>
      </c>
      <c r="F49" s="29" t="s">
        <v>23</v>
      </c>
      <c r="G49" s="26">
        <v>30250</v>
      </c>
      <c r="H49" s="26">
        <v>0</v>
      </c>
      <c r="I49" s="26">
        <v>25</v>
      </c>
      <c r="J49" s="25">
        <f t="shared" si="0"/>
        <v>868.17499999999995</v>
      </c>
      <c r="K49" s="25">
        <f t="shared" si="4"/>
        <v>2147.75</v>
      </c>
      <c r="L49" s="25">
        <f t="shared" si="1"/>
        <v>347.875</v>
      </c>
      <c r="M49" s="25">
        <f t="shared" si="2"/>
        <v>919.6</v>
      </c>
      <c r="N49" s="25">
        <f t="shared" si="3"/>
        <v>2144.7250000000004</v>
      </c>
      <c r="O49" s="44">
        <v>1577.45</v>
      </c>
      <c r="P49" s="26">
        <f t="shared" si="5"/>
        <v>8005.5750000000007</v>
      </c>
      <c r="Q49" s="44">
        <v>13015.4</v>
      </c>
      <c r="R49" s="45">
        <f t="shared" si="6"/>
        <v>14803.174999999999</v>
      </c>
      <c r="S49" s="25">
        <f t="shared" si="7"/>
        <v>4640.3500000000004</v>
      </c>
      <c r="T49" s="25">
        <f t="shared" si="8"/>
        <v>15446.825000000001</v>
      </c>
      <c r="U49" s="30"/>
      <c r="V49" s="31"/>
    </row>
    <row r="50" spans="1:22" s="34" customFormat="1" ht="42" customHeight="1" thickBot="1" x14ac:dyDescent="0.25">
      <c r="A50" s="35">
        <v>26</v>
      </c>
      <c r="B50" s="47" t="s">
        <v>222</v>
      </c>
      <c r="C50" s="28" t="s">
        <v>36</v>
      </c>
      <c r="D50" s="33" t="s">
        <v>64</v>
      </c>
      <c r="E50" s="56" t="s">
        <v>37</v>
      </c>
      <c r="F50" s="29" t="s">
        <v>23</v>
      </c>
      <c r="G50" s="26">
        <v>25410</v>
      </c>
      <c r="H50" s="26">
        <v>0</v>
      </c>
      <c r="I50" s="26">
        <v>25</v>
      </c>
      <c r="J50" s="25">
        <f t="shared" si="0"/>
        <v>729.26699999999994</v>
      </c>
      <c r="K50" s="25">
        <f t="shared" si="4"/>
        <v>1804.11</v>
      </c>
      <c r="L50" s="25">
        <f t="shared" si="1"/>
        <v>292.21499999999997</v>
      </c>
      <c r="M50" s="25">
        <f t="shared" si="2"/>
        <v>772.46399999999994</v>
      </c>
      <c r="N50" s="25">
        <f t="shared" si="3"/>
        <v>1801.5690000000002</v>
      </c>
      <c r="O50" s="44"/>
      <c r="P50" s="26">
        <f t="shared" si="5"/>
        <v>5399.625</v>
      </c>
      <c r="Q50" s="44">
        <v>3025</v>
      </c>
      <c r="R50" s="45">
        <f t="shared" si="6"/>
        <v>4526.7309999999998</v>
      </c>
      <c r="S50" s="25">
        <f t="shared" si="7"/>
        <v>3897.8940000000002</v>
      </c>
      <c r="T50" s="25">
        <f t="shared" si="8"/>
        <v>20883.269</v>
      </c>
      <c r="U50" s="30"/>
      <c r="V50" s="31"/>
    </row>
    <row r="51" spans="1:22" s="34" customFormat="1" ht="42" customHeight="1" thickBot="1" x14ac:dyDescent="0.25">
      <c r="A51" s="35">
        <v>27</v>
      </c>
      <c r="B51" s="47" t="s">
        <v>66</v>
      </c>
      <c r="C51" s="28" t="s">
        <v>36</v>
      </c>
      <c r="D51" s="33" t="s">
        <v>68</v>
      </c>
      <c r="E51" s="55" t="s">
        <v>67</v>
      </c>
      <c r="F51" s="29" t="s">
        <v>41</v>
      </c>
      <c r="G51" s="26">
        <v>84700</v>
      </c>
      <c r="H51" s="26">
        <v>8506.43</v>
      </c>
      <c r="I51" s="26">
        <v>25</v>
      </c>
      <c r="J51" s="25">
        <f t="shared" si="0"/>
        <v>2430.89</v>
      </c>
      <c r="K51" s="25">
        <f t="shared" si="4"/>
        <v>6013.7</v>
      </c>
      <c r="L51" s="25">
        <v>860.29</v>
      </c>
      <c r="M51" s="25">
        <f t="shared" si="2"/>
        <v>2574.88</v>
      </c>
      <c r="N51" s="25">
        <f t="shared" si="3"/>
        <v>6005.2300000000005</v>
      </c>
      <c r="O51" s="44"/>
      <c r="P51" s="26">
        <f t="shared" si="5"/>
        <v>17884.990000000002</v>
      </c>
      <c r="Q51" s="44">
        <v>4378.53</v>
      </c>
      <c r="R51" s="45">
        <f t="shared" si="6"/>
        <v>17890.73</v>
      </c>
      <c r="S51" s="25">
        <f t="shared" si="7"/>
        <v>12879.220000000001</v>
      </c>
      <c r="T51" s="25">
        <f t="shared" si="8"/>
        <v>66809.27</v>
      </c>
      <c r="U51" s="30"/>
      <c r="V51" s="31"/>
    </row>
    <row r="52" spans="1:22" s="34" customFormat="1" ht="42" customHeight="1" thickBot="1" x14ac:dyDescent="0.25">
      <c r="A52" s="35">
        <v>28</v>
      </c>
      <c r="B52" s="47" t="s">
        <v>69</v>
      </c>
      <c r="C52" s="28" t="s">
        <v>36</v>
      </c>
      <c r="D52" s="33" t="s">
        <v>68</v>
      </c>
      <c r="E52" s="55" t="s">
        <v>70</v>
      </c>
      <c r="F52" s="29" t="s">
        <v>41</v>
      </c>
      <c r="G52" s="26">
        <v>48400</v>
      </c>
      <c r="H52" s="26">
        <v>1154.95</v>
      </c>
      <c r="I52" s="26">
        <v>25</v>
      </c>
      <c r="J52" s="25">
        <f t="shared" si="0"/>
        <v>1389.08</v>
      </c>
      <c r="K52" s="25">
        <v>3436.38</v>
      </c>
      <c r="L52" s="25">
        <v>556.82000000000005</v>
      </c>
      <c r="M52" s="25">
        <v>1471.25</v>
      </c>
      <c r="N52" s="25">
        <v>3431.67</v>
      </c>
      <c r="O52" s="44">
        <v>3154.9</v>
      </c>
      <c r="P52" s="26">
        <f t="shared" si="5"/>
        <v>13440.1</v>
      </c>
      <c r="Q52" s="44">
        <v>19373.080000000002</v>
      </c>
      <c r="R52" s="45">
        <f t="shared" si="6"/>
        <v>23388.360000000004</v>
      </c>
      <c r="S52" s="25">
        <f t="shared" si="7"/>
        <v>7424.8700000000008</v>
      </c>
      <c r="T52" s="25">
        <f t="shared" si="8"/>
        <v>25011.639999999996</v>
      </c>
      <c r="U52" s="30"/>
      <c r="V52" s="31"/>
    </row>
    <row r="53" spans="1:22" s="34" customFormat="1" ht="42" customHeight="1" thickBot="1" x14ac:dyDescent="0.25">
      <c r="A53" s="35">
        <v>29</v>
      </c>
      <c r="B53" s="47" t="s">
        <v>71</v>
      </c>
      <c r="C53" s="28" t="s">
        <v>35</v>
      </c>
      <c r="D53" s="33" t="s">
        <v>68</v>
      </c>
      <c r="E53" s="55" t="s">
        <v>72</v>
      </c>
      <c r="F53" s="29" t="s">
        <v>23</v>
      </c>
      <c r="G53" s="26">
        <v>25410</v>
      </c>
      <c r="H53" s="26">
        <v>0</v>
      </c>
      <c r="I53" s="26">
        <v>25</v>
      </c>
      <c r="J53" s="25">
        <f t="shared" si="0"/>
        <v>729.26699999999994</v>
      </c>
      <c r="K53" s="25">
        <f t="shared" si="4"/>
        <v>1804.11</v>
      </c>
      <c r="L53" s="25">
        <f t="shared" si="1"/>
        <v>292.21499999999997</v>
      </c>
      <c r="M53" s="25">
        <f t="shared" si="2"/>
        <v>772.46399999999994</v>
      </c>
      <c r="N53" s="25">
        <f t="shared" si="3"/>
        <v>1801.5690000000002</v>
      </c>
      <c r="O53" s="44"/>
      <c r="P53" s="26">
        <f t="shared" si="5"/>
        <v>5399.625</v>
      </c>
      <c r="Q53" s="44">
        <v>7580.32</v>
      </c>
      <c r="R53" s="45">
        <f t="shared" si="6"/>
        <v>9082.0509999999995</v>
      </c>
      <c r="S53" s="25">
        <f t="shared" si="7"/>
        <v>3897.8940000000002</v>
      </c>
      <c r="T53" s="25">
        <f t="shared" si="8"/>
        <v>16327.949000000001</v>
      </c>
      <c r="U53" s="30"/>
      <c r="V53" s="31"/>
    </row>
    <row r="54" spans="1:22" s="34" customFormat="1" ht="42" customHeight="1" thickBot="1" x14ac:dyDescent="0.25">
      <c r="A54" s="35">
        <v>30</v>
      </c>
      <c r="B54" s="47" t="s">
        <v>73</v>
      </c>
      <c r="C54" s="28" t="s">
        <v>35</v>
      </c>
      <c r="D54" s="33" t="s">
        <v>74</v>
      </c>
      <c r="E54" s="55" t="s">
        <v>75</v>
      </c>
      <c r="F54" s="29" t="s">
        <v>23</v>
      </c>
      <c r="G54" s="26">
        <v>30250</v>
      </c>
      <c r="H54" s="26">
        <v>0</v>
      </c>
      <c r="I54" s="26">
        <v>25</v>
      </c>
      <c r="J54" s="25">
        <f t="shared" si="0"/>
        <v>868.17499999999995</v>
      </c>
      <c r="K54" s="25">
        <f t="shared" si="4"/>
        <v>2147.75</v>
      </c>
      <c r="L54" s="25">
        <f t="shared" si="1"/>
        <v>347.875</v>
      </c>
      <c r="M54" s="25">
        <f t="shared" si="2"/>
        <v>919.6</v>
      </c>
      <c r="N54" s="25">
        <f t="shared" si="3"/>
        <v>2144.7250000000004</v>
      </c>
      <c r="O54" s="26"/>
      <c r="P54" s="26">
        <f t="shared" si="5"/>
        <v>6428.1250000000009</v>
      </c>
      <c r="Q54" s="44">
        <v>4437.1099999999997</v>
      </c>
      <c r="R54" s="45">
        <f t="shared" si="6"/>
        <v>6224.8850000000002</v>
      </c>
      <c r="S54" s="25">
        <f t="shared" si="7"/>
        <v>4640.3500000000004</v>
      </c>
      <c r="T54" s="25">
        <f t="shared" si="8"/>
        <v>24025.114999999998</v>
      </c>
      <c r="U54" s="30"/>
      <c r="V54" s="31"/>
    </row>
    <row r="55" spans="1:22" s="34" customFormat="1" ht="42" customHeight="1" thickBot="1" x14ac:dyDescent="0.25">
      <c r="A55" s="35">
        <v>31</v>
      </c>
      <c r="B55" s="47" t="s">
        <v>77</v>
      </c>
      <c r="C55" s="28" t="s">
        <v>35</v>
      </c>
      <c r="D55" s="33" t="s">
        <v>76</v>
      </c>
      <c r="E55" s="55" t="s">
        <v>78</v>
      </c>
      <c r="F55" s="29" t="s">
        <v>23</v>
      </c>
      <c r="G55" s="26">
        <v>30250</v>
      </c>
      <c r="H55" s="26">
        <v>0</v>
      </c>
      <c r="I55" s="26">
        <v>25</v>
      </c>
      <c r="J55" s="25">
        <f t="shared" si="0"/>
        <v>868.17499999999995</v>
      </c>
      <c r="K55" s="25">
        <f t="shared" si="4"/>
        <v>2147.75</v>
      </c>
      <c r="L55" s="25">
        <f t="shared" si="1"/>
        <v>347.875</v>
      </c>
      <c r="M55" s="25">
        <f t="shared" si="2"/>
        <v>919.6</v>
      </c>
      <c r="N55" s="25">
        <f t="shared" si="3"/>
        <v>2144.7250000000004</v>
      </c>
      <c r="O55" s="26"/>
      <c r="P55" s="26">
        <f t="shared" si="5"/>
        <v>6428.1250000000009</v>
      </c>
      <c r="Q55" s="44">
        <v>3025</v>
      </c>
      <c r="R55" s="45">
        <f t="shared" si="6"/>
        <v>4812.7749999999996</v>
      </c>
      <c r="S55" s="25">
        <f t="shared" si="7"/>
        <v>4640.3500000000004</v>
      </c>
      <c r="T55" s="25">
        <f t="shared" si="8"/>
        <v>25437.224999999999</v>
      </c>
      <c r="U55" s="30"/>
      <c r="V55" s="31"/>
    </row>
    <row r="56" spans="1:22" s="34" customFormat="1" ht="42" customHeight="1" thickBot="1" x14ac:dyDescent="0.25">
      <c r="A56" s="35">
        <v>32</v>
      </c>
      <c r="B56" s="47" t="s">
        <v>101</v>
      </c>
      <c r="C56" s="28" t="s">
        <v>35</v>
      </c>
      <c r="D56" s="33" t="s">
        <v>76</v>
      </c>
      <c r="E56" s="55" t="s">
        <v>75</v>
      </c>
      <c r="F56" s="29" t="s">
        <v>23</v>
      </c>
      <c r="G56" s="26">
        <v>50000</v>
      </c>
      <c r="H56" s="26">
        <v>1380.77</v>
      </c>
      <c r="I56" s="26">
        <v>25</v>
      </c>
      <c r="J56" s="25">
        <f t="shared" si="0"/>
        <v>1435</v>
      </c>
      <c r="K56" s="25">
        <f>G56*7.1%</f>
        <v>3549.9999999999995</v>
      </c>
      <c r="L56" s="25">
        <f>G56*1.15%</f>
        <v>575</v>
      </c>
      <c r="M56" s="25">
        <f t="shared" si="2"/>
        <v>1520</v>
      </c>
      <c r="N56" s="25">
        <f t="shared" si="3"/>
        <v>3545.0000000000005</v>
      </c>
      <c r="O56" s="26">
        <v>3154.9</v>
      </c>
      <c r="P56" s="26">
        <f t="shared" si="5"/>
        <v>13779.9</v>
      </c>
      <c r="Q56" s="44">
        <v>13190.72</v>
      </c>
      <c r="R56" s="45">
        <f t="shared" si="6"/>
        <v>17526.489999999998</v>
      </c>
      <c r="S56" s="25">
        <f t="shared" si="7"/>
        <v>7670</v>
      </c>
      <c r="T56" s="25">
        <f t="shared" si="8"/>
        <v>32473.510000000002</v>
      </c>
      <c r="U56" s="30"/>
      <c r="V56" s="31"/>
    </row>
    <row r="57" spans="1:22" s="34" customFormat="1" ht="42" customHeight="1" thickBot="1" x14ac:dyDescent="0.25">
      <c r="A57" s="35">
        <v>33</v>
      </c>
      <c r="B57" s="47" t="s">
        <v>79</v>
      </c>
      <c r="C57" s="28" t="s">
        <v>36</v>
      </c>
      <c r="D57" s="33" t="s">
        <v>80</v>
      </c>
      <c r="E57" s="55" t="s">
        <v>43</v>
      </c>
      <c r="F57" s="29" t="s">
        <v>41</v>
      </c>
      <c r="G57" s="26">
        <v>30250</v>
      </c>
      <c r="H57" s="26">
        <v>0</v>
      </c>
      <c r="I57" s="26">
        <v>25</v>
      </c>
      <c r="J57" s="25">
        <f t="shared" si="0"/>
        <v>868.17499999999995</v>
      </c>
      <c r="K57" s="25">
        <f t="shared" si="4"/>
        <v>2147.75</v>
      </c>
      <c r="L57" s="25">
        <f t="shared" si="1"/>
        <v>347.875</v>
      </c>
      <c r="M57" s="25">
        <f t="shared" si="2"/>
        <v>919.6</v>
      </c>
      <c r="N57" s="25">
        <f t="shared" si="3"/>
        <v>2144.7250000000004</v>
      </c>
      <c r="O57" s="44">
        <v>1577.45</v>
      </c>
      <c r="P57" s="26">
        <f t="shared" si="5"/>
        <v>8005.5750000000007</v>
      </c>
      <c r="Q57" s="44">
        <v>3562.45</v>
      </c>
      <c r="R57" s="45">
        <f t="shared" si="6"/>
        <v>5350.2250000000004</v>
      </c>
      <c r="S57" s="25">
        <f t="shared" si="7"/>
        <v>4640.3500000000004</v>
      </c>
      <c r="T57" s="25">
        <f t="shared" si="8"/>
        <v>24899.775000000001</v>
      </c>
      <c r="U57" s="30"/>
      <c r="V57" s="31"/>
    </row>
    <row r="58" spans="1:22" s="34" customFormat="1" ht="42" customHeight="1" thickBot="1" x14ac:dyDescent="0.25">
      <c r="A58" s="35">
        <v>34</v>
      </c>
      <c r="B58" s="47" t="s">
        <v>81</v>
      </c>
      <c r="C58" s="28" t="s">
        <v>36</v>
      </c>
      <c r="D58" s="33" t="s">
        <v>82</v>
      </c>
      <c r="E58" s="55" t="s">
        <v>22</v>
      </c>
      <c r="F58" s="29" t="s">
        <v>41</v>
      </c>
      <c r="G58" s="26">
        <v>23908.5</v>
      </c>
      <c r="H58" s="26">
        <v>0</v>
      </c>
      <c r="I58" s="26">
        <v>25</v>
      </c>
      <c r="J58" s="25">
        <f t="shared" si="0"/>
        <v>686.17394999999999</v>
      </c>
      <c r="K58" s="25">
        <f t="shared" si="4"/>
        <v>1697.5034999999998</v>
      </c>
      <c r="L58" s="25">
        <f t="shared" si="1"/>
        <v>274.94774999999998</v>
      </c>
      <c r="M58" s="25">
        <f t="shared" si="2"/>
        <v>726.8184</v>
      </c>
      <c r="N58" s="25">
        <f t="shared" si="3"/>
        <v>1695.11265</v>
      </c>
      <c r="O58" s="44">
        <v>1577.45</v>
      </c>
      <c r="P58" s="26">
        <f t="shared" si="5"/>
        <v>6658.0062499999995</v>
      </c>
      <c r="Q58" s="44">
        <v>1602.45</v>
      </c>
      <c r="R58" s="45">
        <f t="shared" si="6"/>
        <v>3015.4423499999998</v>
      </c>
      <c r="S58" s="25">
        <f t="shared" si="7"/>
        <v>3667.5639000000001</v>
      </c>
      <c r="T58" s="25">
        <f t="shared" si="8"/>
        <v>20893.057649999999</v>
      </c>
      <c r="U58" s="30"/>
      <c r="V58" s="31"/>
    </row>
    <row r="59" spans="1:22" s="34" customFormat="1" ht="42" customHeight="1" thickBot="1" x14ac:dyDescent="0.25">
      <c r="A59" s="35">
        <v>35</v>
      </c>
      <c r="B59" s="47" t="s">
        <v>83</v>
      </c>
      <c r="C59" s="28" t="s">
        <v>36</v>
      </c>
      <c r="D59" s="33" t="s">
        <v>82</v>
      </c>
      <c r="E59" s="55" t="s">
        <v>26</v>
      </c>
      <c r="F59" s="29" t="s">
        <v>41</v>
      </c>
      <c r="G59" s="26">
        <v>36300</v>
      </c>
      <c r="H59" s="26">
        <v>0</v>
      </c>
      <c r="I59" s="26">
        <v>25</v>
      </c>
      <c r="J59" s="25">
        <f t="shared" si="0"/>
        <v>1041.81</v>
      </c>
      <c r="K59" s="25">
        <f t="shared" si="4"/>
        <v>2577.2999999999997</v>
      </c>
      <c r="L59" s="25">
        <f t="shared" si="1"/>
        <v>417.45</v>
      </c>
      <c r="M59" s="25">
        <f t="shared" si="2"/>
        <v>1103.52</v>
      </c>
      <c r="N59" s="25">
        <f t="shared" si="3"/>
        <v>2573.67</v>
      </c>
      <c r="O59" s="44">
        <v>1577.45</v>
      </c>
      <c r="P59" s="26">
        <f t="shared" si="5"/>
        <v>9291.2000000000007</v>
      </c>
      <c r="Q59" s="44">
        <v>1702.45</v>
      </c>
      <c r="R59" s="45">
        <f t="shared" si="6"/>
        <v>3847.78</v>
      </c>
      <c r="S59" s="25">
        <f t="shared" si="7"/>
        <v>5568.42</v>
      </c>
      <c r="T59" s="25">
        <f t="shared" si="8"/>
        <v>32452.22</v>
      </c>
      <c r="U59" s="30"/>
      <c r="V59" s="31"/>
    </row>
    <row r="60" spans="1:22" s="34" customFormat="1" ht="42" customHeight="1" thickBot="1" x14ac:dyDescent="0.25">
      <c r="A60" s="35">
        <v>36</v>
      </c>
      <c r="B60" s="47" t="s">
        <v>84</v>
      </c>
      <c r="C60" s="28" t="s">
        <v>36</v>
      </c>
      <c r="D60" s="33" t="s">
        <v>82</v>
      </c>
      <c r="E60" s="55" t="s">
        <v>85</v>
      </c>
      <c r="F60" s="29" t="s">
        <v>41</v>
      </c>
      <c r="G60" s="26">
        <v>54450</v>
      </c>
      <c r="H60" s="26">
        <v>2482.0500000000002</v>
      </c>
      <c r="I60" s="26">
        <v>25</v>
      </c>
      <c r="J60" s="25">
        <f t="shared" si="0"/>
        <v>1562.7149999999999</v>
      </c>
      <c r="K60" s="25">
        <f t="shared" si="4"/>
        <v>3865.95</v>
      </c>
      <c r="L60" s="25">
        <f t="shared" si="1"/>
        <v>626.17499999999995</v>
      </c>
      <c r="M60" s="25">
        <f t="shared" si="2"/>
        <v>1655.28</v>
      </c>
      <c r="N60" s="25">
        <f t="shared" si="3"/>
        <v>3860.5050000000001</v>
      </c>
      <c r="O60" s="44"/>
      <c r="P60" s="26">
        <f t="shared" si="5"/>
        <v>11570.625</v>
      </c>
      <c r="Q60" s="44">
        <v>30547.81</v>
      </c>
      <c r="R60" s="45">
        <f t="shared" si="6"/>
        <v>36247.855000000003</v>
      </c>
      <c r="S60" s="25">
        <f t="shared" si="7"/>
        <v>8352.630000000001</v>
      </c>
      <c r="T60" s="25">
        <f t="shared" si="8"/>
        <v>18202.144999999997</v>
      </c>
      <c r="U60" s="30"/>
      <c r="V60" s="31"/>
    </row>
    <row r="61" spans="1:22" s="34" customFormat="1" ht="42" customHeight="1" thickBot="1" x14ac:dyDescent="0.25">
      <c r="A61" s="35">
        <v>37</v>
      </c>
      <c r="B61" s="47" t="s">
        <v>86</v>
      </c>
      <c r="C61" s="28" t="s">
        <v>36</v>
      </c>
      <c r="D61" s="33" t="s">
        <v>82</v>
      </c>
      <c r="E61" s="55" t="s">
        <v>87</v>
      </c>
      <c r="F61" s="29" t="s">
        <v>41</v>
      </c>
      <c r="G61" s="26">
        <v>49500</v>
      </c>
      <c r="H61" s="26">
        <v>1783.43</v>
      </c>
      <c r="I61" s="26">
        <v>25</v>
      </c>
      <c r="J61" s="25">
        <f t="shared" si="0"/>
        <v>1420.65</v>
      </c>
      <c r="K61" s="25">
        <f t="shared" si="4"/>
        <v>3514.4999999999995</v>
      </c>
      <c r="L61" s="25">
        <f t="shared" si="1"/>
        <v>569.25</v>
      </c>
      <c r="M61" s="25">
        <f t="shared" si="2"/>
        <v>1504.8</v>
      </c>
      <c r="N61" s="25">
        <f t="shared" si="3"/>
        <v>3509.55</v>
      </c>
      <c r="O61" s="48"/>
      <c r="P61" s="26">
        <f t="shared" si="5"/>
        <v>10518.75</v>
      </c>
      <c r="Q61" s="44">
        <v>4887</v>
      </c>
      <c r="R61" s="45">
        <f t="shared" si="6"/>
        <v>9595.880000000001</v>
      </c>
      <c r="S61" s="25">
        <f t="shared" si="7"/>
        <v>7593.2999999999993</v>
      </c>
      <c r="T61" s="25">
        <f t="shared" si="8"/>
        <v>39904.119999999995</v>
      </c>
      <c r="U61" s="30"/>
      <c r="V61" s="31"/>
    </row>
    <row r="62" spans="1:22" s="34" customFormat="1" ht="42" customHeight="1" thickBot="1" x14ac:dyDescent="0.25">
      <c r="A62" s="35">
        <v>38</v>
      </c>
      <c r="B62" s="47" t="s">
        <v>88</v>
      </c>
      <c r="C62" s="28" t="s">
        <v>35</v>
      </c>
      <c r="D62" s="33" t="s">
        <v>82</v>
      </c>
      <c r="E62" s="55" t="s">
        <v>89</v>
      </c>
      <c r="F62" s="29" t="s">
        <v>41</v>
      </c>
      <c r="G62" s="26">
        <v>45000</v>
      </c>
      <c r="H62" s="26">
        <v>911.71</v>
      </c>
      <c r="I62" s="26">
        <v>25</v>
      </c>
      <c r="J62" s="25">
        <f t="shared" si="0"/>
        <v>1291.5</v>
      </c>
      <c r="K62" s="25">
        <f t="shared" si="4"/>
        <v>3194.9999999999995</v>
      </c>
      <c r="L62" s="25">
        <f t="shared" si="1"/>
        <v>517.5</v>
      </c>
      <c r="M62" s="25">
        <f t="shared" si="2"/>
        <v>1368</v>
      </c>
      <c r="N62" s="25">
        <f t="shared" si="3"/>
        <v>3190.5</v>
      </c>
      <c r="O62" s="44">
        <v>1577.45</v>
      </c>
      <c r="P62" s="26">
        <f t="shared" si="5"/>
        <v>11139.95</v>
      </c>
      <c r="Q62" s="44">
        <v>4200.5600000000004</v>
      </c>
      <c r="R62" s="45">
        <f t="shared" si="6"/>
        <v>7771.77</v>
      </c>
      <c r="S62" s="25">
        <f t="shared" si="7"/>
        <v>6903</v>
      </c>
      <c r="T62" s="25">
        <f t="shared" si="8"/>
        <v>37228.229999999996</v>
      </c>
      <c r="U62" s="30"/>
      <c r="V62" s="31"/>
    </row>
    <row r="63" spans="1:22" s="34" customFormat="1" ht="42" customHeight="1" thickBot="1" x14ac:dyDescent="0.25">
      <c r="A63" s="35">
        <v>39</v>
      </c>
      <c r="B63" s="47" t="s">
        <v>90</v>
      </c>
      <c r="C63" s="28" t="s">
        <v>36</v>
      </c>
      <c r="D63" s="33" t="s">
        <v>82</v>
      </c>
      <c r="E63" s="55" t="s">
        <v>91</v>
      </c>
      <c r="F63" s="29" t="s">
        <v>23</v>
      </c>
      <c r="G63" s="26">
        <v>25410</v>
      </c>
      <c r="H63" s="26">
        <v>0</v>
      </c>
      <c r="I63" s="26">
        <v>25</v>
      </c>
      <c r="J63" s="25">
        <f t="shared" si="0"/>
        <v>729.26699999999994</v>
      </c>
      <c r="K63" s="25">
        <f t="shared" si="4"/>
        <v>1804.11</v>
      </c>
      <c r="L63" s="25">
        <f t="shared" si="1"/>
        <v>292.21499999999997</v>
      </c>
      <c r="M63" s="25">
        <f t="shared" si="2"/>
        <v>772.46399999999994</v>
      </c>
      <c r="N63" s="25">
        <f t="shared" si="3"/>
        <v>1801.5690000000002</v>
      </c>
      <c r="O63" s="26"/>
      <c r="P63" s="26">
        <f t="shared" si="5"/>
        <v>5399.625</v>
      </c>
      <c r="Q63" s="44">
        <v>25</v>
      </c>
      <c r="R63" s="45">
        <f t="shared" si="6"/>
        <v>1526.7309999999998</v>
      </c>
      <c r="S63" s="25">
        <f t="shared" si="7"/>
        <v>3897.8940000000002</v>
      </c>
      <c r="T63" s="25">
        <f t="shared" si="8"/>
        <v>23883.269</v>
      </c>
      <c r="U63" s="30"/>
      <c r="V63" s="31"/>
    </row>
    <row r="64" spans="1:22" s="34" customFormat="1" ht="42" customHeight="1" thickBot="1" x14ac:dyDescent="0.25">
      <c r="A64" s="35">
        <v>40</v>
      </c>
      <c r="B64" s="47" t="s">
        <v>92</v>
      </c>
      <c r="C64" s="28" t="s">
        <v>36</v>
      </c>
      <c r="D64" s="33" t="s">
        <v>82</v>
      </c>
      <c r="E64" s="55" t="s">
        <v>37</v>
      </c>
      <c r="F64" s="29" t="s">
        <v>23</v>
      </c>
      <c r="G64" s="26">
        <v>25410</v>
      </c>
      <c r="H64" s="26">
        <v>0</v>
      </c>
      <c r="I64" s="26">
        <v>25</v>
      </c>
      <c r="J64" s="25">
        <f t="shared" si="0"/>
        <v>729.26699999999994</v>
      </c>
      <c r="K64" s="25">
        <f t="shared" si="4"/>
        <v>1804.11</v>
      </c>
      <c r="L64" s="25">
        <f t="shared" si="1"/>
        <v>292.21499999999997</v>
      </c>
      <c r="M64" s="25">
        <f t="shared" si="2"/>
        <v>772.46399999999994</v>
      </c>
      <c r="N64" s="25">
        <f t="shared" si="3"/>
        <v>1801.5690000000002</v>
      </c>
      <c r="O64" s="26"/>
      <c r="P64" s="26">
        <f t="shared" si="5"/>
        <v>5399.625</v>
      </c>
      <c r="Q64" s="44">
        <v>25</v>
      </c>
      <c r="R64" s="45">
        <f t="shared" si="6"/>
        <v>1526.7309999999998</v>
      </c>
      <c r="S64" s="25">
        <f t="shared" si="7"/>
        <v>3897.8940000000002</v>
      </c>
      <c r="T64" s="25">
        <f t="shared" si="8"/>
        <v>23883.269</v>
      </c>
      <c r="U64" s="30"/>
      <c r="V64" s="31"/>
    </row>
    <row r="65" spans="1:22" s="34" customFormat="1" ht="42" customHeight="1" thickBot="1" x14ac:dyDescent="0.25">
      <c r="A65" s="35">
        <v>41</v>
      </c>
      <c r="B65" s="47" t="s">
        <v>95</v>
      </c>
      <c r="C65" s="28" t="s">
        <v>36</v>
      </c>
      <c r="D65" s="33" t="s">
        <v>93</v>
      </c>
      <c r="E65" s="55" t="s">
        <v>20</v>
      </c>
      <c r="F65" s="29" t="s">
        <v>41</v>
      </c>
      <c r="G65" s="26">
        <v>16500</v>
      </c>
      <c r="H65" s="26">
        <v>0</v>
      </c>
      <c r="I65" s="26">
        <v>25</v>
      </c>
      <c r="J65" s="25">
        <f t="shared" si="0"/>
        <v>473.55</v>
      </c>
      <c r="K65" s="25">
        <f t="shared" si="4"/>
        <v>1171.5</v>
      </c>
      <c r="L65" s="25">
        <f t="shared" si="1"/>
        <v>189.75</v>
      </c>
      <c r="M65" s="25">
        <f t="shared" si="2"/>
        <v>501.6</v>
      </c>
      <c r="N65" s="25">
        <f t="shared" si="3"/>
        <v>1169.8500000000001</v>
      </c>
      <c r="O65" s="26"/>
      <c r="P65" s="26">
        <f t="shared" si="5"/>
        <v>3506.25</v>
      </c>
      <c r="Q65" s="44">
        <v>125</v>
      </c>
      <c r="R65" s="45">
        <f t="shared" si="6"/>
        <v>1100.1500000000001</v>
      </c>
      <c r="S65" s="25">
        <f t="shared" si="7"/>
        <v>2531.1000000000004</v>
      </c>
      <c r="T65" s="25">
        <f t="shared" si="8"/>
        <v>15399.85</v>
      </c>
      <c r="U65" s="30"/>
      <c r="V65" s="31"/>
    </row>
    <row r="66" spans="1:22" s="34" customFormat="1" ht="42" customHeight="1" thickBot="1" x14ac:dyDescent="0.25">
      <c r="A66" s="35">
        <v>42</v>
      </c>
      <c r="B66" s="47" t="s">
        <v>96</v>
      </c>
      <c r="C66" s="28" t="s">
        <v>36</v>
      </c>
      <c r="D66" s="33" t="s">
        <v>93</v>
      </c>
      <c r="E66" s="55" t="s">
        <v>20</v>
      </c>
      <c r="F66" s="29" t="s">
        <v>41</v>
      </c>
      <c r="G66" s="26">
        <v>16500</v>
      </c>
      <c r="H66" s="26">
        <v>0</v>
      </c>
      <c r="I66" s="26">
        <v>25</v>
      </c>
      <c r="J66" s="25">
        <f t="shared" si="0"/>
        <v>473.55</v>
      </c>
      <c r="K66" s="25">
        <f t="shared" si="4"/>
        <v>1171.5</v>
      </c>
      <c r="L66" s="25">
        <f t="shared" si="1"/>
        <v>189.75</v>
      </c>
      <c r="M66" s="25">
        <f t="shared" si="2"/>
        <v>501.6</v>
      </c>
      <c r="N66" s="25">
        <f t="shared" si="3"/>
        <v>1169.8500000000001</v>
      </c>
      <c r="O66" s="26"/>
      <c r="P66" s="26">
        <f t="shared" si="5"/>
        <v>3506.25</v>
      </c>
      <c r="Q66" s="44">
        <v>10270.34</v>
      </c>
      <c r="R66" s="45">
        <f t="shared" si="6"/>
        <v>11245.49</v>
      </c>
      <c r="S66" s="25">
        <f t="shared" si="7"/>
        <v>2531.1000000000004</v>
      </c>
      <c r="T66" s="25">
        <f t="shared" si="8"/>
        <v>5254.51</v>
      </c>
      <c r="U66" s="30"/>
      <c r="V66" s="31"/>
    </row>
    <row r="67" spans="1:22" s="34" customFormat="1" ht="42" customHeight="1" thickBot="1" x14ac:dyDescent="0.25">
      <c r="A67" s="35">
        <v>43</v>
      </c>
      <c r="B67" s="47" t="s">
        <v>97</v>
      </c>
      <c r="C67" s="28" t="s">
        <v>36</v>
      </c>
      <c r="D67" s="33" t="s">
        <v>93</v>
      </c>
      <c r="E67" s="55" t="s">
        <v>20</v>
      </c>
      <c r="F67" s="29" t="s">
        <v>41</v>
      </c>
      <c r="G67" s="26">
        <v>16500</v>
      </c>
      <c r="H67" s="26">
        <v>0</v>
      </c>
      <c r="I67" s="26">
        <v>25</v>
      </c>
      <c r="J67" s="25">
        <f t="shared" si="0"/>
        <v>473.55</v>
      </c>
      <c r="K67" s="25">
        <f t="shared" si="4"/>
        <v>1171.5</v>
      </c>
      <c r="L67" s="25">
        <f t="shared" si="1"/>
        <v>189.75</v>
      </c>
      <c r="M67" s="25">
        <f t="shared" si="2"/>
        <v>501.6</v>
      </c>
      <c r="N67" s="25">
        <f t="shared" si="3"/>
        <v>1169.8500000000001</v>
      </c>
      <c r="O67" s="26"/>
      <c r="P67" s="26">
        <f t="shared" si="5"/>
        <v>3506.25</v>
      </c>
      <c r="Q67" s="44">
        <v>8200.43</v>
      </c>
      <c r="R67" s="45">
        <f t="shared" si="6"/>
        <v>9175.58</v>
      </c>
      <c r="S67" s="25">
        <f t="shared" si="7"/>
        <v>2531.1000000000004</v>
      </c>
      <c r="T67" s="25">
        <f t="shared" si="8"/>
        <v>7324.42</v>
      </c>
      <c r="U67" s="30"/>
      <c r="V67" s="31"/>
    </row>
    <row r="68" spans="1:22" s="34" customFormat="1" ht="42" customHeight="1" thickBot="1" x14ac:dyDescent="0.25">
      <c r="A68" s="35">
        <v>44</v>
      </c>
      <c r="B68" s="47" t="s">
        <v>98</v>
      </c>
      <c r="C68" s="28" t="s">
        <v>35</v>
      </c>
      <c r="D68" s="33" t="s">
        <v>93</v>
      </c>
      <c r="E68" s="55" t="s">
        <v>43</v>
      </c>
      <c r="F68" s="29" t="s">
        <v>41</v>
      </c>
      <c r="G68" s="26">
        <v>30250</v>
      </c>
      <c r="H68" s="26">
        <v>0</v>
      </c>
      <c r="I68" s="26">
        <v>25</v>
      </c>
      <c r="J68" s="25">
        <f t="shared" si="0"/>
        <v>868.17499999999995</v>
      </c>
      <c r="K68" s="25">
        <f t="shared" si="4"/>
        <v>2147.75</v>
      </c>
      <c r="L68" s="25">
        <f t="shared" si="1"/>
        <v>347.875</v>
      </c>
      <c r="M68" s="25">
        <f t="shared" si="2"/>
        <v>919.6</v>
      </c>
      <c r="N68" s="25">
        <f t="shared" si="3"/>
        <v>2144.7250000000004</v>
      </c>
      <c r="O68" s="26"/>
      <c r="P68" s="26">
        <f t="shared" si="5"/>
        <v>6428.1250000000009</v>
      </c>
      <c r="Q68" s="44">
        <v>185</v>
      </c>
      <c r="R68" s="45">
        <f t="shared" si="6"/>
        <v>1972.7749999999999</v>
      </c>
      <c r="S68" s="25">
        <f t="shared" si="7"/>
        <v>4640.3500000000004</v>
      </c>
      <c r="T68" s="25">
        <f t="shared" si="8"/>
        <v>28277.224999999999</v>
      </c>
      <c r="U68" s="30"/>
      <c r="V68" s="31"/>
    </row>
    <row r="69" spans="1:22" s="34" customFormat="1" ht="42" customHeight="1" thickBot="1" x14ac:dyDescent="0.25">
      <c r="A69" s="35">
        <v>45</v>
      </c>
      <c r="B69" s="47" t="s">
        <v>218</v>
      </c>
      <c r="C69" s="28" t="s">
        <v>36</v>
      </c>
      <c r="D69" s="28" t="s">
        <v>219</v>
      </c>
      <c r="E69" s="55" t="s">
        <v>20</v>
      </c>
      <c r="F69" s="29" t="s">
        <v>23</v>
      </c>
      <c r="G69" s="36">
        <v>16500</v>
      </c>
      <c r="H69" s="36">
        <v>0</v>
      </c>
      <c r="I69" s="26">
        <v>25</v>
      </c>
      <c r="J69" s="25">
        <f t="shared" si="0"/>
        <v>473.55</v>
      </c>
      <c r="K69" s="25">
        <f t="shared" si="4"/>
        <v>1171.5</v>
      </c>
      <c r="L69" s="25">
        <f t="shared" si="1"/>
        <v>189.75</v>
      </c>
      <c r="M69" s="25">
        <f t="shared" si="2"/>
        <v>501.6</v>
      </c>
      <c r="N69" s="25">
        <f t="shared" si="3"/>
        <v>1169.8500000000001</v>
      </c>
      <c r="O69" s="36"/>
      <c r="P69" s="26">
        <f t="shared" si="5"/>
        <v>3506.25</v>
      </c>
      <c r="Q69" s="45">
        <v>4578.5600000000004</v>
      </c>
      <c r="R69" s="45">
        <f t="shared" si="6"/>
        <v>5553.7100000000009</v>
      </c>
      <c r="S69" s="25">
        <f t="shared" si="7"/>
        <v>2531.1000000000004</v>
      </c>
      <c r="T69" s="25">
        <f t="shared" si="8"/>
        <v>10946.289999999999</v>
      </c>
      <c r="V69" s="31"/>
    </row>
    <row r="70" spans="1:22" s="34" customFormat="1" ht="42" customHeight="1" thickBot="1" x14ac:dyDescent="0.25">
      <c r="A70" s="35">
        <v>46</v>
      </c>
      <c r="B70" s="47" t="s">
        <v>220</v>
      </c>
      <c r="C70" s="28" t="s">
        <v>36</v>
      </c>
      <c r="D70" s="28" t="s">
        <v>219</v>
      </c>
      <c r="E70" s="55" t="s">
        <v>20</v>
      </c>
      <c r="F70" s="29" t="s">
        <v>23</v>
      </c>
      <c r="G70" s="36">
        <v>16500</v>
      </c>
      <c r="H70" s="36">
        <v>0</v>
      </c>
      <c r="I70" s="26">
        <v>25</v>
      </c>
      <c r="J70" s="25">
        <f t="shared" si="0"/>
        <v>473.55</v>
      </c>
      <c r="K70" s="25">
        <f t="shared" si="4"/>
        <v>1171.5</v>
      </c>
      <c r="L70" s="25">
        <f t="shared" si="1"/>
        <v>189.75</v>
      </c>
      <c r="M70" s="25">
        <f t="shared" si="2"/>
        <v>501.6</v>
      </c>
      <c r="N70" s="25">
        <f t="shared" si="3"/>
        <v>1169.8500000000001</v>
      </c>
      <c r="O70" s="36"/>
      <c r="P70" s="26">
        <f t="shared" si="5"/>
        <v>3506.25</v>
      </c>
      <c r="Q70" s="45">
        <v>5742.12</v>
      </c>
      <c r="R70" s="45">
        <f t="shared" si="6"/>
        <v>6717.27</v>
      </c>
      <c r="S70" s="25">
        <f t="shared" si="7"/>
        <v>2531.1000000000004</v>
      </c>
      <c r="T70" s="25">
        <f t="shared" si="8"/>
        <v>9782.73</v>
      </c>
      <c r="U70" s="30"/>
      <c r="V70" s="31"/>
    </row>
    <row r="71" spans="1:22" s="34" customFormat="1" ht="42" customHeight="1" thickBot="1" x14ac:dyDescent="0.25">
      <c r="A71" s="35">
        <v>47</v>
      </c>
      <c r="B71" s="47" t="s">
        <v>99</v>
      </c>
      <c r="C71" s="28" t="s">
        <v>36</v>
      </c>
      <c r="D71" s="33" t="s">
        <v>93</v>
      </c>
      <c r="E71" s="55" t="s">
        <v>22</v>
      </c>
      <c r="F71" s="29" t="s">
        <v>23</v>
      </c>
      <c r="G71" s="26">
        <v>25410</v>
      </c>
      <c r="H71" s="26">
        <v>0</v>
      </c>
      <c r="I71" s="26">
        <v>25</v>
      </c>
      <c r="J71" s="25">
        <f t="shared" si="0"/>
        <v>729.26699999999994</v>
      </c>
      <c r="K71" s="25">
        <f t="shared" si="4"/>
        <v>1804.11</v>
      </c>
      <c r="L71" s="25">
        <f t="shared" si="1"/>
        <v>292.21499999999997</v>
      </c>
      <c r="M71" s="25">
        <f t="shared" si="2"/>
        <v>772.46399999999994</v>
      </c>
      <c r="N71" s="25">
        <f t="shared" si="3"/>
        <v>1801.5690000000002</v>
      </c>
      <c r="O71" s="44">
        <v>1577.45</v>
      </c>
      <c r="P71" s="26">
        <f t="shared" si="5"/>
        <v>6977.0749999999998</v>
      </c>
      <c r="Q71" s="44">
        <v>14876.55</v>
      </c>
      <c r="R71" s="45">
        <f t="shared" si="6"/>
        <v>16378.280999999999</v>
      </c>
      <c r="S71" s="25">
        <f t="shared" si="7"/>
        <v>3897.8940000000002</v>
      </c>
      <c r="T71" s="25">
        <f t="shared" si="8"/>
        <v>9031.719000000001</v>
      </c>
      <c r="U71" s="30"/>
      <c r="V71" s="31"/>
    </row>
    <row r="72" spans="1:22" s="34" customFormat="1" ht="42" customHeight="1" thickBot="1" x14ac:dyDescent="0.25">
      <c r="A72" s="35">
        <v>48</v>
      </c>
      <c r="B72" s="47" t="s">
        <v>100</v>
      </c>
      <c r="C72" s="28" t="s">
        <v>36</v>
      </c>
      <c r="D72" s="33" t="s">
        <v>93</v>
      </c>
      <c r="E72" s="55" t="s">
        <v>20</v>
      </c>
      <c r="F72" s="29" t="s">
        <v>23</v>
      </c>
      <c r="G72" s="26">
        <v>16500</v>
      </c>
      <c r="H72" s="26">
        <v>0</v>
      </c>
      <c r="I72" s="26">
        <v>25</v>
      </c>
      <c r="J72" s="25">
        <f t="shared" si="0"/>
        <v>473.55</v>
      </c>
      <c r="K72" s="25">
        <f t="shared" si="4"/>
        <v>1171.5</v>
      </c>
      <c r="L72" s="25">
        <f t="shared" si="1"/>
        <v>189.75</v>
      </c>
      <c r="M72" s="25">
        <f t="shared" si="2"/>
        <v>501.6</v>
      </c>
      <c r="N72" s="25">
        <f t="shared" si="3"/>
        <v>1169.8500000000001</v>
      </c>
      <c r="O72" s="44">
        <v>1577.45</v>
      </c>
      <c r="P72" s="26">
        <f t="shared" si="5"/>
        <v>5083.7</v>
      </c>
      <c r="Q72" s="44">
        <v>4873.24</v>
      </c>
      <c r="R72" s="45">
        <f t="shared" si="6"/>
        <v>5848.39</v>
      </c>
      <c r="S72" s="25">
        <f t="shared" si="7"/>
        <v>2531.1000000000004</v>
      </c>
      <c r="T72" s="25">
        <f t="shared" si="8"/>
        <v>10651.61</v>
      </c>
      <c r="U72" s="30"/>
      <c r="V72" s="31"/>
    </row>
    <row r="73" spans="1:22" s="34" customFormat="1" ht="42" customHeight="1" thickBot="1" x14ac:dyDescent="0.25">
      <c r="A73" s="35">
        <v>49</v>
      </c>
      <c r="B73" s="47" t="s">
        <v>102</v>
      </c>
      <c r="C73" s="28" t="s">
        <v>36</v>
      </c>
      <c r="D73" s="33" t="s">
        <v>93</v>
      </c>
      <c r="E73" s="55" t="s">
        <v>20</v>
      </c>
      <c r="F73" s="29" t="s">
        <v>23</v>
      </c>
      <c r="G73" s="26">
        <v>16500</v>
      </c>
      <c r="H73" s="26">
        <v>0</v>
      </c>
      <c r="I73" s="26">
        <v>25</v>
      </c>
      <c r="J73" s="25">
        <f t="shared" si="0"/>
        <v>473.55</v>
      </c>
      <c r="K73" s="25">
        <f t="shared" si="4"/>
        <v>1171.5</v>
      </c>
      <c r="L73" s="25">
        <f t="shared" si="1"/>
        <v>189.75</v>
      </c>
      <c r="M73" s="25">
        <f t="shared" si="2"/>
        <v>501.6</v>
      </c>
      <c r="N73" s="25">
        <f t="shared" si="3"/>
        <v>1169.8500000000001</v>
      </c>
      <c r="O73" s="26"/>
      <c r="P73" s="26">
        <f t="shared" si="5"/>
        <v>3506.25</v>
      </c>
      <c r="Q73" s="44">
        <v>25</v>
      </c>
      <c r="R73" s="45">
        <f t="shared" si="6"/>
        <v>1000.1500000000001</v>
      </c>
      <c r="S73" s="25">
        <f t="shared" si="7"/>
        <v>2531.1000000000004</v>
      </c>
      <c r="T73" s="25">
        <f t="shared" si="8"/>
        <v>15499.85</v>
      </c>
      <c r="U73" s="30"/>
      <c r="V73" s="31"/>
    </row>
    <row r="74" spans="1:22" s="34" customFormat="1" ht="42" customHeight="1" thickBot="1" x14ac:dyDescent="0.25">
      <c r="A74" s="35">
        <v>50</v>
      </c>
      <c r="B74" s="47" t="s">
        <v>103</v>
      </c>
      <c r="C74" s="28" t="s">
        <v>35</v>
      </c>
      <c r="D74" s="33" t="s">
        <v>93</v>
      </c>
      <c r="E74" s="55" t="s">
        <v>27</v>
      </c>
      <c r="F74" s="29" t="s">
        <v>23</v>
      </c>
      <c r="G74" s="26">
        <v>21780</v>
      </c>
      <c r="H74" s="26">
        <v>0</v>
      </c>
      <c r="I74" s="26">
        <v>25</v>
      </c>
      <c r="J74" s="25">
        <f t="shared" si="0"/>
        <v>625.08600000000001</v>
      </c>
      <c r="K74" s="25">
        <f t="shared" si="4"/>
        <v>1546.3799999999999</v>
      </c>
      <c r="L74" s="25">
        <f t="shared" si="1"/>
        <v>250.47</v>
      </c>
      <c r="M74" s="25">
        <f t="shared" si="2"/>
        <v>662.11199999999997</v>
      </c>
      <c r="N74" s="25">
        <f t="shared" si="3"/>
        <v>1544.202</v>
      </c>
      <c r="O74" s="26"/>
      <c r="P74" s="26">
        <f t="shared" si="5"/>
        <v>4628.25</v>
      </c>
      <c r="Q74" s="44">
        <v>25</v>
      </c>
      <c r="R74" s="45">
        <f t="shared" si="6"/>
        <v>1312.1979999999999</v>
      </c>
      <c r="S74" s="25">
        <f t="shared" si="7"/>
        <v>3341.0519999999997</v>
      </c>
      <c r="T74" s="25">
        <f t="shared" si="8"/>
        <v>20467.802</v>
      </c>
      <c r="U74" s="30"/>
      <c r="V74" s="31"/>
    </row>
    <row r="75" spans="1:22" s="34" customFormat="1" ht="42" customHeight="1" thickBot="1" x14ac:dyDescent="0.25">
      <c r="A75" s="35">
        <v>51</v>
      </c>
      <c r="B75" s="47" t="s">
        <v>104</v>
      </c>
      <c r="C75" s="28" t="s">
        <v>36</v>
      </c>
      <c r="D75" s="33" t="s">
        <v>93</v>
      </c>
      <c r="E75" s="55" t="s">
        <v>20</v>
      </c>
      <c r="F75" s="29" t="s">
        <v>23</v>
      </c>
      <c r="G75" s="26">
        <v>16500</v>
      </c>
      <c r="H75" s="26">
        <v>0</v>
      </c>
      <c r="I75" s="26">
        <v>25</v>
      </c>
      <c r="J75" s="25">
        <f t="shared" si="0"/>
        <v>473.55</v>
      </c>
      <c r="K75" s="25">
        <f t="shared" si="4"/>
        <v>1171.5</v>
      </c>
      <c r="L75" s="25">
        <f t="shared" si="1"/>
        <v>189.75</v>
      </c>
      <c r="M75" s="25">
        <f t="shared" si="2"/>
        <v>501.6</v>
      </c>
      <c r="N75" s="25">
        <f t="shared" si="3"/>
        <v>1169.8500000000001</v>
      </c>
      <c r="O75" s="26"/>
      <c r="P75" s="26">
        <f t="shared" si="5"/>
        <v>3506.25</v>
      </c>
      <c r="Q75" s="44">
        <v>1388.53</v>
      </c>
      <c r="R75" s="45">
        <f t="shared" si="6"/>
        <v>2363.6800000000003</v>
      </c>
      <c r="S75" s="25">
        <f t="shared" si="7"/>
        <v>2531.1000000000004</v>
      </c>
      <c r="T75" s="25">
        <f t="shared" si="8"/>
        <v>14136.32</v>
      </c>
      <c r="U75" s="30"/>
      <c r="V75" s="31"/>
    </row>
    <row r="76" spans="1:22" s="34" customFormat="1" ht="42" customHeight="1" thickBot="1" x14ac:dyDescent="0.25">
      <c r="A76" s="35">
        <v>52</v>
      </c>
      <c r="B76" s="47" t="s">
        <v>105</v>
      </c>
      <c r="C76" s="28" t="s">
        <v>36</v>
      </c>
      <c r="D76" s="33" t="s">
        <v>93</v>
      </c>
      <c r="E76" s="55" t="s">
        <v>20</v>
      </c>
      <c r="F76" s="29" t="s">
        <v>23</v>
      </c>
      <c r="G76" s="26">
        <v>16500</v>
      </c>
      <c r="H76" s="26">
        <v>0</v>
      </c>
      <c r="I76" s="26">
        <v>25</v>
      </c>
      <c r="J76" s="25">
        <f t="shared" si="0"/>
        <v>473.55</v>
      </c>
      <c r="K76" s="25">
        <f t="shared" si="4"/>
        <v>1171.5</v>
      </c>
      <c r="L76" s="25">
        <f t="shared" si="1"/>
        <v>189.75</v>
      </c>
      <c r="M76" s="25">
        <f t="shared" si="2"/>
        <v>501.6</v>
      </c>
      <c r="N76" s="25">
        <f t="shared" si="3"/>
        <v>1169.8500000000001</v>
      </c>
      <c r="O76" s="26"/>
      <c r="P76" s="26">
        <f t="shared" si="5"/>
        <v>3506.25</v>
      </c>
      <c r="Q76" s="44">
        <v>25</v>
      </c>
      <c r="R76" s="45">
        <f t="shared" si="6"/>
        <v>1000.1500000000001</v>
      </c>
      <c r="S76" s="25">
        <f t="shared" si="7"/>
        <v>2531.1000000000004</v>
      </c>
      <c r="T76" s="25">
        <f t="shared" si="8"/>
        <v>15499.85</v>
      </c>
      <c r="U76" s="30"/>
      <c r="V76" s="31"/>
    </row>
    <row r="77" spans="1:22" s="34" customFormat="1" ht="42" customHeight="1" thickBot="1" x14ac:dyDescent="0.25">
      <c r="A77" s="35">
        <v>53</v>
      </c>
      <c r="B77" s="47" t="s">
        <v>106</v>
      </c>
      <c r="C77" s="28" t="s">
        <v>35</v>
      </c>
      <c r="D77" s="33" t="s">
        <v>93</v>
      </c>
      <c r="E77" s="55" t="s">
        <v>27</v>
      </c>
      <c r="F77" s="29" t="s">
        <v>23</v>
      </c>
      <c r="G77" s="26">
        <v>21780</v>
      </c>
      <c r="H77" s="26">
        <v>0</v>
      </c>
      <c r="I77" s="26">
        <v>25</v>
      </c>
      <c r="J77" s="25">
        <f t="shared" si="0"/>
        <v>625.08600000000001</v>
      </c>
      <c r="K77" s="25">
        <f t="shared" si="4"/>
        <v>1546.3799999999999</v>
      </c>
      <c r="L77" s="25">
        <f t="shared" si="1"/>
        <v>250.47</v>
      </c>
      <c r="M77" s="25">
        <f t="shared" si="2"/>
        <v>662.11199999999997</v>
      </c>
      <c r="N77" s="25">
        <f t="shared" si="3"/>
        <v>1544.202</v>
      </c>
      <c r="O77" s="26"/>
      <c r="P77" s="26">
        <f t="shared" si="5"/>
        <v>4628.25</v>
      </c>
      <c r="Q77" s="44">
        <v>2887.66</v>
      </c>
      <c r="R77" s="45">
        <f t="shared" si="6"/>
        <v>4174.8580000000002</v>
      </c>
      <c r="S77" s="25">
        <f t="shared" si="7"/>
        <v>3341.0519999999997</v>
      </c>
      <c r="T77" s="25">
        <f t="shared" si="8"/>
        <v>17605.142</v>
      </c>
      <c r="U77" s="30"/>
      <c r="V77" s="31"/>
    </row>
    <row r="78" spans="1:22" s="34" customFormat="1" ht="42" customHeight="1" thickBot="1" x14ac:dyDescent="0.25">
      <c r="A78" s="35">
        <v>54</v>
      </c>
      <c r="B78" s="47" t="s">
        <v>107</v>
      </c>
      <c r="C78" s="28" t="s">
        <v>35</v>
      </c>
      <c r="D78" s="33" t="s">
        <v>93</v>
      </c>
      <c r="E78" s="55" t="s">
        <v>20</v>
      </c>
      <c r="F78" s="29" t="s">
        <v>23</v>
      </c>
      <c r="G78" s="26">
        <v>16500</v>
      </c>
      <c r="H78" s="26">
        <v>0</v>
      </c>
      <c r="I78" s="26">
        <v>25</v>
      </c>
      <c r="J78" s="25">
        <f t="shared" si="0"/>
        <v>473.55</v>
      </c>
      <c r="K78" s="25">
        <f t="shared" si="4"/>
        <v>1171.5</v>
      </c>
      <c r="L78" s="25">
        <f t="shared" si="1"/>
        <v>189.75</v>
      </c>
      <c r="M78" s="25">
        <f t="shared" si="2"/>
        <v>501.6</v>
      </c>
      <c r="N78" s="25">
        <f t="shared" si="3"/>
        <v>1169.8500000000001</v>
      </c>
      <c r="O78" s="26"/>
      <c r="P78" s="26">
        <f t="shared" si="5"/>
        <v>3506.25</v>
      </c>
      <c r="Q78" s="44">
        <v>2131.7600000000002</v>
      </c>
      <c r="R78" s="45">
        <f t="shared" si="6"/>
        <v>3106.9100000000003</v>
      </c>
      <c r="S78" s="25">
        <f t="shared" si="7"/>
        <v>2531.1000000000004</v>
      </c>
      <c r="T78" s="25">
        <f t="shared" si="8"/>
        <v>13393.09</v>
      </c>
      <c r="U78" s="30"/>
      <c r="V78" s="31"/>
    </row>
    <row r="79" spans="1:22" s="34" customFormat="1" ht="42" customHeight="1" thickBot="1" x14ac:dyDescent="0.25">
      <c r="A79" s="35">
        <v>55</v>
      </c>
      <c r="B79" s="47" t="s">
        <v>108</v>
      </c>
      <c r="C79" s="28" t="s">
        <v>35</v>
      </c>
      <c r="D79" s="33" t="s">
        <v>93</v>
      </c>
      <c r="E79" s="55" t="s">
        <v>109</v>
      </c>
      <c r="F79" s="29" t="s">
        <v>23</v>
      </c>
      <c r="G79" s="26">
        <v>25410</v>
      </c>
      <c r="H79" s="26">
        <v>0</v>
      </c>
      <c r="I79" s="26">
        <v>25</v>
      </c>
      <c r="J79" s="25">
        <f t="shared" si="0"/>
        <v>729.26699999999994</v>
      </c>
      <c r="K79" s="25">
        <f t="shared" si="4"/>
        <v>1804.11</v>
      </c>
      <c r="L79" s="25">
        <f t="shared" si="1"/>
        <v>292.21499999999997</v>
      </c>
      <c r="M79" s="25">
        <f t="shared" si="2"/>
        <v>772.46399999999994</v>
      </c>
      <c r="N79" s="25">
        <f t="shared" si="3"/>
        <v>1801.5690000000002</v>
      </c>
      <c r="O79" s="26"/>
      <c r="P79" s="26">
        <f t="shared" si="5"/>
        <v>5399.625</v>
      </c>
      <c r="Q79" s="44">
        <v>8283.14</v>
      </c>
      <c r="R79" s="45">
        <f t="shared" si="6"/>
        <v>9784.8709999999992</v>
      </c>
      <c r="S79" s="25">
        <f t="shared" si="7"/>
        <v>3897.8940000000002</v>
      </c>
      <c r="T79" s="25">
        <f t="shared" si="8"/>
        <v>15625.129000000001</v>
      </c>
      <c r="U79" s="30"/>
      <c r="V79" s="31"/>
    </row>
    <row r="80" spans="1:22" s="34" customFormat="1" ht="42" customHeight="1" thickBot="1" x14ac:dyDescent="0.25">
      <c r="A80" s="35">
        <v>56</v>
      </c>
      <c r="B80" s="47" t="s">
        <v>110</v>
      </c>
      <c r="C80" s="28" t="s">
        <v>35</v>
      </c>
      <c r="D80" s="33" t="s">
        <v>93</v>
      </c>
      <c r="E80" s="55" t="s">
        <v>20</v>
      </c>
      <c r="F80" s="29" t="s">
        <v>23</v>
      </c>
      <c r="G80" s="26">
        <v>16500</v>
      </c>
      <c r="H80" s="26">
        <v>0</v>
      </c>
      <c r="I80" s="26">
        <v>25</v>
      </c>
      <c r="J80" s="25">
        <f t="shared" si="0"/>
        <v>473.55</v>
      </c>
      <c r="K80" s="25">
        <f t="shared" si="4"/>
        <v>1171.5</v>
      </c>
      <c r="L80" s="25">
        <f t="shared" si="1"/>
        <v>189.75</v>
      </c>
      <c r="M80" s="25">
        <f t="shared" si="2"/>
        <v>501.6</v>
      </c>
      <c r="N80" s="25">
        <f t="shared" si="3"/>
        <v>1169.8500000000001</v>
      </c>
      <c r="O80" s="26"/>
      <c r="P80" s="26">
        <f t="shared" si="5"/>
        <v>3506.25</v>
      </c>
      <c r="Q80" s="44">
        <v>5025</v>
      </c>
      <c r="R80" s="45">
        <f t="shared" si="6"/>
        <v>6000.1500000000005</v>
      </c>
      <c r="S80" s="25">
        <f t="shared" si="7"/>
        <v>2531.1000000000004</v>
      </c>
      <c r="T80" s="25">
        <f t="shared" si="8"/>
        <v>10499.849999999999</v>
      </c>
      <c r="U80" s="30"/>
      <c r="V80" s="31"/>
    </row>
    <row r="81" spans="1:22" s="34" customFormat="1" ht="42" customHeight="1" thickBot="1" x14ac:dyDescent="0.25">
      <c r="A81" s="35">
        <v>57</v>
      </c>
      <c r="B81" s="47" t="s">
        <v>111</v>
      </c>
      <c r="C81" s="28" t="s">
        <v>35</v>
      </c>
      <c r="D81" s="33" t="s">
        <v>93</v>
      </c>
      <c r="E81" s="55" t="s">
        <v>94</v>
      </c>
      <c r="F81" s="29" t="s">
        <v>23</v>
      </c>
      <c r="G81" s="26">
        <v>25410</v>
      </c>
      <c r="H81" s="26">
        <v>0</v>
      </c>
      <c r="I81" s="26">
        <v>25</v>
      </c>
      <c r="J81" s="25">
        <f t="shared" si="0"/>
        <v>729.26699999999994</v>
      </c>
      <c r="K81" s="25">
        <f t="shared" si="4"/>
        <v>1804.11</v>
      </c>
      <c r="L81" s="25">
        <f t="shared" si="1"/>
        <v>292.21499999999997</v>
      </c>
      <c r="M81" s="25">
        <f t="shared" si="2"/>
        <v>772.46399999999994</v>
      </c>
      <c r="N81" s="25">
        <f t="shared" si="3"/>
        <v>1801.5690000000002</v>
      </c>
      <c r="O81" s="26"/>
      <c r="P81" s="26">
        <f t="shared" si="5"/>
        <v>5399.625</v>
      </c>
      <c r="Q81" s="44">
        <v>25</v>
      </c>
      <c r="R81" s="45">
        <f t="shared" si="6"/>
        <v>1526.7309999999998</v>
      </c>
      <c r="S81" s="25">
        <f t="shared" si="7"/>
        <v>3897.8940000000002</v>
      </c>
      <c r="T81" s="25">
        <f t="shared" si="8"/>
        <v>23883.269</v>
      </c>
      <c r="U81" s="30"/>
      <c r="V81" s="31"/>
    </row>
    <row r="82" spans="1:22" s="34" customFormat="1" ht="42" customHeight="1" thickBot="1" x14ac:dyDescent="0.25">
      <c r="A82" s="35">
        <v>58</v>
      </c>
      <c r="B82" s="47" t="s">
        <v>112</v>
      </c>
      <c r="C82" s="28" t="s">
        <v>35</v>
      </c>
      <c r="D82" s="33" t="s">
        <v>93</v>
      </c>
      <c r="E82" s="55" t="s">
        <v>113</v>
      </c>
      <c r="F82" s="29" t="s">
        <v>23</v>
      </c>
      <c r="G82" s="26">
        <v>18150</v>
      </c>
      <c r="H82" s="26">
        <v>0</v>
      </c>
      <c r="I82" s="26">
        <v>25</v>
      </c>
      <c r="J82" s="25">
        <f t="shared" si="0"/>
        <v>520.90499999999997</v>
      </c>
      <c r="K82" s="25">
        <f t="shared" si="4"/>
        <v>1288.6499999999999</v>
      </c>
      <c r="L82" s="25">
        <f t="shared" si="1"/>
        <v>208.72499999999999</v>
      </c>
      <c r="M82" s="25">
        <f t="shared" si="2"/>
        <v>551.76</v>
      </c>
      <c r="N82" s="25">
        <f t="shared" si="3"/>
        <v>1286.835</v>
      </c>
      <c r="O82" s="27"/>
      <c r="P82" s="26">
        <f t="shared" si="5"/>
        <v>3856.875</v>
      </c>
      <c r="Q82" s="44">
        <v>117.36</v>
      </c>
      <c r="R82" s="45">
        <f t="shared" si="6"/>
        <v>1190.0250000000001</v>
      </c>
      <c r="S82" s="25">
        <f t="shared" si="7"/>
        <v>2784.21</v>
      </c>
      <c r="T82" s="25">
        <f t="shared" si="8"/>
        <v>16959.974999999999</v>
      </c>
      <c r="U82" s="30"/>
      <c r="V82" s="31"/>
    </row>
    <row r="83" spans="1:22" s="34" customFormat="1" ht="42" customHeight="1" thickBot="1" x14ac:dyDescent="0.25">
      <c r="A83" s="35">
        <v>59</v>
      </c>
      <c r="B83" s="47" t="s">
        <v>114</v>
      </c>
      <c r="C83" s="28" t="s">
        <v>35</v>
      </c>
      <c r="D83" s="33" t="s">
        <v>93</v>
      </c>
      <c r="E83" s="55" t="s">
        <v>28</v>
      </c>
      <c r="F83" s="29" t="s">
        <v>23</v>
      </c>
      <c r="G83" s="26">
        <v>18150</v>
      </c>
      <c r="H83" s="26">
        <v>0</v>
      </c>
      <c r="I83" s="26">
        <v>25</v>
      </c>
      <c r="J83" s="25">
        <f t="shared" si="0"/>
        <v>520.90499999999997</v>
      </c>
      <c r="K83" s="25">
        <f t="shared" si="4"/>
        <v>1288.6499999999999</v>
      </c>
      <c r="L83" s="25">
        <f t="shared" si="1"/>
        <v>208.72499999999999</v>
      </c>
      <c r="M83" s="25">
        <f t="shared" si="2"/>
        <v>551.76</v>
      </c>
      <c r="N83" s="25">
        <f t="shared" si="3"/>
        <v>1286.835</v>
      </c>
      <c r="O83" s="27"/>
      <c r="P83" s="26">
        <f t="shared" si="5"/>
        <v>3856.875</v>
      </c>
      <c r="Q83" s="44">
        <v>25</v>
      </c>
      <c r="R83" s="45">
        <f t="shared" si="6"/>
        <v>1097.665</v>
      </c>
      <c r="S83" s="25">
        <f t="shared" si="7"/>
        <v>2784.21</v>
      </c>
      <c r="T83" s="25">
        <f t="shared" si="8"/>
        <v>17052.334999999999</v>
      </c>
      <c r="U83" s="30"/>
      <c r="V83" s="31"/>
    </row>
    <row r="84" spans="1:22" s="34" customFormat="1" ht="42" customHeight="1" thickBot="1" x14ac:dyDescent="0.25">
      <c r="A84" s="35">
        <v>60</v>
      </c>
      <c r="B84" s="47" t="s">
        <v>115</v>
      </c>
      <c r="C84" s="28" t="s">
        <v>36</v>
      </c>
      <c r="D84" s="33" t="s">
        <v>93</v>
      </c>
      <c r="E84" s="55" t="s">
        <v>20</v>
      </c>
      <c r="F84" s="29" t="s">
        <v>23</v>
      </c>
      <c r="G84" s="26">
        <v>16500</v>
      </c>
      <c r="H84" s="26">
        <v>0</v>
      </c>
      <c r="I84" s="26">
        <v>25</v>
      </c>
      <c r="J84" s="25">
        <f t="shared" si="0"/>
        <v>473.55</v>
      </c>
      <c r="K84" s="25">
        <f t="shared" si="4"/>
        <v>1171.5</v>
      </c>
      <c r="L84" s="25">
        <f t="shared" si="1"/>
        <v>189.75</v>
      </c>
      <c r="M84" s="25">
        <f t="shared" si="2"/>
        <v>501.6</v>
      </c>
      <c r="N84" s="25">
        <f t="shared" si="3"/>
        <v>1169.8500000000001</v>
      </c>
      <c r="O84" s="48">
        <v>1577.45</v>
      </c>
      <c r="P84" s="26">
        <f t="shared" si="5"/>
        <v>5083.7</v>
      </c>
      <c r="Q84" s="44">
        <v>3504.01</v>
      </c>
      <c r="R84" s="45">
        <f t="shared" si="6"/>
        <v>4479.16</v>
      </c>
      <c r="S84" s="25">
        <f t="shared" si="7"/>
        <v>2531.1000000000004</v>
      </c>
      <c r="T84" s="25">
        <f t="shared" si="8"/>
        <v>12020.84</v>
      </c>
      <c r="U84" s="30"/>
      <c r="V84" s="31"/>
    </row>
    <row r="85" spans="1:22" s="34" customFormat="1" ht="42" customHeight="1" thickBot="1" x14ac:dyDescent="0.25">
      <c r="A85" s="35">
        <v>61</v>
      </c>
      <c r="B85" s="47" t="s">
        <v>253</v>
      </c>
      <c r="C85" s="28" t="s">
        <v>35</v>
      </c>
      <c r="D85" s="33" t="s">
        <v>93</v>
      </c>
      <c r="E85" s="55" t="s">
        <v>109</v>
      </c>
      <c r="F85" s="29" t="s">
        <v>23</v>
      </c>
      <c r="G85" s="26">
        <v>35000</v>
      </c>
      <c r="H85" s="26">
        <v>0</v>
      </c>
      <c r="I85" s="26">
        <v>25</v>
      </c>
      <c r="J85" s="25">
        <f t="shared" si="0"/>
        <v>1004.5</v>
      </c>
      <c r="K85" s="25">
        <f t="shared" si="4"/>
        <v>2485</v>
      </c>
      <c r="L85" s="25">
        <f t="shared" si="1"/>
        <v>402.5</v>
      </c>
      <c r="M85" s="25">
        <f t="shared" si="2"/>
        <v>1064</v>
      </c>
      <c r="N85" s="25">
        <f t="shared" si="3"/>
        <v>2481.5</v>
      </c>
      <c r="O85" s="26"/>
      <c r="P85" s="26">
        <f t="shared" si="5"/>
        <v>7437.5</v>
      </c>
      <c r="Q85" s="44">
        <v>25</v>
      </c>
      <c r="R85" s="45">
        <f t="shared" si="6"/>
        <v>2093.5</v>
      </c>
      <c r="S85" s="25">
        <f t="shared" si="7"/>
        <v>5369</v>
      </c>
      <c r="T85" s="25">
        <f t="shared" si="8"/>
        <v>32906.5</v>
      </c>
      <c r="U85" s="30"/>
      <c r="V85" s="31"/>
    </row>
    <row r="86" spans="1:22" s="34" customFormat="1" ht="42" customHeight="1" thickBot="1" x14ac:dyDescent="0.25">
      <c r="A86" s="35">
        <v>62</v>
      </c>
      <c r="B86" s="47" t="s">
        <v>116</v>
      </c>
      <c r="C86" s="28" t="s">
        <v>36</v>
      </c>
      <c r="D86" s="33" t="s">
        <v>93</v>
      </c>
      <c r="E86" s="55" t="s">
        <v>20</v>
      </c>
      <c r="F86" s="29" t="s">
        <v>23</v>
      </c>
      <c r="G86" s="26">
        <v>16500</v>
      </c>
      <c r="H86" s="26">
        <v>0</v>
      </c>
      <c r="I86" s="26">
        <v>25</v>
      </c>
      <c r="J86" s="25">
        <f t="shared" si="0"/>
        <v>473.55</v>
      </c>
      <c r="K86" s="25">
        <f t="shared" si="4"/>
        <v>1171.5</v>
      </c>
      <c r="L86" s="25">
        <f t="shared" si="1"/>
        <v>189.75</v>
      </c>
      <c r="M86" s="25">
        <f t="shared" si="2"/>
        <v>501.6</v>
      </c>
      <c r="N86" s="25">
        <f t="shared" si="3"/>
        <v>1169.8500000000001</v>
      </c>
      <c r="O86" s="26"/>
      <c r="P86" s="26">
        <f t="shared" si="5"/>
        <v>3506.25</v>
      </c>
      <c r="Q86" s="44">
        <v>5133.63</v>
      </c>
      <c r="R86" s="45">
        <f t="shared" si="6"/>
        <v>6108.7800000000007</v>
      </c>
      <c r="S86" s="25">
        <f t="shared" si="7"/>
        <v>2531.1000000000004</v>
      </c>
      <c r="T86" s="25">
        <f t="shared" si="8"/>
        <v>10391.219999999999</v>
      </c>
      <c r="U86" s="30"/>
      <c r="V86" s="31"/>
    </row>
    <row r="87" spans="1:22" s="34" customFormat="1" ht="42" customHeight="1" thickBot="1" x14ac:dyDescent="0.25">
      <c r="A87" s="35">
        <v>63</v>
      </c>
      <c r="B87" s="47" t="s">
        <v>117</v>
      </c>
      <c r="C87" s="28" t="s">
        <v>35</v>
      </c>
      <c r="D87" s="33" t="s">
        <v>93</v>
      </c>
      <c r="E87" s="55" t="s">
        <v>109</v>
      </c>
      <c r="F87" s="29" t="s">
        <v>23</v>
      </c>
      <c r="G87" s="26">
        <v>25410</v>
      </c>
      <c r="H87" s="26">
        <v>0</v>
      </c>
      <c r="I87" s="26">
        <v>25</v>
      </c>
      <c r="J87" s="25">
        <f t="shared" si="0"/>
        <v>729.26699999999994</v>
      </c>
      <c r="K87" s="25">
        <f t="shared" si="4"/>
        <v>1804.11</v>
      </c>
      <c r="L87" s="25">
        <f t="shared" si="1"/>
        <v>292.21499999999997</v>
      </c>
      <c r="M87" s="25">
        <f t="shared" si="2"/>
        <v>772.46399999999994</v>
      </c>
      <c r="N87" s="25">
        <f t="shared" si="3"/>
        <v>1801.5690000000002</v>
      </c>
      <c r="O87" s="26"/>
      <c r="P87" s="26">
        <f t="shared" si="5"/>
        <v>5399.625</v>
      </c>
      <c r="Q87" s="44">
        <v>3174.6</v>
      </c>
      <c r="R87" s="45">
        <f t="shared" si="6"/>
        <v>4676.3310000000001</v>
      </c>
      <c r="S87" s="25">
        <f t="shared" si="7"/>
        <v>3897.8940000000002</v>
      </c>
      <c r="T87" s="25">
        <f t="shared" si="8"/>
        <v>20733.669000000002</v>
      </c>
      <c r="U87" s="30"/>
      <c r="V87" s="31"/>
    </row>
    <row r="88" spans="1:22" s="34" customFormat="1" ht="42" customHeight="1" thickBot="1" x14ac:dyDescent="0.25">
      <c r="A88" s="35">
        <v>64</v>
      </c>
      <c r="B88" s="47" t="s">
        <v>118</v>
      </c>
      <c r="C88" s="28" t="s">
        <v>36</v>
      </c>
      <c r="D88" s="33" t="s">
        <v>93</v>
      </c>
      <c r="E88" s="55" t="s">
        <v>119</v>
      </c>
      <c r="F88" s="29" t="s">
        <v>23</v>
      </c>
      <c r="G88" s="26">
        <v>23908.5</v>
      </c>
      <c r="H88" s="26">
        <v>0</v>
      </c>
      <c r="I88" s="26">
        <v>25</v>
      </c>
      <c r="J88" s="25">
        <f t="shared" si="0"/>
        <v>686.17394999999999</v>
      </c>
      <c r="K88" s="25">
        <f t="shared" si="4"/>
        <v>1697.5034999999998</v>
      </c>
      <c r="L88" s="25">
        <f t="shared" si="1"/>
        <v>274.94774999999998</v>
      </c>
      <c r="M88" s="25">
        <f t="shared" si="2"/>
        <v>726.8184</v>
      </c>
      <c r="N88" s="25">
        <f t="shared" si="3"/>
        <v>1695.11265</v>
      </c>
      <c r="O88" s="26"/>
      <c r="P88" s="26">
        <f t="shared" si="5"/>
        <v>5080.5562499999996</v>
      </c>
      <c r="Q88" s="44">
        <v>9611.9</v>
      </c>
      <c r="R88" s="45">
        <f t="shared" si="6"/>
        <v>11024.89235</v>
      </c>
      <c r="S88" s="25">
        <f t="shared" si="7"/>
        <v>3667.5639000000001</v>
      </c>
      <c r="T88" s="25">
        <f t="shared" si="8"/>
        <v>12883.60765</v>
      </c>
      <c r="U88" s="30"/>
      <c r="V88" s="31"/>
    </row>
    <row r="89" spans="1:22" s="34" customFormat="1" ht="42" customHeight="1" thickBot="1" x14ac:dyDescent="0.25">
      <c r="A89" s="35">
        <v>65</v>
      </c>
      <c r="B89" s="47" t="s">
        <v>208</v>
      </c>
      <c r="C89" s="28" t="s">
        <v>35</v>
      </c>
      <c r="D89" s="33" t="s">
        <v>93</v>
      </c>
      <c r="E89" s="55" t="s">
        <v>28</v>
      </c>
      <c r="F89" s="29" t="s">
        <v>23</v>
      </c>
      <c r="G89" s="26">
        <v>25410</v>
      </c>
      <c r="H89" s="26">
        <v>0</v>
      </c>
      <c r="I89" s="26">
        <v>25</v>
      </c>
      <c r="J89" s="25">
        <f t="shared" si="0"/>
        <v>729.26699999999994</v>
      </c>
      <c r="K89" s="25">
        <f t="shared" ref="K89:K152" si="9">G89*7.1%</f>
        <v>1804.11</v>
      </c>
      <c r="L89" s="25">
        <f t="shared" ref="L89:L152" si="10">G89*1.15%</f>
        <v>292.21499999999997</v>
      </c>
      <c r="M89" s="25">
        <f t="shared" ref="M89:M151" si="11">G89*3.04%</f>
        <v>772.46399999999994</v>
      </c>
      <c r="N89" s="25">
        <f t="shared" ref="N89:N151" si="12">G89*7.09%</f>
        <v>1801.5690000000002</v>
      </c>
      <c r="O89" s="26"/>
      <c r="P89" s="26">
        <f t="shared" si="5"/>
        <v>5399.625</v>
      </c>
      <c r="Q89" s="44">
        <v>6874.75</v>
      </c>
      <c r="R89" s="45">
        <f t="shared" si="6"/>
        <v>8376.4809999999998</v>
      </c>
      <c r="S89" s="25">
        <f t="shared" si="7"/>
        <v>3897.8940000000002</v>
      </c>
      <c r="T89" s="25">
        <f t="shared" si="8"/>
        <v>17033.519</v>
      </c>
      <c r="U89" s="30"/>
      <c r="V89" s="31"/>
    </row>
    <row r="90" spans="1:22" s="34" customFormat="1" ht="42" customHeight="1" thickBot="1" x14ac:dyDescent="0.25">
      <c r="A90" s="35">
        <v>66</v>
      </c>
      <c r="B90" s="47" t="s">
        <v>209</v>
      </c>
      <c r="C90" s="28" t="s">
        <v>35</v>
      </c>
      <c r="D90" s="33" t="s">
        <v>93</v>
      </c>
      <c r="E90" s="55" t="s">
        <v>37</v>
      </c>
      <c r="F90" s="29" t="s">
        <v>23</v>
      </c>
      <c r="G90" s="26">
        <v>22000</v>
      </c>
      <c r="H90" s="26">
        <v>0</v>
      </c>
      <c r="I90" s="26">
        <v>25</v>
      </c>
      <c r="J90" s="25">
        <f t="shared" ref="J90:J149" si="13">G90*2.87%</f>
        <v>631.4</v>
      </c>
      <c r="K90" s="25">
        <f t="shared" si="9"/>
        <v>1561.9999999999998</v>
      </c>
      <c r="L90" s="25">
        <f t="shared" si="10"/>
        <v>253</v>
      </c>
      <c r="M90" s="25">
        <f t="shared" si="11"/>
        <v>668.8</v>
      </c>
      <c r="N90" s="25">
        <f t="shared" si="12"/>
        <v>1559.8000000000002</v>
      </c>
      <c r="O90" s="26"/>
      <c r="P90" s="26">
        <f t="shared" ref="P90:P152" si="14">SUM(J90:O90)</f>
        <v>4675</v>
      </c>
      <c r="Q90" s="44">
        <v>25</v>
      </c>
      <c r="R90" s="45">
        <f t="shared" ref="R90:R152" si="15">Q90+M90+J90+H90</f>
        <v>1325.1999999999998</v>
      </c>
      <c r="S90" s="25">
        <f t="shared" ref="S90:S152" si="16">N90+L90+K90</f>
        <v>3374.8</v>
      </c>
      <c r="T90" s="25">
        <f t="shared" ref="T90:T152" si="17">G90-R90</f>
        <v>20674.8</v>
      </c>
      <c r="U90" s="30"/>
      <c r="V90" s="31"/>
    </row>
    <row r="91" spans="1:22" s="34" customFormat="1" ht="42" customHeight="1" thickBot="1" x14ac:dyDescent="0.25">
      <c r="A91" s="35">
        <v>67</v>
      </c>
      <c r="B91" s="47" t="s">
        <v>210</v>
      </c>
      <c r="C91" s="28" t="s">
        <v>35</v>
      </c>
      <c r="D91" s="33" t="s">
        <v>93</v>
      </c>
      <c r="E91" s="55" t="s">
        <v>113</v>
      </c>
      <c r="F91" s="29" t="s">
        <v>23</v>
      </c>
      <c r="G91" s="26">
        <v>4950</v>
      </c>
      <c r="H91" s="26">
        <v>0</v>
      </c>
      <c r="I91" s="26">
        <v>25</v>
      </c>
      <c r="J91" s="25">
        <f t="shared" si="13"/>
        <v>142.065</v>
      </c>
      <c r="K91" s="25">
        <f t="shared" si="9"/>
        <v>351.45</v>
      </c>
      <c r="L91" s="25">
        <v>52.86</v>
      </c>
      <c r="M91" s="25">
        <f t="shared" si="11"/>
        <v>150.47999999999999</v>
      </c>
      <c r="N91" s="25">
        <f t="shared" si="12"/>
        <v>350.95500000000004</v>
      </c>
      <c r="O91" s="26"/>
      <c r="P91" s="26">
        <f t="shared" si="14"/>
        <v>1047.81</v>
      </c>
      <c r="Q91" s="44">
        <v>3012.48</v>
      </c>
      <c r="R91" s="45">
        <f t="shared" si="15"/>
        <v>3305.0250000000001</v>
      </c>
      <c r="S91" s="25">
        <f t="shared" si="16"/>
        <v>755.2650000000001</v>
      </c>
      <c r="T91" s="25">
        <f t="shared" si="17"/>
        <v>1644.9749999999999</v>
      </c>
      <c r="U91" s="30"/>
      <c r="V91" s="31"/>
    </row>
    <row r="92" spans="1:22" s="34" customFormat="1" ht="42" customHeight="1" thickBot="1" x14ac:dyDescent="0.25">
      <c r="A92" s="35">
        <v>68</v>
      </c>
      <c r="B92" s="47" t="s">
        <v>211</v>
      </c>
      <c r="C92" s="28" t="s">
        <v>35</v>
      </c>
      <c r="D92" s="33" t="s">
        <v>93</v>
      </c>
      <c r="E92" s="55" t="s">
        <v>28</v>
      </c>
      <c r="F92" s="29" t="s">
        <v>23</v>
      </c>
      <c r="G92" s="26">
        <v>20000</v>
      </c>
      <c r="H92" s="26">
        <v>0</v>
      </c>
      <c r="I92" s="26">
        <v>25</v>
      </c>
      <c r="J92" s="25">
        <f t="shared" si="13"/>
        <v>574</v>
      </c>
      <c r="K92" s="25">
        <f t="shared" si="9"/>
        <v>1419.9999999999998</v>
      </c>
      <c r="L92" s="25">
        <f t="shared" si="10"/>
        <v>230</v>
      </c>
      <c r="M92" s="25">
        <f t="shared" si="11"/>
        <v>608</v>
      </c>
      <c r="N92" s="25">
        <f t="shared" si="12"/>
        <v>1418</v>
      </c>
      <c r="O92" s="26"/>
      <c r="P92" s="26">
        <f t="shared" si="14"/>
        <v>4250</v>
      </c>
      <c r="Q92" s="44">
        <v>25</v>
      </c>
      <c r="R92" s="45">
        <f t="shared" si="15"/>
        <v>1207</v>
      </c>
      <c r="S92" s="25">
        <f t="shared" si="16"/>
        <v>3068</v>
      </c>
      <c r="T92" s="25">
        <f t="shared" si="17"/>
        <v>18793</v>
      </c>
      <c r="U92" s="30"/>
      <c r="V92" s="31"/>
    </row>
    <row r="93" spans="1:22" s="34" customFormat="1" ht="42" customHeight="1" thickBot="1" x14ac:dyDescent="0.25">
      <c r="A93" s="35">
        <v>69</v>
      </c>
      <c r="B93" s="47" t="s">
        <v>226</v>
      </c>
      <c r="C93" s="28" t="s">
        <v>36</v>
      </c>
      <c r="D93" s="33" t="s">
        <v>93</v>
      </c>
      <c r="E93" s="55" t="s">
        <v>20</v>
      </c>
      <c r="F93" s="29" t="s">
        <v>23</v>
      </c>
      <c r="G93" s="26">
        <v>16500</v>
      </c>
      <c r="H93" s="26">
        <v>0</v>
      </c>
      <c r="I93" s="26">
        <v>25</v>
      </c>
      <c r="J93" s="25">
        <f t="shared" si="13"/>
        <v>473.55</v>
      </c>
      <c r="K93" s="25">
        <f t="shared" si="9"/>
        <v>1171.5</v>
      </c>
      <c r="L93" s="25">
        <f t="shared" si="10"/>
        <v>189.75</v>
      </c>
      <c r="M93" s="25">
        <f t="shared" si="11"/>
        <v>501.6</v>
      </c>
      <c r="N93" s="25">
        <f t="shared" si="12"/>
        <v>1169.8500000000001</v>
      </c>
      <c r="O93" s="26"/>
      <c r="P93" s="26">
        <f t="shared" si="14"/>
        <v>3506.25</v>
      </c>
      <c r="Q93" s="44">
        <v>2025</v>
      </c>
      <c r="R93" s="45">
        <f t="shared" si="15"/>
        <v>3000.15</v>
      </c>
      <c r="S93" s="25">
        <f t="shared" si="16"/>
        <v>2531.1000000000004</v>
      </c>
      <c r="T93" s="25">
        <f t="shared" si="17"/>
        <v>13499.85</v>
      </c>
      <c r="U93" s="30"/>
      <c r="V93" s="31"/>
    </row>
    <row r="94" spans="1:22" s="34" customFormat="1" ht="42" customHeight="1" thickBot="1" x14ac:dyDescent="0.25">
      <c r="A94" s="35">
        <v>70</v>
      </c>
      <c r="B94" s="47" t="s">
        <v>227</v>
      </c>
      <c r="C94" s="28" t="s">
        <v>35</v>
      </c>
      <c r="D94" s="33" t="s">
        <v>93</v>
      </c>
      <c r="E94" s="55" t="s">
        <v>20</v>
      </c>
      <c r="F94" s="29" t="s">
        <v>23</v>
      </c>
      <c r="G94" s="26">
        <v>16500</v>
      </c>
      <c r="H94" s="26">
        <v>0</v>
      </c>
      <c r="I94" s="26">
        <v>25</v>
      </c>
      <c r="J94" s="25">
        <f t="shared" si="13"/>
        <v>473.55</v>
      </c>
      <c r="K94" s="25">
        <f t="shared" si="9"/>
        <v>1171.5</v>
      </c>
      <c r="L94" s="25">
        <f t="shared" si="10"/>
        <v>189.75</v>
      </c>
      <c r="M94" s="25">
        <f t="shared" si="11"/>
        <v>501.6</v>
      </c>
      <c r="N94" s="25">
        <f t="shared" si="12"/>
        <v>1169.8500000000001</v>
      </c>
      <c r="O94" s="26"/>
      <c r="P94" s="26">
        <f t="shared" si="14"/>
        <v>3506.25</v>
      </c>
      <c r="Q94" s="44">
        <v>361</v>
      </c>
      <c r="R94" s="45">
        <f t="shared" si="15"/>
        <v>1336.15</v>
      </c>
      <c r="S94" s="25">
        <f t="shared" si="16"/>
        <v>2531.1000000000004</v>
      </c>
      <c r="T94" s="25">
        <f t="shared" si="17"/>
        <v>15163.85</v>
      </c>
      <c r="U94" s="30"/>
      <c r="V94" s="31"/>
    </row>
    <row r="95" spans="1:22" s="34" customFormat="1" ht="42" customHeight="1" thickBot="1" x14ac:dyDescent="0.25">
      <c r="A95" s="35">
        <v>71</v>
      </c>
      <c r="B95" s="47" t="s">
        <v>228</v>
      </c>
      <c r="C95" s="28" t="s">
        <v>35</v>
      </c>
      <c r="D95" s="33" t="s">
        <v>93</v>
      </c>
      <c r="E95" s="55" t="s">
        <v>28</v>
      </c>
      <c r="F95" s="29" t="s">
        <v>23</v>
      </c>
      <c r="G95" s="26">
        <v>25410</v>
      </c>
      <c r="H95" s="26">
        <v>0</v>
      </c>
      <c r="I95" s="26">
        <v>25</v>
      </c>
      <c r="J95" s="25">
        <f t="shared" si="13"/>
        <v>729.26699999999994</v>
      </c>
      <c r="K95" s="25">
        <f t="shared" si="9"/>
        <v>1804.11</v>
      </c>
      <c r="L95" s="25">
        <f t="shared" si="10"/>
        <v>292.21499999999997</v>
      </c>
      <c r="M95" s="25">
        <f t="shared" si="11"/>
        <v>772.46399999999994</v>
      </c>
      <c r="N95" s="25">
        <f t="shared" si="12"/>
        <v>1801.5690000000002</v>
      </c>
      <c r="O95" s="26"/>
      <c r="P95" s="26">
        <f t="shared" si="14"/>
        <v>5399.625</v>
      </c>
      <c r="Q95" s="44">
        <v>25</v>
      </c>
      <c r="R95" s="45">
        <f t="shared" si="15"/>
        <v>1526.7309999999998</v>
      </c>
      <c r="S95" s="25">
        <f t="shared" si="16"/>
        <v>3897.8940000000002</v>
      </c>
      <c r="T95" s="25">
        <f t="shared" si="17"/>
        <v>23883.269</v>
      </c>
      <c r="U95" s="30"/>
      <c r="V95" s="31"/>
    </row>
    <row r="96" spans="1:22" s="34" customFormat="1" ht="42" customHeight="1" thickBot="1" x14ac:dyDescent="0.25">
      <c r="A96" s="35">
        <v>72</v>
      </c>
      <c r="B96" s="47" t="s">
        <v>229</v>
      </c>
      <c r="C96" s="28" t="s">
        <v>36</v>
      </c>
      <c r="D96" s="33" t="s">
        <v>93</v>
      </c>
      <c r="E96" s="55" t="s">
        <v>20</v>
      </c>
      <c r="F96" s="29" t="s">
        <v>23</v>
      </c>
      <c r="G96" s="26">
        <v>16500</v>
      </c>
      <c r="H96" s="26">
        <v>0</v>
      </c>
      <c r="I96" s="26">
        <v>25</v>
      </c>
      <c r="J96" s="25">
        <f t="shared" si="13"/>
        <v>473.55</v>
      </c>
      <c r="K96" s="25">
        <f t="shared" si="9"/>
        <v>1171.5</v>
      </c>
      <c r="L96" s="25">
        <f t="shared" si="10"/>
        <v>189.75</v>
      </c>
      <c r="M96" s="25">
        <f t="shared" si="11"/>
        <v>501.6</v>
      </c>
      <c r="N96" s="25">
        <f t="shared" si="12"/>
        <v>1169.8500000000001</v>
      </c>
      <c r="O96" s="26"/>
      <c r="P96" s="26">
        <f t="shared" si="14"/>
        <v>3506.25</v>
      </c>
      <c r="Q96" s="44">
        <v>25</v>
      </c>
      <c r="R96" s="45">
        <f t="shared" si="15"/>
        <v>1000.1500000000001</v>
      </c>
      <c r="S96" s="25">
        <f t="shared" si="16"/>
        <v>2531.1000000000004</v>
      </c>
      <c r="T96" s="25">
        <f t="shared" si="17"/>
        <v>15499.85</v>
      </c>
      <c r="U96" s="30"/>
      <c r="V96" s="31"/>
    </row>
    <row r="97" spans="1:22" s="34" customFormat="1" ht="42" customHeight="1" thickBot="1" x14ac:dyDescent="0.25">
      <c r="A97" s="35">
        <v>73</v>
      </c>
      <c r="B97" s="47" t="s">
        <v>232</v>
      </c>
      <c r="C97" s="28" t="s">
        <v>35</v>
      </c>
      <c r="D97" s="33" t="s">
        <v>93</v>
      </c>
      <c r="E97" s="55" t="s">
        <v>28</v>
      </c>
      <c r="F97" s="29" t="s">
        <v>23</v>
      </c>
      <c r="G97" s="26">
        <v>20000</v>
      </c>
      <c r="H97" s="26">
        <v>0</v>
      </c>
      <c r="I97" s="26">
        <v>25</v>
      </c>
      <c r="J97" s="25">
        <f t="shared" si="13"/>
        <v>574</v>
      </c>
      <c r="K97" s="25">
        <f t="shared" si="9"/>
        <v>1419.9999999999998</v>
      </c>
      <c r="L97" s="25">
        <f t="shared" si="10"/>
        <v>230</v>
      </c>
      <c r="M97" s="25">
        <f t="shared" si="11"/>
        <v>608</v>
      </c>
      <c r="N97" s="25">
        <f t="shared" si="12"/>
        <v>1418</v>
      </c>
      <c r="O97" s="26"/>
      <c r="P97" s="26">
        <f t="shared" si="14"/>
        <v>4250</v>
      </c>
      <c r="Q97" s="44">
        <v>4559.76</v>
      </c>
      <c r="R97" s="45">
        <f t="shared" si="15"/>
        <v>5741.76</v>
      </c>
      <c r="S97" s="25">
        <f t="shared" si="16"/>
        <v>3068</v>
      </c>
      <c r="T97" s="25">
        <f t="shared" si="17"/>
        <v>14258.24</v>
      </c>
      <c r="U97" s="30"/>
      <c r="V97" s="31"/>
    </row>
    <row r="98" spans="1:22" s="34" customFormat="1" ht="42" customHeight="1" thickBot="1" x14ac:dyDescent="0.25">
      <c r="A98" s="35">
        <v>74</v>
      </c>
      <c r="B98" s="47" t="s">
        <v>259</v>
      </c>
      <c r="C98" s="28" t="s">
        <v>36</v>
      </c>
      <c r="D98" s="33" t="s">
        <v>93</v>
      </c>
      <c r="E98" s="55" t="s">
        <v>20</v>
      </c>
      <c r="F98" s="29" t="s">
        <v>23</v>
      </c>
      <c r="G98" s="26">
        <v>16500</v>
      </c>
      <c r="H98" s="26">
        <v>0</v>
      </c>
      <c r="I98" s="26">
        <v>25</v>
      </c>
      <c r="J98" s="25">
        <f t="shared" si="13"/>
        <v>473.55</v>
      </c>
      <c r="K98" s="25">
        <f t="shared" si="9"/>
        <v>1171.5</v>
      </c>
      <c r="L98" s="25">
        <f t="shared" si="10"/>
        <v>189.75</v>
      </c>
      <c r="M98" s="25">
        <f t="shared" si="11"/>
        <v>501.6</v>
      </c>
      <c r="N98" s="25">
        <f t="shared" si="12"/>
        <v>1169.8500000000001</v>
      </c>
      <c r="O98" s="26"/>
      <c r="P98" s="26">
        <f t="shared" si="14"/>
        <v>3506.25</v>
      </c>
      <c r="Q98" s="44">
        <v>25</v>
      </c>
      <c r="R98" s="45">
        <f t="shared" si="15"/>
        <v>1000.1500000000001</v>
      </c>
      <c r="S98" s="25">
        <f t="shared" si="16"/>
        <v>2531.1000000000004</v>
      </c>
      <c r="T98" s="25">
        <f t="shared" si="17"/>
        <v>15499.85</v>
      </c>
      <c r="U98" s="30"/>
      <c r="V98" s="31"/>
    </row>
    <row r="99" spans="1:22" s="34" customFormat="1" ht="42" customHeight="1" thickBot="1" x14ac:dyDescent="0.25">
      <c r="A99" s="35">
        <v>75</v>
      </c>
      <c r="B99" s="47" t="s">
        <v>202</v>
      </c>
      <c r="C99" s="28" t="s">
        <v>35</v>
      </c>
      <c r="D99" s="33" t="s">
        <v>93</v>
      </c>
      <c r="E99" s="55" t="s">
        <v>256</v>
      </c>
      <c r="F99" s="29" t="s">
        <v>41</v>
      </c>
      <c r="G99" s="26">
        <v>84700</v>
      </c>
      <c r="H99" s="26">
        <v>8506.43</v>
      </c>
      <c r="I99" s="26">
        <v>25</v>
      </c>
      <c r="J99" s="25">
        <f>G99*2.87%</f>
        <v>2430.89</v>
      </c>
      <c r="K99" s="25">
        <f>G99*7.1%</f>
        <v>6013.7</v>
      </c>
      <c r="L99" s="25">
        <v>860.29</v>
      </c>
      <c r="M99" s="25">
        <f>G99*3.04%</f>
        <v>2574.88</v>
      </c>
      <c r="N99" s="25">
        <f>G99*7.09%</f>
        <v>6005.2300000000005</v>
      </c>
      <c r="O99" s="26"/>
      <c r="P99" s="26">
        <f>SUM(J99:O99)</f>
        <v>17884.990000000002</v>
      </c>
      <c r="Q99" s="44">
        <v>46307.08</v>
      </c>
      <c r="R99" s="45">
        <f t="shared" si="15"/>
        <v>59819.28</v>
      </c>
      <c r="S99" s="25">
        <f>N99+L99+K99</f>
        <v>12879.220000000001</v>
      </c>
      <c r="T99" s="25">
        <f>G99-R99</f>
        <v>24880.720000000001</v>
      </c>
      <c r="U99" s="30"/>
      <c r="V99" s="31"/>
    </row>
    <row r="100" spans="1:22" s="34" customFormat="1" ht="42" customHeight="1" thickBot="1" x14ac:dyDescent="0.25">
      <c r="A100" s="35">
        <v>76</v>
      </c>
      <c r="B100" s="47" t="s">
        <v>120</v>
      </c>
      <c r="C100" s="28" t="s">
        <v>36</v>
      </c>
      <c r="D100" s="33" t="s">
        <v>121</v>
      </c>
      <c r="E100" s="55" t="s">
        <v>265</v>
      </c>
      <c r="F100" s="29" t="s">
        <v>41</v>
      </c>
      <c r="G100" s="44">
        <v>50000</v>
      </c>
      <c r="H100" s="26">
        <v>0</v>
      </c>
      <c r="I100" s="26">
        <v>25</v>
      </c>
      <c r="J100" s="25">
        <f t="shared" si="13"/>
        <v>1435</v>
      </c>
      <c r="K100" s="25">
        <f t="shared" si="9"/>
        <v>3549.9999999999995</v>
      </c>
      <c r="L100" s="25">
        <f t="shared" si="10"/>
        <v>575</v>
      </c>
      <c r="M100" s="25">
        <f t="shared" si="11"/>
        <v>1520</v>
      </c>
      <c r="N100" s="25">
        <f t="shared" si="12"/>
        <v>3545.0000000000005</v>
      </c>
      <c r="O100" s="26"/>
      <c r="P100" s="26">
        <f t="shared" si="14"/>
        <v>10625</v>
      </c>
      <c r="Q100" s="44">
        <v>145</v>
      </c>
      <c r="R100" s="45">
        <f t="shared" si="15"/>
        <v>3100</v>
      </c>
      <c r="S100" s="25">
        <f t="shared" si="16"/>
        <v>7670</v>
      </c>
      <c r="T100" s="25">
        <f t="shared" si="17"/>
        <v>46900</v>
      </c>
      <c r="U100" s="30"/>
      <c r="V100" s="31"/>
    </row>
    <row r="101" spans="1:22" s="34" customFormat="1" ht="42" customHeight="1" thickBot="1" x14ac:dyDescent="0.25">
      <c r="A101" s="35">
        <v>77</v>
      </c>
      <c r="B101" s="47" t="s">
        <v>241</v>
      </c>
      <c r="C101" s="28" t="s">
        <v>35</v>
      </c>
      <c r="D101" s="33" t="s">
        <v>123</v>
      </c>
      <c r="E101" s="55" t="s">
        <v>37</v>
      </c>
      <c r="F101" s="29" t="s">
        <v>23</v>
      </c>
      <c r="G101" s="26">
        <v>25410</v>
      </c>
      <c r="H101" s="26">
        <v>0</v>
      </c>
      <c r="I101" s="26">
        <v>25</v>
      </c>
      <c r="J101" s="25">
        <f t="shared" si="13"/>
        <v>729.26699999999994</v>
      </c>
      <c r="K101" s="25">
        <f t="shared" si="9"/>
        <v>1804.11</v>
      </c>
      <c r="L101" s="25">
        <f t="shared" si="10"/>
        <v>292.21499999999997</v>
      </c>
      <c r="M101" s="25">
        <f t="shared" si="11"/>
        <v>772.46399999999994</v>
      </c>
      <c r="N101" s="25">
        <f t="shared" si="12"/>
        <v>1801.5690000000002</v>
      </c>
      <c r="O101" s="26"/>
      <c r="P101" s="26">
        <f t="shared" si="14"/>
        <v>5399.625</v>
      </c>
      <c r="Q101" s="44">
        <v>25</v>
      </c>
      <c r="R101" s="45">
        <f t="shared" si="15"/>
        <v>1526.7309999999998</v>
      </c>
      <c r="S101" s="25">
        <f t="shared" si="16"/>
        <v>3897.8940000000002</v>
      </c>
      <c r="T101" s="25">
        <f t="shared" si="17"/>
        <v>23883.269</v>
      </c>
      <c r="U101" s="30"/>
      <c r="V101" s="31"/>
    </row>
    <row r="102" spans="1:22" s="34" customFormat="1" ht="42" customHeight="1" thickBot="1" x14ac:dyDescent="0.25">
      <c r="A102" s="35">
        <v>78</v>
      </c>
      <c r="B102" s="47" t="s">
        <v>260</v>
      </c>
      <c r="C102" s="28" t="s">
        <v>35</v>
      </c>
      <c r="D102" s="33" t="s">
        <v>123</v>
      </c>
      <c r="E102" s="55" t="s">
        <v>37</v>
      </c>
      <c r="F102" s="29" t="s">
        <v>23</v>
      </c>
      <c r="G102" s="26">
        <v>25410</v>
      </c>
      <c r="H102" s="26">
        <v>0</v>
      </c>
      <c r="I102" s="26">
        <v>25</v>
      </c>
      <c r="J102" s="25">
        <f t="shared" si="13"/>
        <v>729.26699999999994</v>
      </c>
      <c r="K102" s="25">
        <f t="shared" si="9"/>
        <v>1804.11</v>
      </c>
      <c r="L102" s="25">
        <f t="shared" si="10"/>
        <v>292.21499999999997</v>
      </c>
      <c r="M102" s="25">
        <f t="shared" si="11"/>
        <v>772.46399999999994</v>
      </c>
      <c r="N102" s="25">
        <f t="shared" si="12"/>
        <v>1801.5690000000002</v>
      </c>
      <c r="O102" s="26"/>
      <c r="P102" s="26">
        <f t="shared" si="14"/>
        <v>5399.625</v>
      </c>
      <c r="Q102" s="44">
        <v>25</v>
      </c>
      <c r="R102" s="45">
        <f t="shared" si="15"/>
        <v>1526.7309999999998</v>
      </c>
      <c r="S102" s="25">
        <f t="shared" si="16"/>
        <v>3897.8940000000002</v>
      </c>
      <c r="T102" s="25">
        <f t="shared" si="17"/>
        <v>23883.269</v>
      </c>
      <c r="U102" s="30"/>
      <c r="V102" s="31"/>
    </row>
    <row r="103" spans="1:22" s="34" customFormat="1" ht="42" customHeight="1" thickBot="1" x14ac:dyDescent="0.25">
      <c r="A103" s="35">
        <v>79</v>
      </c>
      <c r="B103" s="47" t="s">
        <v>124</v>
      </c>
      <c r="C103" s="28" t="s">
        <v>35</v>
      </c>
      <c r="D103" s="33" t="s">
        <v>123</v>
      </c>
      <c r="E103" s="55" t="s">
        <v>37</v>
      </c>
      <c r="F103" s="29" t="s">
        <v>23</v>
      </c>
      <c r="G103" s="26">
        <v>23908.5</v>
      </c>
      <c r="H103" s="26">
        <v>0</v>
      </c>
      <c r="I103" s="26">
        <v>25</v>
      </c>
      <c r="J103" s="25">
        <f t="shared" si="13"/>
        <v>686.17394999999999</v>
      </c>
      <c r="K103" s="25">
        <f t="shared" si="9"/>
        <v>1697.5034999999998</v>
      </c>
      <c r="L103" s="25">
        <f t="shared" si="10"/>
        <v>274.94774999999998</v>
      </c>
      <c r="M103" s="25">
        <f t="shared" si="11"/>
        <v>726.8184</v>
      </c>
      <c r="N103" s="25">
        <f t="shared" si="12"/>
        <v>1695.11265</v>
      </c>
      <c r="O103" s="26"/>
      <c r="P103" s="26">
        <f t="shared" si="14"/>
        <v>5080.5562499999996</v>
      </c>
      <c r="Q103" s="44">
        <v>4585.2</v>
      </c>
      <c r="R103" s="45">
        <f t="shared" si="15"/>
        <v>5998.1923500000003</v>
      </c>
      <c r="S103" s="25">
        <f t="shared" si="16"/>
        <v>3667.5639000000001</v>
      </c>
      <c r="T103" s="25">
        <f t="shared" si="17"/>
        <v>17910.307649999999</v>
      </c>
      <c r="U103" s="30"/>
      <c r="V103" s="31"/>
    </row>
    <row r="104" spans="1:22" s="34" customFormat="1" ht="42" customHeight="1" thickBot="1" x14ac:dyDescent="0.25">
      <c r="A104" s="35">
        <v>80</v>
      </c>
      <c r="B104" s="47" t="s">
        <v>127</v>
      </c>
      <c r="C104" s="28" t="s">
        <v>35</v>
      </c>
      <c r="D104" s="33" t="s">
        <v>125</v>
      </c>
      <c r="E104" s="55" t="s">
        <v>126</v>
      </c>
      <c r="F104" s="29" t="s">
        <v>23</v>
      </c>
      <c r="G104" s="26">
        <v>20000</v>
      </c>
      <c r="H104" s="26">
        <v>0</v>
      </c>
      <c r="I104" s="26">
        <v>25</v>
      </c>
      <c r="J104" s="25">
        <f t="shared" si="13"/>
        <v>574</v>
      </c>
      <c r="K104" s="25">
        <f t="shared" si="9"/>
        <v>1419.9999999999998</v>
      </c>
      <c r="L104" s="25">
        <f t="shared" si="10"/>
        <v>230</v>
      </c>
      <c r="M104" s="25">
        <f t="shared" si="11"/>
        <v>608</v>
      </c>
      <c r="N104" s="25">
        <f t="shared" si="12"/>
        <v>1418</v>
      </c>
      <c r="O104" s="26"/>
      <c r="P104" s="26">
        <f t="shared" si="14"/>
        <v>4250</v>
      </c>
      <c r="Q104" s="44">
        <v>3659.46</v>
      </c>
      <c r="R104" s="45">
        <f t="shared" si="15"/>
        <v>4841.46</v>
      </c>
      <c r="S104" s="25">
        <f t="shared" si="16"/>
        <v>3068</v>
      </c>
      <c r="T104" s="25">
        <f t="shared" si="17"/>
        <v>15158.54</v>
      </c>
      <c r="U104" s="30"/>
      <c r="V104" s="31"/>
    </row>
    <row r="105" spans="1:22" s="34" customFormat="1" ht="42" customHeight="1" thickBot="1" x14ac:dyDescent="0.25">
      <c r="A105" s="35">
        <v>81</v>
      </c>
      <c r="B105" s="47" t="s">
        <v>230</v>
      </c>
      <c r="C105" s="28" t="s">
        <v>35</v>
      </c>
      <c r="D105" s="33" t="s">
        <v>125</v>
      </c>
      <c r="E105" s="55" t="s">
        <v>126</v>
      </c>
      <c r="F105" s="29" t="s">
        <v>23</v>
      </c>
      <c r="G105" s="26">
        <v>30000</v>
      </c>
      <c r="H105" s="26">
        <v>0</v>
      </c>
      <c r="I105" s="26">
        <v>25</v>
      </c>
      <c r="J105" s="25">
        <f t="shared" si="13"/>
        <v>861</v>
      </c>
      <c r="K105" s="25">
        <f t="shared" si="9"/>
        <v>2130</v>
      </c>
      <c r="L105" s="25">
        <f t="shared" si="10"/>
        <v>345</v>
      </c>
      <c r="M105" s="25">
        <f t="shared" si="11"/>
        <v>912</v>
      </c>
      <c r="N105" s="25">
        <f t="shared" si="12"/>
        <v>2127</v>
      </c>
      <c r="O105" s="26"/>
      <c r="P105" s="26">
        <f t="shared" si="14"/>
        <v>6375</v>
      </c>
      <c r="Q105" s="44">
        <v>25</v>
      </c>
      <c r="R105" s="45">
        <f t="shared" si="15"/>
        <v>1798</v>
      </c>
      <c r="S105" s="25">
        <f t="shared" si="16"/>
        <v>4602</v>
      </c>
      <c r="T105" s="25">
        <f t="shared" si="17"/>
        <v>28202</v>
      </c>
      <c r="U105" s="30"/>
      <c r="V105" s="31"/>
    </row>
    <row r="106" spans="1:22" s="34" customFormat="1" ht="42" customHeight="1" thickBot="1" x14ac:dyDescent="0.25">
      <c r="A106" s="35">
        <v>82</v>
      </c>
      <c r="B106" s="47" t="s">
        <v>129</v>
      </c>
      <c r="C106" s="28" t="s">
        <v>36</v>
      </c>
      <c r="D106" s="33" t="s">
        <v>128</v>
      </c>
      <c r="E106" s="55" t="s">
        <v>22</v>
      </c>
      <c r="F106" s="29" t="s">
        <v>23</v>
      </c>
      <c r="G106" s="26">
        <v>23908.5</v>
      </c>
      <c r="H106" s="26">
        <v>0</v>
      </c>
      <c r="I106" s="26">
        <v>25</v>
      </c>
      <c r="J106" s="25">
        <f t="shared" si="13"/>
        <v>686.17394999999999</v>
      </c>
      <c r="K106" s="25">
        <f t="shared" si="9"/>
        <v>1697.5034999999998</v>
      </c>
      <c r="L106" s="25">
        <f t="shared" si="10"/>
        <v>274.94774999999998</v>
      </c>
      <c r="M106" s="25">
        <f t="shared" si="11"/>
        <v>726.8184</v>
      </c>
      <c r="N106" s="25">
        <f t="shared" si="12"/>
        <v>1695.11265</v>
      </c>
      <c r="O106" s="26"/>
      <c r="P106" s="26">
        <f t="shared" si="14"/>
        <v>5080.5562499999996</v>
      </c>
      <c r="Q106" s="44">
        <v>25</v>
      </c>
      <c r="R106" s="45">
        <f t="shared" si="15"/>
        <v>1437.99235</v>
      </c>
      <c r="S106" s="25">
        <f t="shared" si="16"/>
        <v>3667.5639000000001</v>
      </c>
      <c r="T106" s="25">
        <f t="shared" si="17"/>
        <v>22470.50765</v>
      </c>
      <c r="U106" s="30"/>
      <c r="V106" s="31"/>
    </row>
    <row r="107" spans="1:22" s="34" customFormat="1" ht="42" customHeight="1" thickBot="1" x14ac:dyDescent="0.25">
      <c r="A107" s="35">
        <v>83</v>
      </c>
      <c r="B107" s="47" t="s">
        <v>130</v>
      </c>
      <c r="C107" s="28" t="s">
        <v>35</v>
      </c>
      <c r="D107" s="33" t="s">
        <v>128</v>
      </c>
      <c r="E107" s="55" t="s">
        <v>22</v>
      </c>
      <c r="F107" s="29" t="s">
        <v>23</v>
      </c>
      <c r="G107" s="26">
        <v>23908.5</v>
      </c>
      <c r="H107" s="26">
        <v>0</v>
      </c>
      <c r="I107" s="26">
        <v>25</v>
      </c>
      <c r="J107" s="25">
        <f t="shared" si="13"/>
        <v>686.17394999999999</v>
      </c>
      <c r="K107" s="25">
        <f t="shared" si="9"/>
        <v>1697.5034999999998</v>
      </c>
      <c r="L107" s="25">
        <f t="shared" si="10"/>
        <v>274.94774999999998</v>
      </c>
      <c r="M107" s="25">
        <f t="shared" si="11"/>
        <v>726.8184</v>
      </c>
      <c r="N107" s="25">
        <f t="shared" si="12"/>
        <v>1695.11265</v>
      </c>
      <c r="O107" s="26"/>
      <c r="P107" s="26">
        <f t="shared" si="14"/>
        <v>5080.5562499999996</v>
      </c>
      <c r="Q107" s="44">
        <v>2699.09</v>
      </c>
      <c r="R107" s="45">
        <f t="shared" si="15"/>
        <v>4112.0823500000006</v>
      </c>
      <c r="S107" s="25">
        <f t="shared" si="16"/>
        <v>3667.5639000000001</v>
      </c>
      <c r="T107" s="25">
        <f t="shared" si="17"/>
        <v>19796.417649999999</v>
      </c>
      <c r="U107" s="30"/>
      <c r="V107" s="31"/>
    </row>
    <row r="108" spans="1:22" s="34" customFormat="1" ht="42" customHeight="1" thickBot="1" x14ac:dyDescent="0.25">
      <c r="A108" s="35">
        <v>84</v>
      </c>
      <c r="B108" s="47" t="s">
        <v>132</v>
      </c>
      <c r="C108" s="28" t="s">
        <v>35</v>
      </c>
      <c r="D108" s="33" t="s">
        <v>128</v>
      </c>
      <c r="E108" s="55" t="s">
        <v>25</v>
      </c>
      <c r="F108" s="29" t="s">
        <v>23</v>
      </c>
      <c r="G108" s="26">
        <v>23100</v>
      </c>
      <c r="H108" s="26">
        <v>0</v>
      </c>
      <c r="I108" s="26">
        <v>25</v>
      </c>
      <c r="J108" s="25">
        <f t="shared" si="13"/>
        <v>662.97</v>
      </c>
      <c r="K108" s="25">
        <f t="shared" si="9"/>
        <v>1640.1</v>
      </c>
      <c r="L108" s="25">
        <f t="shared" si="10"/>
        <v>265.64999999999998</v>
      </c>
      <c r="M108" s="25">
        <f t="shared" si="11"/>
        <v>702.24</v>
      </c>
      <c r="N108" s="25">
        <f t="shared" si="12"/>
        <v>1637.7900000000002</v>
      </c>
      <c r="O108" s="27"/>
      <c r="P108" s="26">
        <f t="shared" si="14"/>
        <v>4908.75</v>
      </c>
      <c r="Q108" s="44">
        <v>7988.99</v>
      </c>
      <c r="R108" s="45">
        <f t="shared" si="15"/>
        <v>9354.1999999999989</v>
      </c>
      <c r="S108" s="25">
        <f t="shared" si="16"/>
        <v>3543.54</v>
      </c>
      <c r="T108" s="25">
        <f t="shared" si="17"/>
        <v>13745.800000000001</v>
      </c>
      <c r="U108" s="30"/>
      <c r="V108" s="31"/>
    </row>
    <row r="109" spans="1:22" s="34" customFormat="1" ht="42" customHeight="1" thickBot="1" x14ac:dyDescent="0.25">
      <c r="A109" s="35">
        <v>85</v>
      </c>
      <c r="B109" s="47" t="s">
        <v>131</v>
      </c>
      <c r="C109" s="28" t="s">
        <v>35</v>
      </c>
      <c r="D109" s="33" t="s">
        <v>128</v>
      </c>
      <c r="E109" s="55" t="s">
        <v>21</v>
      </c>
      <c r="F109" s="29" t="s">
        <v>23</v>
      </c>
      <c r="G109" s="26">
        <v>25410</v>
      </c>
      <c r="H109" s="26">
        <v>0</v>
      </c>
      <c r="I109" s="26">
        <v>25</v>
      </c>
      <c r="J109" s="25">
        <f t="shared" si="13"/>
        <v>729.26699999999994</v>
      </c>
      <c r="K109" s="25">
        <f t="shared" si="9"/>
        <v>1804.11</v>
      </c>
      <c r="L109" s="25">
        <f t="shared" si="10"/>
        <v>292.21499999999997</v>
      </c>
      <c r="M109" s="25">
        <f t="shared" si="11"/>
        <v>772.46399999999994</v>
      </c>
      <c r="N109" s="25">
        <f t="shared" si="12"/>
        <v>1801.5690000000002</v>
      </c>
      <c r="O109" s="26"/>
      <c r="P109" s="26">
        <f t="shared" si="14"/>
        <v>5399.625</v>
      </c>
      <c r="Q109" s="44">
        <v>4640.76</v>
      </c>
      <c r="R109" s="45">
        <f t="shared" si="15"/>
        <v>6142.491</v>
      </c>
      <c r="S109" s="25">
        <f t="shared" si="16"/>
        <v>3897.8940000000002</v>
      </c>
      <c r="T109" s="25">
        <f t="shared" si="17"/>
        <v>19267.508999999998</v>
      </c>
      <c r="U109" s="30"/>
      <c r="V109" s="31"/>
    </row>
    <row r="110" spans="1:22" s="34" customFormat="1" ht="42" customHeight="1" thickBot="1" x14ac:dyDescent="0.25">
      <c r="A110" s="35">
        <v>86</v>
      </c>
      <c r="B110" s="47" t="s">
        <v>133</v>
      </c>
      <c r="C110" s="28" t="s">
        <v>35</v>
      </c>
      <c r="D110" s="33" t="s">
        <v>128</v>
      </c>
      <c r="E110" s="55" t="s">
        <v>25</v>
      </c>
      <c r="F110" s="29" t="s">
        <v>23</v>
      </c>
      <c r="G110" s="26">
        <v>19800</v>
      </c>
      <c r="H110" s="26">
        <v>0</v>
      </c>
      <c r="I110" s="26">
        <v>25</v>
      </c>
      <c r="J110" s="25">
        <f t="shared" si="13"/>
        <v>568.26</v>
      </c>
      <c r="K110" s="25">
        <f t="shared" si="9"/>
        <v>1405.8</v>
      </c>
      <c r="L110" s="25">
        <f t="shared" si="10"/>
        <v>227.7</v>
      </c>
      <c r="M110" s="25">
        <f t="shared" si="11"/>
        <v>601.91999999999996</v>
      </c>
      <c r="N110" s="25">
        <f t="shared" si="12"/>
        <v>1403.8200000000002</v>
      </c>
      <c r="O110" s="27"/>
      <c r="P110" s="26">
        <f t="shared" si="14"/>
        <v>4207.5</v>
      </c>
      <c r="Q110" s="44">
        <v>25</v>
      </c>
      <c r="R110" s="45">
        <f t="shared" si="15"/>
        <v>1195.1799999999998</v>
      </c>
      <c r="S110" s="25">
        <f t="shared" si="16"/>
        <v>3037.32</v>
      </c>
      <c r="T110" s="25">
        <f t="shared" si="17"/>
        <v>18604.82</v>
      </c>
      <c r="U110" s="30"/>
      <c r="V110" s="31"/>
    </row>
    <row r="111" spans="1:22" s="34" customFormat="1" ht="42" customHeight="1" thickBot="1" x14ac:dyDescent="0.25">
      <c r="A111" s="35">
        <v>87</v>
      </c>
      <c r="B111" s="47" t="s">
        <v>134</v>
      </c>
      <c r="C111" s="28" t="s">
        <v>35</v>
      </c>
      <c r="D111" s="33" t="s">
        <v>128</v>
      </c>
      <c r="E111" s="55" t="s">
        <v>25</v>
      </c>
      <c r="F111" s="29" t="s">
        <v>41</v>
      </c>
      <c r="G111" s="26">
        <v>23100</v>
      </c>
      <c r="H111" s="26">
        <v>0</v>
      </c>
      <c r="I111" s="26">
        <v>25</v>
      </c>
      <c r="J111" s="25">
        <f t="shared" si="13"/>
        <v>662.97</v>
      </c>
      <c r="K111" s="25">
        <f t="shared" si="9"/>
        <v>1640.1</v>
      </c>
      <c r="L111" s="25">
        <f t="shared" si="10"/>
        <v>265.64999999999998</v>
      </c>
      <c r="M111" s="25">
        <f t="shared" si="11"/>
        <v>702.24</v>
      </c>
      <c r="N111" s="25">
        <f t="shared" si="12"/>
        <v>1637.7900000000002</v>
      </c>
      <c r="O111" s="27"/>
      <c r="P111" s="26">
        <f t="shared" si="14"/>
        <v>4908.75</v>
      </c>
      <c r="Q111" s="44">
        <v>25</v>
      </c>
      <c r="R111" s="45">
        <f t="shared" si="15"/>
        <v>1390.21</v>
      </c>
      <c r="S111" s="25">
        <f t="shared" si="16"/>
        <v>3543.54</v>
      </c>
      <c r="T111" s="25">
        <f t="shared" si="17"/>
        <v>21709.79</v>
      </c>
      <c r="U111" s="30"/>
      <c r="V111" s="31"/>
    </row>
    <row r="112" spans="1:22" s="34" customFormat="1" ht="42" customHeight="1" thickBot="1" x14ac:dyDescent="0.25">
      <c r="A112" s="35">
        <v>88</v>
      </c>
      <c r="B112" s="47" t="s">
        <v>261</v>
      </c>
      <c r="C112" s="28" t="s">
        <v>35</v>
      </c>
      <c r="D112" s="33" t="s">
        <v>248</v>
      </c>
      <c r="E112" s="55" t="s">
        <v>244</v>
      </c>
      <c r="F112" s="29" t="s">
        <v>23</v>
      </c>
      <c r="G112" s="26">
        <v>126500</v>
      </c>
      <c r="H112" s="26">
        <v>18338.830000000002</v>
      </c>
      <c r="I112" s="26">
        <v>25</v>
      </c>
      <c r="J112" s="25">
        <f t="shared" si="13"/>
        <v>3630.55</v>
      </c>
      <c r="K112" s="25">
        <f t="shared" si="9"/>
        <v>8981.5</v>
      </c>
      <c r="L112" s="25">
        <v>860.29</v>
      </c>
      <c r="M112" s="25">
        <f t="shared" si="11"/>
        <v>3845.6</v>
      </c>
      <c r="N112" s="25">
        <f t="shared" si="12"/>
        <v>8968.85</v>
      </c>
      <c r="O112" s="27"/>
      <c r="P112" s="26">
        <f t="shared" si="14"/>
        <v>26286.79</v>
      </c>
      <c r="Q112" s="44">
        <v>25</v>
      </c>
      <c r="R112" s="45">
        <f t="shared" si="15"/>
        <v>25839.980000000003</v>
      </c>
      <c r="S112" s="25">
        <f t="shared" si="16"/>
        <v>18810.64</v>
      </c>
      <c r="T112" s="25">
        <f t="shared" si="17"/>
        <v>100660.01999999999</v>
      </c>
      <c r="U112" s="30"/>
      <c r="V112" s="31"/>
    </row>
    <row r="113" spans="1:22" s="34" customFormat="1" ht="42" customHeight="1" thickBot="1" x14ac:dyDescent="0.25">
      <c r="A113" s="35">
        <v>89</v>
      </c>
      <c r="B113" s="47" t="s">
        <v>135</v>
      </c>
      <c r="C113" s="28" t="s">
        <v>35</v>
      </c>
      <c r="D113" s="33" t="s">
        <v>136</v>
      </c>
      <c r="E113" s="55" t="s">
        <v>137</v>
      </c>
      <c r="F113" s="29" t="s">
        <v>41</v>
      </c>
      <c r="G113" s="26">
        <v>25410</v>
      </c>
      <c r="H113" s="26">
        <v>0</v>
      </c>
      <c r="I113" s="26">
        <v>25</v>
      </c>
      <c r="J113" s="25">
        <f t="shared" si="13"/>
        <v>729.26699999999994</v>
      </c>
      <c r="K113" s="25">
        <f t="shared" si="9"/>
        <v>1804.11</v>
      </c>
      <c r="L113" s="25">
        <f t="shared" si="10"/>
        <v>292.21499999999997</v>
      </c>
      <c r="M113" s="25">
        <f t="shared" si="11"/>
        <v>772.46399999999994</v>
      </c>
      <c r="N113" s="25">
        <f t="shared" si="12"/>
        <v>1801.5690000000002</v>
      </c>
      <c r="O113" s="27"/>
      <c r="P113" s="26">
        <f t="shared" si="14"/>
        <v>5399.625</v>
      </c>
      <c r="Q113" s="44">
        <v>425</v>
      </c>
      <c r="R113" s="45">
        <f t="shared" si="15"/>
        <v>1926.7309999999998</v>
      </c>
      <c r="S113" s="25">
        <f t="shared" si="16"/>
        <v>3897.8940000000002</v>
      </c>
      <c r="T113" s="25">
        <f t="shared" si="17"/>
        <v>23483.269</v>
      </c>
      <c r="U113" s="30"/>
      <c r="V113" s="31"/>
    </row>
    <row r="114" spans="1:22" s="34" customFormat="1" ht="42" customHeight="1" thickBot="1" x14ac:dyDescent="0.25">
      <c r="A114" s="35">
        <v>90</v>
      </c>
      <c r="B114" s="47" t="s">
        <v>138</v>
      </c>
      <c r="C114" s="28" t="s">
        <v>36</v>
      </c>
      <c r="D114" s="33" t="s">
        <v>136</v>
      </c>
      <c r="E114" s="55" t="s">
        <v>137</v>
      </c>
      <c r="F114" s="29" t="s">
        <v>41</v>
      </c>
      <c r="G114" s="26">
        <v>25410</v>
      </c>
      <c r="H114" s="26">
        <v>0</v>
      </c>
      <c r="I114" s="26">
        <v>25</v>
      </c>
      <c r="J114" s="25">
        <f t="shared" si="13"/>
        <v>729.26699999999994</v>
      </c>
      <c r="K114" s="25">
        <f t="shared" si="9"/>
        <v>1804.11</v>
      </c>
      <c r="L114" s="25">
        <f t="shared" si="10"/>
        <v>292.21499999999997</v>
      </c>
      <c r="M114" s="25">
        <f t="shared" si="11"/>
        <v>772.46399999999994</v>
      </c>
      <c r="N114" s="25">
        <f t="shared" si="12"/>
        <v>1801.5690000000002</v>
      </c>
      <c r="O114" s="27"/>
      <c r="P114" s="26">
        <f t="shared" si="14"/>
        <v>5399.625</v>
      </c>
      <c r="Q114" s="44">
        <v>463.64</v>
      </c>
      <c r="R114" s="45">
        <f t="shared" si="15"/>
        <v>1965.3709999999996</v>
      </c>
      <c r="S114" s="25">
        <f t="shared" si="16"/>
        <v>3897.8940000000002</v>
      </c>
      <c r="T114" s="25">
        <f t="shared" si="17"/>
        <v>23444.629000000001</v>
      </c>
      <c r="U114" s="30"/>
      <c r="V114" s="31"/>
    </row>
    <row r="115" spans="1:22" s="34" customFormat="1" ht="42" customHeight="1" thickBot="1" x14ac:dyDescent="0.25">
      <c r="A115" s="35">
        <v>91</v>
      </c>
      <c r="B115" s="47" t="s">
        <v>140</v>
      </c>
      <c r="C115" s="28" t="s">
        <v>36</v>
      </c>
      <c r="D115" s="33" t="s">
        <v>139</v>
      </c>
      <c r="E115" s="55" t="s">
        <v>19</v>
      </c>
      <c r="F115" s="29" t="s">
        <v>23</v>
      </c>
      <c r="G115" s="26">
        <v>26722</v>
      </c>
      <c r="H115" s="26">
        <v>0</v>
      </c>
      <c r="I115" s="26">
        <v>25</v>
      </c>
      <c r="J115" s="25">
        <f t="shared" si="13"/>
        <v>766.92139999999995</v>
      </c>
      <c r="K115" s="25">
        <f t="shared" si="9"/>
        <v>1897.2619999999999</v>
      </c>
      <c r="L115" s="25">
        <f t="shared" si="10"/>
        <v>307.303</v>
      </c>
      <c r="M115" s="25">
        <f t="shared" si="11"/>
        <v>812.34879999999998</v>
      </c>
      <c r="N115" s="25">
        <f t="shared" si="12"/>
        <v>1894.5898000000002</v>
      </c>
      <c r="O115" s="27"/>
      <c r="P115" s="26">
        <f t="shared" si="14"/>
        <v>5678.4249999999993</v>
      </c>
      <c r="Q115" s="44">
        <v>11243.34</v>
      </c>
      <c r="R115" s="45">
        <f t="shared" si="15"/>
        <v>12822.610199999999</v>
      </c>
      <c r="S115" s="25">
        <f t="shared" si="16"/>
        <v>4099.1548000000003</v>
      </c>
      <c r="T115" s="25">
        <f t="shared" si="17"/>
        <v>13899.389800000001</v>
      </c>
      <c r="U115" s="30"/>
      <c r="V115" s="31"/>
    </row>
    <row r="116" spans="1:22" s="34" customFormat="1" ht="42" customHeight="1" thickBot="1" x14ac:dyDescent="0.25">
      <c r="A116" s="35">
        <v>92</v>
      </c>
      <c r="B116" s="47" t="s">
        <v>242</v>
      </c>
      <c r="C116" s="28" t="s">
        <v>35</v>
      </c>
      <c r="D116" s="33" t="s">
        <v>139</v>
      </c>
      <c r="E116" s="55" t="s">
        <v>167</v>
      </c>
      <c r="F116" s="29" t="s">
        <v>23</v>
      </c>
      <c r="G116" s="26">
        <v>30000</v>
      </c>
      <c r="H116" s="26">
        <v>0</v>
      </c>
      <c r="I116" s="26">
        <v>25</v>
      </c>
      <c r="J116" s="25">
        <f t="shared" si="13"/>
        <v>861</v>
      </c>
      <c r="K116" s="25">
        <f t="shared" si="9"/>
        <v>2130</v>
      </c>
      <c r="L116" s="25">
        <f t="shared" si="10"/>
        <v>345</v>
      </c>
      <c r="M116" s="25">
        <f t="shared" si="11"/>
        <v>912</v>
      </c>
      <c r="N116" s="25">
        <f t="shared" si="12"/>
        <v>2127</v>
      </c>
      <c r="O116" s="27"/>
      <c r="P116" s="26">
        <f t="shared" si="14"/>
        <v>6375</v>
      </c>
      <c r="Q116" s="44">
        <v>25</v>
      </c>
      <c r="R116" s="45">
        <f t="shared" si="15"/>
        <v>1798</v>
      </c>
      <c r="S116" s="25">
        <f t="shared" si="16"/>
        <v>4602</v>
      </c>
      <c r="T116" s="25">
        <f t="shared" si="17"/>
        <v>28202</v>
      </c>
      <c r="U116" s="30"/>
      <c r="V116" s="31"/>
    </row>
    <row r="117" spans="1:22" s="34" customFormat="1" ht="42" customHeight="1" thickBot="1" x14ac:dyDescent="0.25">
      <c r="A117" s="35">
        <v>93</v>
      </c>
      <c r="B117" s="47" t="s">
        <v>141</v>
      </c>
      <c r="C117" s="28" t="s">
        <v>35</v>
      </c>
      <c r="D117" s="33" t="s">
        <v>142</v>
      </c>
      <c r="E117" s="55" t="s">
        <v>21</v>
      </c>
      <c r="F117" s="29" t="s">
        <v>41</v>
      </c>
      <c r="G117" s="26">
        <v>25410</v>
      </c>
      <c r="H117" s="26">
        <v>0</v>
      </c>
      <c r="I117" s="26">
        <v>25</v>
      </c>
      <c r="J117" s="25">
        <f t="shared" si="13"/>
        <v>729.26699999999994</v>
      </c>
      <c r="K117" s="25">
        <f t="shared" si="9"/>
        <v>1804.11</v>
      </c>
      <c r="L117" s="25">
        <f t="shared" si="10"/>
        <v>292.21499999999997</v>
      </c>
      <c r="M117" s="25">
        <f t="shared" si="11"/>
        <v>772.46399999999994</v>
      </c>
      <c r="N117" s="25">
        <f t="shared" si="12"/>
        <v>1801.5690000000002</v>
      </c>
      <c r="O117" s="27"/>
      <c r="P117" s="26">
        <f t="shared" si="14"/>
        <v>5399.625</v>
      </c>
      <c r="Q117" s="44">
        <v>25</v>
      </c>
      <c r="R117" s="45">
        <f t="shared" si="15"/>
        <v>1526.7309999999998</v>
      </c>
      <c r="S117" s="25">
        <f t="shared" si="16"/>
        <v>3897.8940000000002</v>
      </c>
      <c r="T117" s="25">
        <f t="shared" si="17"/>
        <v>23883.269</v>
      </c>
      <c r="U117" s="30"/>
      <c r="V117" s="31"/>
    </row>
    <row r="118" spans="1:22" s="34" customFormat="1" ht="42" customHeight="1" thickBot="1" x14ac:dyDescent="0.25">
      <c r="A118" s="35">
        <v>94</v>
      </c>
      <c r="B118" s="47" t="s">
        <v>145</v>
      </c>
      <c r="C118" s="28" t="s">
        <v>36</v>
      </c>
      <c r="D118" s="33" t="s">
        <v>146</v>
      </c>
      <c r="E118" s="55" t="s">
        <v>147</v>
      </c>
      <c r="F118" s="29" t="s">
        <v>23</v>
      </c>
      <c r="G118" s="26">
        <v>49500</v>
      </c>
      <c r="H118" s="26">
        <v>1546.82</v>
      </c>
      <c r="I118" s="26">
        <v>25</v>
      </c>
      <c r="J118" s="25">
        <f t="shared" si="13"/>
        <v>1420.65</v>
      </c>
      <c r="K118" s="25">
        <f t="shared" si="9"/>
        <v>3514.4999999999995</v>
      </c>
      <c r="L118" s="25">
        <f t="shared" si="10"/>
        <v>569.25</v>
      </c>
      <c r="M118" s="25">
        <f t="shared" si="11"/>
        <v>1504.8</v>
      </c>
      <c r="N118" s="25">
        <f t="shared" si="12"/>
        <v>3509.55</v>
      </c>
      <c r="O118" s="44">
        <v>1577.45</v>
      </c>
      <c r="P118" s="26">
        <f t="shared" si="14"/>
        <v>12096.2</v>
      </c>
      <c r="Q118" s="44">
        <v>10165.530000000001</v>
      </c>
      <c r="R118" s="45">
        <f t="shared" si="15"/>
        <v>14637.8</v>
      </c>
      <c r="S118" s="25">
        <f t="shared" si="16"/>
        <v>7593.2999999999993</v>
      </c>
      <c r="T118" s="25">
        <f t="shared" si="17"/>
        <v>34862.199999999997</v>
      </c>
      <c r="U118" s="30"/>
      <c r="V118" s="31"/>
    </row>
    <row r="119" spans="1:22" s="34" customFormat="1" ht="42" customHeight="1" thickBot="1" x14ac:dyDescent="0.25">
      <c r="A119" s="35">
        <v>95</v>
      </c>
      <c r="B119" s="47" t="s">
        <v>148</v>
      </c>
      <c r="C119" s="28" t="s">
        <v>36</v>
      </c>
      <c r="D119" s="33" t="s">
        <v>146</v>
      </c>
      <c r="E119" s="55" t="s">
        <v>19</v>
      </c>
      <c r="F119" s="29" t="s">
        <v>41</v>
      </c>
      <c r="G119" s="26">
        <v>30250</v>
      </c>
      <c r="H119" s="26">
        <v>0</v>
      </c>
      <c r="I119" s="26">
        <v>25</v>
      </c>
      <c r="J119" s="25">
        <f t="shared" si="13"/>
        <v>868.17499999999995</v>
      </c>
      <c r="K119" s="25">
        <f t="shared" si="9"/>
        <v>2147.75</v>
      </c>
      <c r="L119" s="25">
        <f t="shared" si="10"/>
        <v>347.875</v>
      </c>
      <c r="M119" s="25">
        <f t="shared" si="11"/>
        <v>919.6</v>
      </c>
      <c r="N119" s="25">
        <f t="shared" si="12"/>
        <v>2144.7250000000004</v>
      </c>
      <c r="O119" s="44"/>
      <c r="P119" s="26">
        <f t="shared" si="14"/>
        <v>6428.1250000000009</v>
      </c>
      <c r="Q119" s="44">
        <v>165</v>
      </c>
      <c r="R119" s="45">
        <f t="shared" si="15"/>
        <v>1952.7749999999999</v>
      </c>
      <c r="S119" s="25">
        <f t="shared" si="16"/>
        <v>4640.3500000000004</v>
      </c>
      <c r="T119" s="25">
        <f t="shared" si="17"/>
        <v>28297.224999999999</v>
      </c>
      <c r="U119" s="30"/>
      <c r="V119" s="31"/>
    </row>
    <row r="120" spans="1:22" s="34" customFormat="1" ht="42" customHeight="1" thickBot="1" x14ac:dyDescent="0.25">
      <c r="A120" s="35">
        <v>96</v>
      </c>
      <c r="B120" s="47" t="s">
        <v>149</v>
      </c>
      <c r="C120" s="28" t="s">
        <v>35</v>
      </c>
      <c r="D120" s="33" t="s">
        <v>146</v>
      </c>
      <c r="E120" s="55" t="s">
        <v>43</v>
      </c>
      <c r="F120" s="29" t="s">
        <v>41</v>
      </c>
      <c r="G120" s="26">
        <v>30250</v>
      </c>
      <c r="H120" s="26">
        <v>0</v>
      </c>
      <c r="I120" s="26">
        <v>25</v>
      </c>
      <c r="J120" s="25">
        <f t="shared" si="13"/>
        <v>868.17499999999995</v>
      </c>
      <c r="K120" s="25">
        <f t="shared" si="9"/>
        <v>2147.75</v>
      </c>
      <c r="L120" s="25">
        <f t="shared" si="10"/>
        <v>347.875</v>
      </c>
      <c r="M120" s="25">
        <f t="shared" si="11"/>
        <v>919.6</v>
      </c>
      <c r="N120" s="25">
        <f t="shared" si="12"/>
        <v>2144.7250000000004</v>
      </c>
      <c r="O120" s="44">
        <v>3154.9</v>
      </c>
      <c r="P120" s="26">
        <f t="shared" si="14"/>
        <v>9583.0250000000015</v>
      </c>
      <c r="Q120" s="44">
        <v>3179.9</v>
      </c>
      <c r="R120" s="45">
        <f t="shared" si="15"/>
        <v>4967.6750000000002</v>
      </c>
      <c r="S120" s="25">
        <f t="shared" si="16"/>
        <v>4640.3500000000004</v>
      </c>
      <c r="T120" s="25">
        <f t="shared" si="17"/>
        <v>25282.325000000001</v>
      </c>
      <c r="U120" s="30"/>
      <c r="V120" s="31"/>
    </row>
    <row r="121" spans="1:22" s="34" customFormat="1" ht="42" customHeight="1" thickBot="1" x14ac:dyDescent="0.25">
      <c r="A121" s="35">
        <v>97</v>
      </c>
      <c r="B121" s="47" t="s">
        <v>262</v>
      </c>
      <c r="C121" s="28" t="s">
        <v>35</v>
      </c>
      <c r="D121" s="33" t="s">
        <v>146</v>
      </c>
      <c r="E121" s="55" t="s">
        <v>147</v>
      </c>
      <c r="F121" s="29" t="s">
        <v>41</v>
      </c>
      <c r="G121" s="26">
        <v>49500</v>
      </c>
      <c r="H121" s="26">
        <v>1783.43</v>
      </c>
      <c r="I121" s="26">
        <v>25</v>
      </c>
      <c r="J121" s="25">
        <f t="shared" si="13"/>
        <v>1420.65</v>
      </c>
      <c r="K121" s="25">
        <f t="shared" si="9"/>
        <v>3514.4999999999995</v>
      </c>
      <c r="L121" s="25">
        <f t="shared" si="10"/>
        <v>569.25</v>
      </c>
      <c r="M121" s="25">
        <f t="shared" si="11"/>
        <v>1504.8</v>
      </c>
      <c r="N121" s="25">
        <f t="shared" si="12"/>
        <v>3509.55</v>
      </c>
      <c r="O121" s="26"/>
      <c r="P121" s="26">
        <f t="shared" si="14"/>
        <v>10518.75</v>
      </c>
      <c r="Q121" s="44">
        <v>1025</v>
      </c>
      <c r="R121" s="45">
        <f t="shared" si="15"/>
        <v>5733.88</v>
      </c>
      <c r="S121" s="25">
        <f t="shared" si="16"/>
        <v>7593.2999999999993</v>
      </c>
      <c r="T121" s="25">
        <f t="shared" si="17"/>
        <v>43766.12</v>
      </c>
      <c r="U121" s="30"/>
      <c r="V121" s="31"/>
    </row>
    <row r="122" spans="1:22" s="34" customFormat="1" ht="42" customHeight="1" thickBot="1" x14ac:dyDescent="0.25">
      <c r="A122" s="35">
        <v>98</v>
      </c>
      <c r="B122" s="47" t="s">
        <v>237</v>
      </c>
      <c r="C122" s="28" t="s">
        <v>36</v>
      </c>
      <c r="D122" s="33" t="s">
        <v>238</v>
      </c>
      <c r="E122" s="55" t="s">
        <v>239</v>
      </c>
      <c r="F122" s="29" t="s">
        <v>23</v>
      </c>
      <c r="G122" s="26">
        <v>24200</v>
      </c>
      <c r="H122" s="26">
        <v>0</v>
      </c>
      <c r="I122" s="26">
        <v>25</v>
      </c>
      <c r="J122" s="25">
        <f t="shared" si="13"/>
        <v>694.54</v>
      </c>
      <c r="K122" s="25">
        <f t="shared" ref="K122" si="18">G122*7.1%</f>
        <v>1718.1999999999998</v>
      </c>
      <c r="L122" s="25">
        <f t="shared" ref="L122" si="19">G122*1.15%</f>
        <v>278.3</v>
      </c>
      <c r="M122" s="25">
        <f t="shared" si="11"/>
        <v>735.68</v>
      </c>
      <c r="N122" s="25">
        <f t="shared" si="12"/>
        <v>1715.7800000000002</v>
      </c>
      <c r="O122" s="26"/>
      <c r="P122" s="26">
        <f t="shared" si="14"/>
        <v>5142.5</v>
      </c>
      <c r="Q122" s="44">
        <v>25</v>
      </c>
      <c r="R122" s="45">
        <f t="shared" si="15"/>
        <v>1455.2199999999998</v>
      </c>
      <c r="S122" s="25">
        <f t="shared" si="16"/>
        <v>3712.2799999999997</v>
      </c>
      <c r="T122" s="25">
        <f t="shared" si="17"/>
        <v>22744.78</v>
      </c>
      <c r="U122" s="30"/>
      <c r="V122" s="31"/>
    </row>
    <row r="123" spans="1:22" s="34" customFormat="1" ht="42" customHeight="1" thickBot="1" x14ac:dyDescent="0.25">
      <c r="A123" s="35">
        <v>99</v>
      </c>
      <c r="B123" s="47" t="s">
        <v>223</v>
      </c>
      <c r="C123" s="28" t="s">
        <v>35</v>
      </c>
      <c r="D123" s="33" t="s">
        <v>125</v>
      </c>
      <c r="E123" s="55" t="s">
        <v>126</v>
      </c>
      <c r="F123" s="29" t="s">
        <v>23</v>
      </c>
      <c r="G123" s="26">
        <v>25410</v>
      </c>
      <c r="H123" s="26">
        <v>0</v>
      </c>
      <c r="I123" s="26">
        <v>25</v>
      </c>
      <c r="J123" s="25">
        <f t="shared" si="13"/>
        <v>729.26699999999994</v>
      </c>
      <c r="K123" s="25">
        <f t="shared" si="9"/>
        <v>1804.11</v>
      </c>
      <c r="L123" s="25">
        <f t="shared" si="10"/>
        <v>292.21499999999997</v>
      </c>
      <c r="M123" s="25">
        <f t="shared" si="11"/>
        <v>772.46399999999994</v>
      </c>
      <c r="N123" s="25">
        <f t="shared" si="12"/>
        <v>1801.5690000000002</v>
      </c>
      <c r="O123" s="26">
        <v>1577.45</v>
      </c>
      <c r="P123" s="26">
        <f t="shared" si="14"/>
        <v>6977.0749999999998</v>
      </c>
      <c r="Q123" s="44">
        <v>1602.45</v>
      </c>
      <c r="R123" s="45">
        <f t="shared" si="15"/>
        <v>3104.1809999999996</v>
      </c>
      <c r="S123" s="25">
        <f t="shared" si="16"/>
        <v>3897.8940000000002</v>
      </c>
      <c r="T123" s="25">
        <f t="shared" si="17"/>
        <v>22305.819</v>
      </c>
      <c r="U123" s="30"/>
      <c r="V123" s="31"/>
    </row>
    <row r="124" spans="1:22" s="34" customFormat="1" ht="42" customHeight="1" thickBot="1" x14ac:dyDescent="0.25">
      <c r="A124" s="35">
        <v>100</v>
      </c>
      <c r="B124" s="52" t="s">
        <v>153</v>
      </c>
      <c r="C124" s="37" t="s">
        <v>36</v>
      </c>
      <c r="D124" s="33" t="s">
        <v>154</v>
      </c>
      <c r="E124" s="56" t="s">
        <v>144</v>
      </c>
      <c r="F124" s="33" t="s">
        <v>41</v>
      </c>
      <c r="G124" s="26">
        <v>42350</v>
      </c>
      <c r="H124" s="26">
        <v>774.32</v>
      </c>
      <c r="I124" s="26">
        <v>25</v>
      </c>
      <c r="J124" s="25">
        <f t="shared" si="13"/>
        <v>1215.4449999999999</v>
      </c>
      <c r="K124" s="25">
        <f t="shared" si="9"/>
        <v>3006.85</v>
      </c>
      <c r="L124" s="49">
        <v>487.12</v>
      </c>
      <c r="M124" s="25">
        <f t="shared" si="11"/>
        <v>1287.44</v>
      </c>
      <c r="N124" s="25">
        <f t="shared" si="12"/>
        <v>3002.6150000000002</v>
      </c>
      <c r="O124" s="27"/>
      <c r="P124" s="26">
        <f t="shared" si="14"/>
        <v>8999.4699999999993</v>
      </c>
      <c r="Q124" s="44">
        <v>8357.7199999999993</v>
      </c>
      <c r="R124" s="45">
        <f t="shared" si="15"/>
        <v>11634.924999999999</v>
      </c>
      <c r="S124" s="25">
        <f t="shared" si="16"/>
        <v>6496.585</v>
      </c>
      <c r="T124" s="25">
        <f t="shared" si="17"/>
        <v>30715.075000000001</v>
      </c>
      <c r="U124" s="30"/>
      <c r="V124" s="31"/>
    </row>
    <row r="125" spans="1:22" s="34" customFormat="1" ht="42" customHeight="1" thickBot="1" x14ac:dyDescent="0.25">
      <c r="A125" s="35">
        <v>101</v>
      </c>
      <c r="B125" s="47" t="s">
        <v>155</v>
      </c>
      <c r="C125" s="28" t="s">
        <v>36</v>
      </c>
      <c r="D125" s="33" t="s">
        <v>156</v>
      </c>
      <c r="E125" s="55" t="s">
        <v>157</v>
      </c>
      <c r="F125" s="29" t="s">
        <v>41</v>
      </c>
      <c r="G125" s="26">
        <v>84700</v>
      </c>
      <c r="H125" s="26">
        <v>8506.43</v>
      </c>
      <c r="I125" s="26">
        <v>25</v>
      </c>
      <c r="J125" s="25">
        <f t="shared" si="13"/>
        <v>2430.89</v>
      </c>
      <c r="K125" s="25">
        <f t="shared" si="9"/>
        <v>6013.7</v>
      </c>
      <c r="L125" s="25">
        <v>860.29</v>
      </c>
      <c r="M125" s="25">
        <f t="shared" si="11"/>
        <v>2574.88</v>
      </c>
      <c r="N125" s="25">
        <f t="shared" si="12"/>
        <v>6005.2300000000005</v>
      </c>
      <c r="O125" s="26"/>
      <c r="P125" s="26">
        <f t="shared" si="14"/>
        <v>17884.990000000002</v>
      </c>
      <c r="Q125" s="44">
        <v>22954.9</v>
      </c>
      <c r="R125" s="45">
        <f t="shared" si="15"/>
        <v>36467.100000000006</v>
      </c>
      <c r="S125" s="25">
        <f t="shared" si="16"/>
        <v>12879.220000000001</v>
      </c>
      <c r="T125" s="25">
        <f t="shared" si="17"/>
        <v>48232.899999999994</v>
      </c>
      <c r="U125" s="30"/>
      <c r="V125" s="31"/>
    </row>
    <row r="126" spans="1:22" s="34" customFormat="1" ht="42" customHeight="1" thickBot="1" x14ac:dyDescent="0.25">
      <c r="A126" s="35">
        <v>102</v>
      </c>
      <c r="B126" s="47" t="s">
        <v>158</v>
      </c>
      <c r="C126" s="28" t="s">
        <v>35</v>
      </c>
      <c r="D126" s="33" t="s">
        <v>156</v>
      </c>
      <c r="E126" s="55" t="s">
        <v>159</v>
      </c>
      <c r="F126" s="29" t="s">
        <v>41</v>
      </c>
      <c r="G126" s="26">
        <v>49500</v>
      </c>
      <c r="H126" s="26">
        <v>1783.43</v>
      </c>
      <c r="I126" s="26">
        <v>25</v>
      </c>
      <c r="J126" s="25">
        <f t="shared" si="13"/>
        <v>1420.65</v>
      </c>
      <c r="K126" s="25">
        <f t="shared" si="9"/>
        <v>3514.4999999999995</v>
      </c>
      <c r="L126" s="25">
        <f t="shared" si="10"/>
        <v>569.25</v>
      </c>
      <c r="M126" s="25">
        <f t="shared" si="11"/>
        <v>1504.8</v>
      </c>
      <c r="N126" s="25">
        <f t="shared" si="12"/>
        <v>3509.55</v>
      </c>
      <c r="O126" s="26"/>
      <c r="P126" s="26">
        <f t="shared" si="14"/>
        <v>10518.75</v>
      </c>
      <c r="Q126" s="44">
        <v>5850.2</v>
      </c>
      <c r="R126" s="45">
        <f t="shared" si="15"/>
        <v>10559.08</v>
      </c>
      <c r="S126" s="25">
        <f t="shared" si="16"/>
        <v>7593.2999999999993</v>
      </c>
      <c r="T126" s="25">
        <f t="shared" si="17"/>
        <v>38940.92</v>
      </c>
      <c r="U126" s="30"/>
      <c r="V126" s="31"/>
    </row>
    <row r="127" spans="1:22" s="32" customFormat="1" ht="42" customHeight="1" thickBot="1" x14ac:dyDescent="0.25">
      <c r="A127" s="35">
        <v>103</v>
      </c>
      <c r="B127" s="47" t="s">
        <v>160</v>
      </c>
      <c r="C127" s="37" t="s">
        <v>36</v>
      </c>
      <c r="D127" s="33" t="s">
        <v>136</v>
      </c>
      <c r="E127" s="56" t="s">
        <v>137</v>
      </c>
      <c r="F127" s="33" t="s">
        <v>41</v>
      </c>
      <c r="G127" s="26">
        <v>25410</v>
      </c>
      <c r="H127" s="26">
        <v>0</v>
      </c>
      <c r="I127" s="26">
        <v>25</v>
      </c>
      <c r="J127" s="25">
        <f t="shared" si="13"/>
        <v>729.26699999999994</v>
      </c>
      <c r="K127" s="25">
        <f t="shared" si="9"/>
        <v>1804.11</v>
      </c>
      <c r="L127" s="25">
        <f t="shared" si="10"/>
        <v>292.21499999999997</v>
      </c>
      <c r="M127" s="25">
        <f t="shared" si="11"/>
        <v>772.46399999999994</v>
      </c>
      <c r="N127" s="25">
        <f t="shared" si="12"/>
        <v>1801.5690000000002</v>
      </c>
      <c r="O127" s="27"/>
      <c r="P127" s="26">
        <f t="shared" si="14"/>
        <v>5399.625</v>
      </c>
      <c r="Q127" s="44">
        <v>9719.4599999999991</v>
      </c>
      <c r="R127" s="45">
        <f t="shared" si="15"/>
        <v>11221.190999999999</v>
      </c>
      <c r="S127" s="25">
        <f t="shared" si="16"/>
        <v>3897.8940000000002</v>
      </c>
      <c r="T127" s="25">
        <f t="shared" si="17"/>
        <v>14188.809000000001</v>
      </c>
      <c r="U127" s="30"/>
      <c r="V127" s="31"/>
    </row>
    <row r="128" spans="1:22" s="32" customFormat="1" ht="42" customHeight="1" thickBot="1" x14ac:dyDescent="0.25">
      <c r="A128" s="35">
        <v>104</v>
      </c>
      <c r="B128" s="47" t="s">
        <v>161</v>
      </c>
      <c r="C128" s="28" t="s">
        <v>35</v>
      </c>
      <c r="D128" s="33" t="s">
        <v>136</v>
      </c>
      <c r="E128" s="55" t="s">
        <v>162</v>
      </c>
      <c r="F128" s="29" t="s">
        <v>41</v>
      </c>
      <c r="G128" s="26">
        <v>84700</v>
      </c>
      <c r="H128" s="26">
        <v>8506.43</v>
      </c>
      <c r="I128" s="26">
        <v>25</v>
      </c>
      <c r="J128" s="25">
        <f t="shared" si="13"/>
        <v>2430.89</v>
      </c>
      <c r="K128" s="25">
        <f t="shared" si="9"/>
        <v>6013.7</v>
      </c>
      <c r="L128" s="25">
        <v>860.29</v>
      </c>
      <c r="M128" s="25">
        <f t="shared" si="11"/>
        <v>2574.88</v>
      </c>
      <c r="N128" s="25">
        <f t="shared" si="12"/>
        <v>6005.2300000000005</v>
      </c>
      <c r="O128" s="26"/>
      <c r="P128" s="26">
        <f t="shared" si="14"/>
        <v>17884.990000000002</v>
      </c>
      <c r="Q128" s="44">
        <v>25</v>
      </c>
      <c r="R128" s="45">
        <f t="shared" si="15"/>
        <v>13537.2</v>
      </c>
      <c r="S128" s="25">
        <f t="shared" si="16"/>
        <v>12879.220000000001</v>
      </c>
      <c r="T128" s="25">
        <f t="shared" si="17"/>
        <v>71162.8</v>
      </c>
      <c r="U128" s="30"/>
      <c r="V128" s="31"/>
    </row>
    <row r="129" spans="1:22" s="32" customFormat="1" ht="42" customHeight="1" thickBot="1" x14ac:dyDescent="0.25">
      <c r="A129" s="35">
        <v>105</v>
      </c>
      <c r="B129" s="52" t="s">
        <v>163</v>
      </c>
      <c r="C129" s="37" t="s">
        <v>36</v>
      </c>
      <c r="D129" s="33" t="s">
        <v>136</v>
      </c>
      <c r="E129" s="55" t="s">
        <v>37</v>
      </c>
      <c r="F129" s="33" t="s">
        <v>23</v>
      </c>
      <c r="G129" s="26">
        <v>25410</v>
      </c>
      <c r="H129" s="26">
        <v>0</v>
      </c>
      <c r="I129" s="26">
        <v>25</v>
      </c>
      <c r="J129" s="25">
        <f t="shared" si="13"/>
        <v>729.26699999999994</v>
      </c>
      <c r="K129" s="25">
        <f t="shared" si="9"/>
        <v>1804.11</v>
      </c>
      <c r="L129" s="25">
        <f t="shared" si="10"/>
        <v>292.21499999999997</v>
      </c>
      <c r="M129" s="25">
        <f t="shared" si="11"/>
        <v>772.46399999999994</v>
      </c>
      <c r="N129" s="25">
        <f t="shared" si="12"/>
        <v>1801.5690000000002</v>
      </c>
      <c r="O129" s="27"/>
      <c r="P129" s="26">
        <f t="shared" si="14"/>
        <v>5399.625</v>
      </c>
      <c r="Q129" s="44">
        <v>5137.4799999999996</v>
      </c>
      <c r="R129" s="45">
        <f t="shared" si="15"/>
        <v>6639.2109999999993</v>
      </c>
      <c r="S129" s="25">
        <f t="shared" si="16"/>
        <v>3897.8940000000002</v>
      </c>
      <c r="T129" s="25">
        <f t="shared" si="17"/>
        <v>18770.789000000001</v>
      </c>
      <c r="U129" s="30"/>
      <c r="V129" s="31"/>
    </row>
    <row r="130" spans="1:22" s="32" customFormat="1" ht="42" customHeight="1" thickBot="1" x14ac:dyDescent="0.25">
      <c r="A130" s="35">
        <v>106</v>
      </c>
      <c r="B130" s="47" t="s">
        <v>212</v>
      </c>
      <c r="C130" s="28" t="s">
        <v>35</v>
      </c>
      <c r="D130" s="33" t="s">
        <v>136</v>
      </c>
      <c r="E130" s="55" t="s">
        <v>37</v>
      </c>
      <c r="F130" s="29" t="s">
        <v>23</v>
      </c>
      <c r="G130" s="26">
        <v>25000</v>
      </c>
      <c r="H130" s="26">
        <v>0</v>
      </c>
      <c r="I130" s="26">
        <v>25</v>
      </c>
      <c r="J130" s="25">
        <f t="shared" si="13"/>
        <v>717.5</v>
      </c>
      <c r="K130" s="25">
        <f t="shared" si="9"/>
        <v>1774.9999999999998</v>
      </c>
      <c r="L130" s="25">
        <f t="shared" si="10"/>
        <v>287.5</v>
      </c>
      <c r="M130" s="25">
        <f t="shared" si="11"/>
        <v>760</v>
      </c>
      <c r="N130" s="25">
        <f t="shared" si="12"/>
        <v>1772.5000000000002</v>
      </c>
      <c r="O130" s="26"/>
      <c r="P130" s="26">
        <f t="shared" si="14"/>
        <v>5312.5</v>
      </c>
      <c r="Q130" s="44">
        <v>9203</v>
      </c>
      <c r="R130" s="45">
        <f t="shared" si="15"/>
        <v>10680.5</v>
      </c>
      <c r="S130" s="25">
        <f t="shared" si="16"/>
        <v>3835</v>
      </c>
      <c r="T130" s="25">
        <f t="shared" si="17"/>
        <v>14319.5</v>
      </c>
      <c r="U130" s="30"/>
      <c r="V130" s="31"/>
    </row>
    <row r="131" spans="1:22" s="32" customFormat="1" ht="42" customHeight="1" thickBot="1" x14ac:dyDescent="0.25">
      <c r="A131" s="35">
        <v>107</v>
      </c>
      <c r="B131" s="47" t="s">
        <v>213</v>
      </c>
      <c r="C131" s="28" t="s">
        <v>36</v>
      </c>
      <c r="D131" s="33" t="s">
        <v>136</v>
      </c>
      <c r="E131" s="55" t="s">
        <v>37</v>
      </c>
      <c r="F131" s="29" t="s">
        <v>23</v>
      </c>
      <c r="G131" s="26">
        <v>25000</v>
      </c>
      <c r="H131" s="26">
        <v>0</v>
      </c>
      <c r="I131" s="26">
        <v>25</v>
      </c>
      <c r="J131" s="25">
        <f t="shared" si="13"/>
        <v>717.5</v>
      </c>
      <c r="K131" s="25">
        <f t="shared" si="9"/>
        <v>1774.9999999999998</v>
      </c>
      <c r="L131" s="25">
        <f t="shared" si="10"/>
        <v>287.5</v>
      </c>
      <c r="M131" s="25">
        <f t="shared" si="11"/>
        <v>760</v>
      </c>
      <c r="N131" s="25">
        <f t="shared" si="12"/>
        <v>1772.5000000000002</v>
      </c>
      <c r="O131" s="26"/>
      <c r="P131" s="26">
        <f t="shared" si="14"/>
        <v>5312.5</v>
      </c>
      <c r="Q131" s="44">
        <v>2473.5700000000002</v>
      </c>
      <c r="R131" s="45">
        <f t="shared" si="15"/>
        <v>3951.07</v>
      </c>
      <c r="S131" s="25">
        <f t="shared" si="16"/>
        <v>3835</v>
      </c>
      <c r="T131" s="25">
        <f t="shared" si="17"/>
        <v>21048.93</v>
      </c>
      <c r="U131" s="30"/>
      <c r="V131" s="31"/>
    </row>
    <row r="132" spans="1:22" s="32" customFormat="1" ht="42" customHeight="1" thickBot="1" x14ac:dyDescent="0.25">
      <c r="A132" s="35">
        <v>108</v>
      </c>
      <c r="B132" s="47" t="s">
        <v>214</v>
      </c>
      <c r="C132" s="28" t="s">
        <v>36</v>
      </c>
      <c r="D132" s="33" t="s">
        <v>136</v>
      </c>
      <c r="E132" s="55" t="s">
        <v>37</v>
      </c>
      <c r="F132" s="29" t="s">
        <v>23</v>
      </c>
      <c r="G132" s="26">
        <v>25410</v>
      </c>
      <c r="H132" s="26">
        <v>0</v>
      </c>
      <c r="I132" s="26">
        <v>25</v>
      </c>
      <c r="J132" s="25">
        <f t="shared" si="13"/>
        <v>729.26699999999994</v>
      </c>
      <c r="K132" s="25">
        <f t="shared" si="9"/>
        <v>1804.11</v>
      </c>
      <c r="L132" s="25">
        <f t="shared" si="10"/>
        <v>292.21499999999997</v>
      </c>
      <c r="M132" s="25">
        <f t="shared" si="11"/>
        <v>772.46399999999994</v>
      </c>
      <c r="N132" s="25">
        <f t="shared" si="12"/>
        <v>1801.5690000000002</v>
      </c>
      <c r="O132" s="26"/>
      <c r="P132" s="26">
        <f t="shared" si="14"/>
        <v>5399.625</v>
      </c>
      <c r="Q132" s="44">
        <v>9074.58</v>
      </c>
      <c r="R132" s="45">
        <f t="shared" si="15"/>
        <v>10576.311</v>
      </c>
      <c r="S132" s="25">
        <f t="shared" si="16"/>
        <v>3897.8940000000002</v>
      </c>
      <c r="T132" s="25">
        <f t="shared" si="17"/>
        <v>14833.689</v>
      </c>
      <c r="U132" s="30"/>
      <c r="V132" s="31"/>
    </row>
    <row r="133" spans="1:22" s="34" customFormat="1" ht="42" customHeight="1" thickBot="1" x14ac:dyDescent="0.25">
      <c r="A133" s="35">
        <v>109</v>
      </c>
      <c r="B133" s="47" t="s">
        <v>164</v>
      </c>
      <c r="C133" s="28" t="s">
        <v>35</v>
      </c>
      <c r="D133" s="33" t="s">
        <v>139</v>
      </c>
      <c r="E133" s="55" t="s">
        <v>165</v>
      </c>
      <c r="F133" s="33" t="s">
        <v>41</v>
      </c>
      <c r="G133" s="26">
        <v>30250</v>
      </c>
      <c r="H133" s="26">
        <v>0</v>
      </c>
      <c r="I133" s="26">
        <v>25</v>
      </c>
      <c r="J133" s="25">
        <f t="shared" si="13"/>
        <v>868.17499999999995</v>
      </c>
      <c r="K133" s="25">
        <f t="shared" si="9"/>
        <v>2147.75</v>
      </c>
      <c r="L133" s="25">
        <f t="shared" si="10"/>
        <v>347.875</v>
      </c>
      <c r="M133" s="25">
        <f t="shared" si="11"/>
        <v>919.6</v>
      </c>
      <c r="N133" s="25">
        <f t="shared" si="12"/>
        <v>2144.7250000000004</v>
      </c>
      <c r="O133" s="27"/>
      <c r="P133" s="26">
        <f t="shared" si="14"/>
        <v>6428.1250000000009</v>
      </c>
      <c r="Q133" s="44">
        <v>7317.41</v>
      </c>
      <c r="R133" s="45">
        <f t="shared" si="15"/>
        <v>9105.1849999999995</v>
      </c>
      <c r="S133" s="25">
        <f t="shared" si="16"/>
        <v>4640.3500000000004</v>
      </c>
      <c r="T133" s="25">
        <f t="shared" si="17"/>
        <v>21144.815000000002</v>
      </c>
      <c r="U133" s="30"/>
      <c r="V133" s="31"/>
    </row>
    <row r="134" spans="1:22" s="34" customFormat="1" ht="42" customHeight="1" thickBot="1" x14ac:dyDescent="0.25">
      <c r="A134" s="35">
        <v>110</v>
      </c>
      <c r="B134" s="47" t="s">
        <v>166</v>
      </c>
      <c r="C134" s="28" t="s">
        <v>35</v>
      </c>
      <c r="D134" s="33" t="s">
        <v>139</v>
      </c>
      <c r="E134" s="55" t="s">
        <v>167</v>
      </c>
      <c r="F134" s="29" t="s">
        <v>23</v>
      </c>
      <c r="G134" s="26">
        <v>28350</v>
      </c>
      <c r="H134" s="26">
        <v>0</v>
      </c>
      <c r="I134" s="26">
        <v>25</v>
      </c>
      <c r="J134" s="25">
        <f t="shared" si="13"/>
        <v>813.64499999999998</v>
      </c>
      <c r="K134" s="25">
        <f t="shared" si="9"/>
        <v>2012.85</v>
      </c>
      <c r="L134" s="25">
        <f t="shared" si="10"/>
        <v>326.02499999999998</v>
      </c>
      <c r="M134" s="25">
        <f t="shared" si="11"/>
        <v>861.84</v>
      </c>
      <c r="N134" s="25">
        <f t="shared" si="12"/>
        <v>2010.0150000000001</v>
      </c>
      <c r="O134" s="27">
        <v>1577.45</v>
      </c>
      <c r="P134" s="26">
        <f t="shared" si="14"/>
        <v>7601.8249999999998</v>
      </c>
      <c r="Q134" s="44">
        <v>4724.2</v>
      </c>
      <c r="R134" s="45">
        <f t="shared" si="15"/>
        <v>6399.6849999999995</v>
      </c>
      <c r="S134" s="25">
        <f t="shared" si="16"/>
        <v>4348.8899999999994</v>
      </c>
      <c r="T134" s="25">
        <f t="shared" si="17"/>
        <v>21950.315000000002</v>
      </c>
      <c r="U134" s="30"/>
      <c r="V134" s="31"/>
    </row>
    <row r="135" spans="1:22" s="34" customFormat="1" ht="42" customHeight="1" thickBot="1" x14ac:dyDescent="0.25">
      <c r="A135" s="35">
        <v>111</v>
      </c>
      <c r="B135" s="52" t="s">
        <v>168</v>
      </c>
      <c r="C135" s="37" t="s">
        <v>36</v>
      </c>
      <c r="D135" s="33" t="s">
        <v>139</v>
      </c>
      <c r="E135" s="56" t="s">
        <v>29</v>
      </c>
      <c r="F135" s="33" t="s">
        <v>23</v>
      </c>
      <c r="G135" s="26">
        <v>49500</v>
      </c>
      <c r="H135" s="26">
        <v>1783.43</v>
      </c>
      <c r="I135" s="26">
        <v>25</v>
      </c>
      <c r="J135" s="25">
        <f t="shared" si="13"/>
        <v>1420.65</v>
      </c>
      <c r="K135" s="25">
        <f t="shared" si="9"/>
        <v>3514.4999999999995</v>
      </c>
      <c r="L135" s="25">
        <f t="shared" si="10"/>
        <v>569.25</v>
      </c>
      <c r="M135" s="25">
        <f t="shared" si="11"/>
        <v>1504.8</v>
      </c>
      <c r="N135" s="25">
        <f t="shared" si="12"/>
        <v>3509.55</v>
      </c>
      <c r="O135" s="27"/>
      <c r="P135" s="26">
        <f t="shared" si="14"/>
        <v>10518.75</v>
      </c>
      <c r="Q135" s="44">
        <v>7244.89</v>
      </c>
      <c r="R135" s="45">
        <f t="shared" si="15"/>
        <v>11953.77</v>
      </c>
      <c r="S135" s="25">
        <f t="shared" si="16"/>
        <v>7593.2999999999993</v>
      </c>
      <c r="T135" s="25">
        <f t="shared" si="17"/>
        <v>37546.229999999996</v>
      </c>
      <c r="U135" s="30"/>
      <c r="V135" s="31"/>
    </row>
    <row r="136" spans="1:22" s="34" customFormat="1" ht="42" customHeight="1" thickBot="1" x14ac:dyDescent="0.25">
      <c r="A136" s="35">
        <v>112</v>
      </c>
      <c r="B136" s="47" t="s">
        <v>170</v>
      </c>
      <c r="C136" s="28" t="s">
        <v>35</v>
      </c>
      <c r="D136" s="33" t="s">
        <v>139</v>
      </c>
      <c r="E136" s="55" t="s">
        <v>167</v>
      </c>
      <c r="F136" s="29" t="s">
        <v>23</v>
      </c>
      <c r="G136" s="26">
        <v>22000</v>
      </c>
      <c r="H136" s="26">
        <v>0</v>
      </c>
      <c r="I136" s="26">
        <v>25</v>
      </c>
      <c r="J136" s="25">
        <f t="shared" si="13"/>
        <v>631.4</v>
      </c>
      <c r="K136" s="25">
        <f t="shared" si="9"/>
        <v>1561.9999999999998</v>
      </c>
      <c r="L136" s="25">
        <f t="shared" si="10"/>
        <v>253</v>
      </c>
      <c r="M136" s="25">
        <f t="shared" si="11"/>
        <v>668.8</v>
      </c>
      <c r="N136" s="25">
        <f t="shared" si="12"/>
        <v>1559.8000000000002</v>
      </c>
      <c r="O136" s="26"/>
      <c r="P136" s="26">
        <f t="shared" si="14"/>
        <v>4675</v>
      </c>
      <c r="Q136" s="44">
        <v>10329.209999999999</v>
      </c>
      <c r="R136" s="45">
        <f t="shared" si="15"/>
        <v>11629.409999999998</v>
      </c>
      <c r="S136" s="25">
        <f t="shared" si="16"/>
        <v>3374.8</v>
      </c>
      <c r="T136" s="25">
        <f t="shared" si="17"/>
        <v>10370.590000000002</v>
      </c>
      <c r="U136" s="30"/>
      <c r="V136" s="31"/>
    </row>
    <row r="137" spans="1:22" s="32" customFormat="1" ht="42" customHeight="1" thickBot="1" x14ac:dyDescent="0.25">
      <c r="A137" s="35">
        <v>113</v>
      </c>
      <c r="B137" s="52" t="s">
        <v>224</v>
      </c>
      <c r="C137" s="37" t="s">
        <v>35</v>
      </c>
      <c r="D137" s="33" t="s">
        <v>139</v>
      </c>
      <c r="E137" s="56" t="s">
        <v>169</v>
      </c>
      <c r="F137" s="33" t="s">
        <v>23</v>
      </c>
      <c r="G137" s="26">
        <v>22000</v>
      </c>
      <c r="H137" s="26">
        <v>0</v>
      </c>
      <c r="I137" s="26">
        <v>25</v>
      </c>
      <c r="J137" s="25">
        <f t="shared" si="13"/>
        <v>631.4</v>
      </c>
      <c r="K137" s="25">
        <f t="shared" si="9"/>
        <v>1561.9999999999998</v>
      </c>
      <c r="L137" s="25">
        <f t="shared" si="10"/>
        <v>253</v>
      </c>
      <c r="M137" s="25">
        <f t="shared" si="11"/>
        <v>668.8</v>
      </c>
      <c r="N137" s="25">
        <f t="shared" si="12"/>
        <v>1559.8000000000002</v>
      </c>
      <c r="O137" s="27"/>
      <c r="P137" s="26">
        <f t="shared" si="14"/>
        <v>4675</v>
      </c>
      <c r="Q137" s="44">
        <v>25</v>
      </c>
      <c r="R137" s="45">
        <f t="shared" si="15"/>
        <v>1325.1999999999998</v>
      </c>
      <c r="S137" s="25">
        <f t="shared" si="16"/>
        <v>3374.8</v>
      </c>
      <c r="T137" s="25">
        <f t="shared" si="17"/>
        <v>20674.8</v>
      </c>
      <c r="U137" s="30"/>
      <c r="V137" s="31"/>
    </row>
    <row r="138" spans="1:22" s="32" customFormat="1" ht="42" customHeight="1" thickBot="1" x14ac:dyDescent="0.25">
      <c r="A138" s="35">
        <v>114</v>
      </c>
      <c r="B138" s="47" t="s">
        <v>171</v>
      </c>
      <c r="C138" s="28" t="s">
        <v>35</v>
      </c>
      <c r="D138" s="33" t="s">
        <v>38</v>
      </c>
      <c r="E138" s="55" t="s">
        <v>244</v>
      </c>
      <c r="F138" s="29" t="s">
        <v>41</v>
      </c>
      <c r="G138" s="26">
        <v>150000</v>
      </c>
      <c r="H138" s="26">
        <v>23472.26</v>
      </c>
      <c r="I138" s="26">
        <v>25</v>
      </c>
      <c r="J138" s="25">
        <f t="shared" si="13"/>
        <v>4305</v>
      </c>
      <c r="K138" s="25">
        <f t="shared" si="9"/>
        <v>10649.999999999998</v>
      </c>
      <c r="L138" s="25">
        <v>860.29</v>
      </c>
      <c r="M138" s="25">
        <f t="shared" si="11"/>
        <v>4560</v>
      </c>
      <c r="N138" s="25">
        <f t="shared" si="12"/>
        <v>10635</v>
      </c>
      <c r="O138" s="44">
        <v>1577.45</v>
      </c>
      <c r="P138" s="26">
        <f t="shared" si="14"/>
        <v>32587.739999999998</v>
      </c>
      <c r="Q138" s="44">
        <v>15746.85</v>
      </c>
      <c r="R138" s="45">
        <f t="shared" si="15"/>
        <v>48084.11</v>
      </c>
      <c r="S138" s="25">
        <f t="shared" si="16"/>
        <v>22145.29</v>
      </c>
      <c r="T138" s="25">
        <f t="shared" si="17"/>
        <v>101915.89</v>
      </c>
      <c r="U138" s="30"/>
      <c r="V138" s="31"/>
    </row>
    <row r="139" spans="1:22" s="32" customFormat="1" ht="42" customHeight="1" thickBot="1" x14ac:dyDescent="0.25">
      <c r="A139" s="35">
        <v>115</v>
      </c>
      <c r="B139" s="47" t="s">
        <v>173</v>
      </c>
      <c r="C139" s="28" t="s">
        <v>35</v>
      </c>
      <c r="D139" s="33" t="s">
        <v>172</v>
      </c>
      <c r="E139" s="55" t="s">
        <v>174</v>
      </c>
      <c r="F139" s="29" t="s">
        <v>23</v>
      </c>
      <c r="G139" s="26">
        <v>49500</v>
      </c>
      <c r="H139" s="26">
        <v>1783.43</v>
      </c>
      <c r="I139" s="26">
        <v>25</v>
      </c>
      <c r="J139" s="25">
        <f t="shared" si="13"/>
        <v>1420.65</v>
      </c>
      <c r="K139" s="25">
        <f t="shared" si="9"/>
        <v>3514.4999999999995</v>
      </c>
      <c r="L139" s="25">
        <f t="shared" si="10"/>
        <v>569.25</v>
      </c>
      <c r="M139" s="25">
        <f t="shared" si="11"/>
        <v>1504.8</v>
      </c>
      <c r="N139" s="25">
        <f t="shared" si="12"/>
        <v>3509.55</v>
      </c>
      <c r="O139" s="26"/>
      <c r="P139" s="26">
        <f t="shared" si="14"/>
        <v>10518.75</v>
      </c>
      <c r="Q139" s="44">
        <v>695</v>
      </c>
      <c r="R139" s="45">
        <f t="shared" si="15"/>
        <v>5403.88</v>
      </c>
      <c r="S139" s="25">
        <f t="shared" si="16"/>
        <v>7593.2999999999993</v>
      </c>
      <c r="T139" s="25">
        <f t="shared" si="17"/>
        <v>44096.12</v>
      </c>
      <c r="U139" s="30"/>
      <c r="V139" s="31"/>
    </row>
    <row r="140" spans="1:22" s="32" customFormat="1" ht="42" customHeight="1" thickBot="1" x14ac:dyDescent="0.25">
      <c r="A140" s="35">
        <v>116</v>
      </c>
      <c r="B140" s="52" t="s">
        <v>175</v>
      </c>
      <c r="C140" s="37" t="s">
        <v>36</v>
      </c>
      <c r="D140" s="33" t="s">
        <v>172</v>
      </c>
      <c r="E140" s="56" t="s">
        <v>37</v>
      </c>
      <c r="F140" s="33" t="s">
        <v>23</v>
      </c>
      <c r="G140" s="26">
        <v>23908</v>
      </c>
      <c r="H140" s="26">
        <v>0</v>
      </c>
      <c r="I140" s="26">
        <v>25</v>
      </c>
      <c r="J140" s="25">
        <f t="shared" si="13"/>
        <v>686.15959999999995</v>
      </c>
      <c r="K140" s="25">
        <f t="shared" si="9"/>
        <v>1697.4679999999998</v>
      </c>
      <c r="L140" s="25">
        <f t="shared" si="10"/>
        <v>274.94200000000001</v>
      </c>
      <c r="M140" s="25">
        <f t="shared" si="11"/>
        <v>726.80319999999995</v>
      </c>
      <c r="N140" s="25">
        <f t="shared" si="12"/>
        <v>1695.0772000000002</v>
      </c>
      <c r="O140" s="27"/>
      <c r="P140" s="26">
        <f t="shared" si="14"/>
        <v>5080.45</v>
      </c>
      <c r="Q140" s="44">
        <v>3042.32</v>
      </c>
      <c r="R140" s="45">
        <f t="shared" si="15"/>
        <v>4455.2828</v>
      </c>
      <c r="S140" s="25">
        <f t="shared" si="16"/>
        <v>3667.4872</v>
      </c>
      <c r="T140" s="25">
        <f t="shared" si="17"/>
        <v>19452.717199999999</v>
      </c>
      <c r="U140" s="30"/>
      <c r="V140" s="31"/>
    </row>
    <row r="141" spans="1:22" s="32" customFormat="1" ht="42" customHeight="1" thickBot="1" x14ac:dyDescent="0.25">
      <c r="A141" s="35">
        <v>117</v>
      </c>
      <c r="B141" s="52" t="s">
        <v>243</v>
      </c>
      <c r="C141" s="37" t="s">
        <v>35</v>
      </c>
      <c r="D141" s="33" t="s">
        <v>172</v>
      </c>
      <c r="E141" s="56" t="s">
        <v>244</v>
      </c>
      <c r="F141" s="33" t="s">
        <v>23</v>
      </c>
      <c r="G141" s="26">
        <v>84700</v>
      </c>
      <c r="H141" s="26">
        <v>8506.43</v>
      </c>
      <c r="I141" s="26">
        <v>25</v>
      </c>
      <c r="J141" s="25">
        <f t="shared" si="13"/>
        <v>2430.89</v>
      </c>
      <c r="K141" s="25">
        <f t="shared" si="9"/>
        <v>6013.7</v>
      </c>
      <c r="L141" s="25">
        <v>860.29</v>
      </c>
      <c r="M141" s="25">
        <f t="shared" si="11"/>
        <v>2574.88</v>
      </c>
      <c r="N141" s="25">
        <f t="shared" si="12"/>
        <v>6005.2300000000005</v>
      </c>
      <c r="O141" s="27"/>
      <c r="P141" s="26">
        <f t="shared" si="14"/>
        <v>17884.990000000002</v>
      </c>
      <c r="Q141" s="44">
        <v>25</v>
      </c>
      <c r="R141" s="45">
        <f t="shared" si="15"/>
        <v>13537.2</v>
      </c>
      <c r="S141" s="25">
        <f t="shared" si="16"/>
        <v>12879.220000000001</v>
      </c>
      <c r="T141" s="25">
        <f t="shared" si="17"/>
        <v>71162.8</v>
      </c>
      <c r="U141" s="30"/>
      <c r="V141" s="31"/>
    </row>
    <row r="142" spans="1:22" s="32" customFormat="1" ht="42" customHeight="1" thickBot="1" x14ac:dyDescent="0.25">
      <c r="A142" s="35">
        <v>118</v>
      </c>
      <c r="B142" s="52" t="s">
        <v>176</v>
      </c>
      <c r="C142" s="37" t="s">
        <v>35</v>
      </c>
      <c r="D142" s="29" t="s">
        <v>143</v>
      </c>
      <c r="E142" s="56" t="s">
        <v>177</v>
      </c>
      <c r="F142" s="33" t="s">
        <v>23</v>
      </c>
      <c r="G142" s="26">
        <v>49500</v>
      </c>
      <c r="H142" s="26">
        <v>1783.43</v>
      </c>
      <c r="I142" s="26">
        <v>25</v>
      </c>
      <c r="J142" s="25">
        <f t="shared" si="13"/>
        <v>1420.65</v>
      </c>
      <c r="K142" s="25">
        <f t="shared" si="9"/>
        <v>3514.4999999999995</v>
      </c>
      <c r="L142" s="25">
        <f t="shared" si="10"/>
        <v>569.25</v>
      </c>
      <c r="M142" s="25">
        <f t="shared" si="11"/>
        <v>1504.8</v>
      </c>
      <c r="N142" s="25">
        <f t="shared" si="12"/>
        <v>3509.55</v>
      </c>
      <c r="O142" s="27"/>
      <c r="P142" s="26">
        <f t="shared" si="14"/>
        <v>10518.75</v>
      </c>
      <c r="Q142" s="44">
        <v>1626.14</v>
      </c>
      <c r="R142" s="45">
        <f t="shared" si="15"/>
        <v>6335.02</v>
      </c>
      <c r="S142" s="25">
        <f t="shared" si="16"/>
        <v>7593.2999999999993</v>
      </c>
      <c r="T142" s="25">
        <f t="shared" si="17"/>
        <v>43164.979999999996</v>
      </c>
      <c r="U142" s="30"/>
      <c r="V142" s="31"/>
    </row>
    <row r="143" spans="1:22" s="32" customFormat="1" ht="42" customHeight="1" thickBot="1" x14ac:dyDescent="0.25">
      <c r="A143" s="35">
        <v>119</v>
      </c>
      <c r="B143" s="52" t="s">
        <v>178</v>
      </c>
      <c r="C143" s="37" t="s">
        <v>35</v>
      </c>
      <c r="D143" s="29" t="s">
        <v>143</v>
      </c>
      <c r="E143" s="56" t="s">
        <v>179</v>
      </c>
      <c r="F143" s="33" t="s">
        <v>41</v>
      </c>
      <c r="G143" s="26">
        <v>84700</v>
      </c>
      <c r="H143" s="26">
        <v>8506.43</v>
      </c>
      <c r="I143" s="26">
        <v>25</v>
      </c>
      <c r="J143" s="25">
        <f t="shared" si="13"/>
        <v>2430.89</v>
      </c>
      <c r="K143" s="25">
        <f t="shared" si="9"/>
        <v>6013.7</v>
      </c>
      <c r="L143" s="25">
        <v>860.29</v>
      </c>
      <c r="M143" s="25">
        <f t="shared" si="11"/>
        <v>2574.88</v>
      </c>
      <c r="N143" s="25">
        <f t="shared" si="12"/>
        <v>6005.2300000000005</v>
      </c>
      <c r="O143" s="27"/>
      <c r="P143" s="26">
        <f t="shared" si="14"/>
        <v>17884.990000000002</v>
      </c>
      <c r="Q143" s="44">
        <v>2025</v>
      </c>
      <c r="R143" s="45">
        <f t="shared" si="15"/>
        <v>15537.2</v>
      </c>
      <c r="S143" s="25">
        <f t="shared" si="16"/>
        <v>12879.220000000001</v>
      </c>
      <c r="T143" s="25">
        <f t="shared" si="17"/>
        <v>69162.8</v>
      </c>
      <c r="U143" s="30"/>
      <c r="V143" s="31"/>
    </row>
    <row r="144" spans="1:22" s="32" customFormat="1" ht="42" customHeight="1" thickBot="1" x14ac:dyDescent="0.25">
      <c r="A144" s="35">
        <v>120</v>
      </c>
      <c r="B144" s="47" t="s">
        <v>187</v>
      </c>
      <c r="C144" s="28" t="s">
        <v>36</v>
      </c>
      <c r="D144" s="33" t="s">
        <v>146</v>
      </c>
      <c r="E144" s="55" t="s">
        <v>181</v>
      </c>
      <c r="F144" s="29" t="s">
        <v>41</v>
      </c>
      <c r="G144" s="26">
        <v>70000</v>
      </c>
      <c r="H144" s="26">
        <v>0</v>
      </c>
      <c r="I144" s="26">
        <v>25</v>
      </c>
      <c r="J144" s="25">
        <f t="shared" si="13"/>
        <v>2009</v>
      </c>
      <c r="K144" s="25">
        <f t="shared" si="9"/>
        <v>4970</v>
      </c>
      <c r="L144" s="25">
        <v>809</v>
      </c>
      <c r="M144" s="25">
        <f t="shared" si="11"/>
        <v>2128</v>
      </c>
      <c r="N144" s="25">
        <f t="shared" si="12"/>
        <v>4963</v>
      </c>
      <c r="O144" s="48">
        <v>1577.45</v>
      </c>
      <c r="P144" s="26">
        <f t="shared" si="14"/>
        <v>16456.45</v>
      </c>
      <c r="Q144" s="44">
        <v>22729.360000000001</v>
      </c>
      <c r="R144" s="45">
        <f t="shared" si="15"/>
        <v>26866.36</v>
      </c>
      <c r="S144" s="25">
        <f t="shared" si="16"/>
        <v>10742</v>
      </c>
      <c r="T144" s="25">
        <f t="shared" si="17"/>
        <v>43133.64</v>
      </c>
      <c r="U144" s="30"/>
      <c r="V144" s="31"/>
    </row>
    <row r="145" spans="1:22" s="34" customFormat="1" ht="42" customHeight="1" thickBot="1" x14ac:dyDescent="0.25">
      <c r="A145" s="35">
        <v>121</v>
      </c>
      <c r="B145" s="47" t="s">
        <v>180</v>
      </c>
      <c r="C145" s="28" t="s">
        <v>36</v>
      </c>
      <c r="D145" s="33" t="s">
        <v>146</v>
      </c>
      <c r="E145" s="55" t="s">
        <v>181</v>
      </c>
      <c r="F145" s="29" t="s">
        <v>41</v>
      </c>
      <c r="G145" s="26">
        <v>42000</v>
      </c>
      <c r="H145" s="26">
        <v>724.92</v>
      </c>
      <c r="I145" s="26">
        <v>25</v>
      </c>
      <c r="J145" s="25">
        <f t="shared" si="13"/>
        <v>1205.4000000000001</v>
      </c>
      <c r="K145" s="25">
        <f t="shared" si="9"/>
        <v>2981.9999999999995</v>
      </c>
      <c r="L145" s="25">
        <f t="shared" si="10"/>
        <v>483</v>
      </c>
      <c r="M145" s="25">
        <f t="shared" si="11"/>
        <v>1276.8</v>
      </c>
      <c r="N145" s="25">
        <f t="shared" si="12"/>
        <v>2977.8</v>
      </c>
      <c r="O145" s="26"/>
      <c r="P145" s="26">
        <f t="shared" si="14"/>
        <v>8925</v>
      </c>
      <c r="Q145" s="44">
        <v>165</v>
      </c>
      <c r="R145" s="45">
        <f t="shared" si="15"/>
        <v>3372.12</v>
      </c>
      <c r="S145" s="25">
        <f t="shared" si="16"/>
        <v>6442.7999999999993</v>
      </c>
      <c r="T145" s="25">
        <f t="shared" si="17"/>
        <v>38627.879999999997</v>
      </c>
      <c r="U145" s="30"/>
      <c r="V145" s="31"/>
    </row>
    <row r="146" spans="1:22" s="34" customFormat="1" ht="42" customHeight="1" thickBot="1" x14ac:dyDescent="0.25">
      <c r="A146" s="35">
        <v>122</v>
      </c>
      <c r="B146" s="47" t="s">
        <v>231</v>
      </c>
      <c r="C146" s="28" t="s">
        <v>35</v>
      </c>
      <c r="D146" s="33" t="s">
        <v>146</v>
      </c>
      <c r="E146" s="55" t="s">
        <v>181</v>
      </c>
      <c r="F146" s="29" t="s">
        <v>41</v>
      </c>
      <c r="G146" s="26">
        <v>54450</v>
      </c>
      <c r="H146" s="26">
        <v>0</v>
      </c>
      <c r="I146" s="26">
        <v>25</v>
      </c>
      <c r="J146" s="25">
        <f t="shared" si="13"/>
        <v>1562.7149999999999</v>
      </c>
      <c r="K146" s="25">
        <f t="shared" si="9"/>
        <v>3865.95</v>
      </c>
      <c r="L146" s="25">
        <f t="shared" si="10"/>
        <v>626.17499999999995</v>
      </c>
      <c r="M146" s="25">
        <f t="shared" si="11"/>
        <v>1655.28</v>
      </c>
      <c r="N146" s="25">
        <f t="shared" si="12"/>
        <v>3860.5050000000001</v>
      </c>
      <c r="O146" s="26"/>
      <c r="P146" s="26">
        <f t="shared" si="14"/>
        <v>11570.625</v>
      </c>
      <c r="Q146" s="44">
        <v>25</v>
      </c>
      <c r="R146" s="45">
        <f t="shared" si="15"/>
        <v>3242.9949999999999</v>
      </c>
      <c r="S146" s="25">
        <f t="shared" si="16"/>
        <v>8352.630000000001</v>
      </c>
      <c r="T146" s="25">
        <f t="shared" si="17"/>
        <v>51207.004999999997</v>
      </c>
      <c r="U146" s="30"/>
      <c r="V146" s="31"/>
    </row>
    <row r="147" spans="1:22" s="34" customFormat="1" ht="42" customHeight="1" thickBot="1" x14ac:dyDescent="0.25">
      <c r="A147" s="35">
        <v>123</v>
      </c>
      <c r="B147" s="47" t="s">
        <v>182</v>
      </c>
      <c r="C147" s="28" t="s">
        <v>35</v>
      </c>
      <c r="D147" s="33" t="s">
        <v>146</v>
      </c>
      <c r="E147" s="55" t="s">
        <v>37</v>
      </c>
      <c r="F147" s="29" t="s">
        <v>23</v>
      </c>
      <c r="G147" s="26">
        <v>20000</v>
      </c>
      <c r="H147" s="26">
        <v>0</v>
      </c>
      <c r="I147" s="26">
        <v>25</v>
      </c>
      <c r="J147" s="25">
        <f t="shared" si="13"/>
        <v>574</v>
      </c>
      <c r="K147" s="25">
        <f t="shared" si="9"/>
        <v>1419.9999999999998</v>
      </c>
      <c r="L147" s="25">
        <f t="shared" si="10"/>
        <v>230</v>
      </c>
      <c r="M147" s="25">
        <f t="shared" si="11"/>
        <v>608</v>
      </c>
      <c r="N147" s="25">
        <f t="shared" si="12"/>
        <v>1418</v>
      </c>
      <c r="O147" s="26"/>
      <c r="P147" s="26">
        <f t="shared" si="14"/>
        <v>4250</v>
      </c>
      <c r="Q147" s="44">
        <v>11078.68</v>
      </c>
      <c r="R147" s="45">
        <f t="shared" si="15"/>
        <v>12260.68</v>
      </c>
      <c r="S147" s="25">
        <f t="shared" si="16"/>
        <v>3068</v>
      </c>
      <c r="T147" s="25">
        <f t="shared" si="17"/>
        <v>7739.32</v>
      </c>
      <c r="U147" s="30"/>
      <c r="V147" s="31"/>
    </row>
    <row r="148" spans="1:22" s="32" customFormat="1" ht="42" customHeight="1" thickBot="1" x14ac:dyDescent="0.25">
      <c r="A148" s="35">
        <v>124</v>
      </c>
      <c r="B148" s="47" t="s">
        <v>183</v>
      </c>
      <c r="C148" s="28" t="s">
        <v>35</v>
      </c>
      <c r="D148" s="33" t="s">
        <v>146</v>
      </c>
      <c r="E148" s="55" t="s">
        <v>22</v>
      </c>
      <c r="F148" s="29" t="s">
        <v>23</v>
      </c>
      <c r="G148" s="26">
        <v>23908.5</v>
      </c>
      <c r="H148" s="26">
        <v>0</v>
      </c>
      <c r="I148" s="26">
        <v>25</v>
      </c>
      <c r="J148" s="25">
        <f t="shared" si="13"/>
        <v>686.17394999999999</v>
      </c>
      <c r="K148" s="25">
        <f t="shared" si="9"/>
        <v>1697.5034999999998</v>
      </c>
      <c r="L148" s="25">
        <f t="shared" si="10"/>
        <v>274.94774999999998</v>
      </c>
      <c r="M148" s="25">
        <f t="shared" si="11"/>
        <v>726.8184</v>
      </c>
      <c r="N148" s="25">
        <f t="shared" si="12"/>
        <v>1695.11265</v>
      </c>
      <c r="O148" s="27"/>
      <c r="P148" s="26">
        <f t="shared" si="14"/>
        <v>5080.5562499999996</v>
      </c>
      <c r="Q148" s="44">
        <v>25</v>
      </c>
      <c r="R148" s="45">
        <f t="shared" si="15"/>
        <v>1437.99235</v>
      </c>
      <c r="S148" s="25">
        <f t="shared" si="16"/>
        <v>3667.5639000000001</v>
      </c>
      <c r="T148" s="25">
        <f t="shared" si="17"/>
        <v>22470.50765</v>
      </c>
      <c r="U148" s="30"/>
      <c r="V148" s="31"/>
    </row>
    <row r="149" spans="1:22" s="32" customFormat="1" ht="42" customHeight="1" thickBot="1" x14ac:dyDescent="0.25">
      <c r="A149" s="35">
        <v>125</v>
      </c>
      <c r="B149" s="47" t="s">
        <v>184</v>
      </c>
      <c r="C149" s="28" t="s">
        <v>35</v>
      </c>
      <c r="D149" s="33" t="s">
        <v>146</v>
      </c>
      <c r="E149" s="55" t="s">
        <v>21</v>
      </c>
      <c r="F149" s="29" t="s">
        <v>23</v>
      </c>
      <c r="G149" s="26">
        <v>25410</v>
      </c>
      <c r="H149" s="26">
        <v>0</v>
      </c>
      <c r="I149" s="26">
        <v>25</v>
      </c>
      <c r="J149" s="25">
        <f t="shared" si="13"/>
        <v>729.26699999999994</v>
      </c>
      <c r="K149" s="25">
        <f t="shared" si="9"/>
        <v>1804.11</v>
      </c>
      <c r="L149" s="25">
        <f t="shared" si="10"/>
        <v>292.21499999999997</v>
      </c>
      <c r="M149" s="25">
        <f t="shared" si="11"/>
        <v>772.46399999999994</v>
      </c>
      <c r="N149" s="25">
        <f t="shared" si="12"/>
        <v>1801.5690000000002</v>
      </c>
      <c r="O149" s="27"/>
      <c r="P149" s="26">
        <f t="shared" si="14"/>
        <v>5399.625</v>
      </c>
      <c r="Q149" s="44">
        <v>3804.49</v>
      </c>
      <c r="R149" s="45">
        <f t="shared" si="15"/>
        <v>5306.2209999999995</v>
      </c>
      <c r="S149" s="25">
        <f t="shared" si="16"/>
        <v>3897.8940000000002</v>
      </c>
      <c r="T149" s="25">
        <f t="shared" si="17"/>
        <v>20103.779000000002</v>
      </c>
      <c r="U149" s="30"/>
      <c r="V149" s="31"/>
    </row>
    <row r="150" spans="1:22" s="32" customFormat="1" ht="42" customHeight="1" thickBot="1" x14ac:dyDescent="0.25">
      <c r="A150" s="35">
        <v>126</v>
      </c>
      <c r="B150" s="47" t="s">
        <v>185</v>
      </c>
      <c r="C150" s="28" t="s">
        <v>36</v>
      </c>
      <c r="D150" s="29" t="s">
        <v>186</v>
      </c>
      <c r="E150" s="55" t="s">
        <v>37</v>
      </c>
      <c r="F150" s="29" t="s">
        <v>23</v>
      </c>
      <c r="G150" s="26">
        <v>25410</v>
      </c>
      <c r="H150" s="26">
        <v>0</v>
      </c>
      <c r="I150" s="26">
        <v>25</v>
      </c>
      <c r="J150" s="25">
        <f t="shared" ref="J150:J162" si="20">G150*2.87%</f>
        <v>729.26699999999994</v>
      </c>
      <c r="K150" s="25">
        <f t="shared" si="9"/>
        <v>1804.11</v>
      </c>
      <c r="L150" s="25">
        <f t="shared" si="10"/>
        <v>292.21499999999997</v>
      </c>
      <c r="M150" s="25">
        <f t="shared" si="11"/>
        <v>772.46399999999994</v>
      </c>
      <c r="N150" s="25">
        <f t="shared" si="12"/>
        <v>1801.5690000000002</v>
      </c>
      <c r="O150" s="27"/>
      <c r="P150" s="26">
        <f t="shared" si="14"/>
        <v>5399.625</v>
      </c>
      <c r="Q150" s="44">
        <v>525</v>
      </c>
      <c r="R150" s="45">
        <f t="shared" si="15"/>
        <v>2026.7309999999998</v>
      </c>
      <c r="S150" s="25">
        <f t="shared" si="16"/>
        <v>3897.8940000000002</v>
      </c>
      <c r="T150" s="25">
        <f t="shared" si="17"/>
        <v>23383.269</v>
      </c>
      <c r="U150" s="30"/>
      <c r="V150" s="31"/>
    </row>
    <row r="151" spans="1:22" s="32" customFormat="1" ht="42" customHeight="1" thickBot="1" x14ac:dyDescent="0.25">
      <c r="A151" s="35">
        <v>127</v>
      </c>
      <c r="B151" s="47" t="s">
        <v>215</v>
      </c>
      <c r="C151" s="28" t="s">
        <v>35</v>
      </c>
      <c r="D151" s="29" t="s">
        <v>186</v>
      </c>
      <c r="E151" s="55" t="s">
        <v>37</v>
      </c>
      <c r="F151" s="29" t="s">
        <v>23</v>
      </c>
      <c r="G151" s="26">
        <v>25410</v>
      </c>
      <c r="H151" s="26">
        <v>0</v>
      </c>
      <c r="I151" s="26">
        <v>25</v>
      </c>
      <c r="J151" s="25">
        <f t="shared" si="20"/>
        <v>729.26699999999994</v>
      </c>
      <c r="K151" s="25">
        <f t="shared" si="9"/>
        <v>1804.11</v>
      </c>
      <c r="L151" s="25">
        <f t="shared" si="10"/>
        <v>292.21499999999997</v>
      </c>
      <c r="M151" s="25">
        <f t="shared" si="11"/>
        <v>772.46399999999994</v>
      </c>
      <c r="N151" s="25">
        <f t="shared" si="12"/>
        <v>1801.5690000000002</v>
      </c>
      <c r="O151" s="27"/>
      <c r="P151" s="26">
        <f t="shared" si="14"/>
        <v>5399.625</v>
      </c>
      <c r="Q151" s="44">
        <v>25</v>
      </c>
      <c r="R151" s="45">
        <f t="shared" si="15"/>
        <v>1526.7309999999998</v>
      </c>
      <c r="S151" s="25">
        <f t="shared" si="16"/>
        <v>3897.8940000000002</v>
      </c>
      <c r="T151" s="25">
        <f t="shared" si="17"/>
        <v>23883.269</v>
      </c>
      <c r="U151" s="30"/>
      <c r="V151" s="31"/>
    </row>
    <row r="152" spans="1:22" s="32" customFormat="1" ht="42" customHeight="1" thickBot="1" x14ac:dyDescent="0.25">
      <c r="A152" s="35">
        <v>128</v>
      </c>
      <c r="B152" s="47" t="s">
        <v>225</v>
      </c>
      <c r="C152" s="28" t="s">
        <v>255</v>
      </c>
      <c r="D152" s="29" t="s">
        <v>186</v>
      </c>
      <c r="E152" s="55" t="s">
        <v>37</v>
      </c>
      <c r="F152" s="29" t="s">
        <v>23</v>
      </c>
      <c r="G152" s="26">
        <v>25410</v>
      </c>
      <c r="H152" s="26">
        <v>0</v>
      </c>
      <c r="I152" s="26">
        <v>25</v>
      </c>
      <c r="J152" s="25">
        <f t="shared" si="20"/>
        <v>729.26699999999994</v>
      </c>
      <c r="K152" s="25">
        <f t="shared" si="9"/>
        <v>1804.11</v>
      </c>
      <c r="L152" s="25">
        <f t="shared" si="10"/>
        <v>292.21499999999997</v>
      </c>
      <c r="M152" s="25">
        <f t="shared" ref="M152:M162" si="21">G152*3.04%</f>
        <v>772.46399999999994</v>
      </c>
      <c r="N152" s="25">
        <f t="shared" ref="N152:N162" si="22">G152*7.09%</f>
        <v>1801.5690000000002</v>
      </c>
      <c r="O152" s="27"/>
      <c r="P152" s="26">
        <f t="shared" si="14"/>
        <v>5399.625</v>
      </c>
      <c r="Q152" s="44">
        <v>25</v>
      </c>
      <c r="R152" s="45">
        <f t="shared" si="15"/>
        <v>1526.7309999999998</v>
      </c>
      <c r="S152" s="25">
        <f t="shared" si="16"/>
        <v>3897.8940000000002</v>
      </c>
      <c r="T152" s="25">
        <f t="shared" si="17"/>
        <v>23883.269</v>
      </c>
      <c r="U152" s="30"/>
      <c r="V152" s="31"/>
    </row>
    <row r="153" spans="1:22" s="34" customFormat="1" ht="42" customHeight="1" thickBot="1" x14ac:dyDescent="0.25">
      <c r="A153" s="35">
        <v>129</v>
      </c>
      <c r="B153" s="47" t="s">
        <v>189</v>
      </c>
      <c r="C153" s="28" t="s">
        <v>35</v>
      </c>
      <c r="D153" s="29" t="s">
        <v>188</v>
      </c>
      <c r="E153" s="55" t="s">
        <v>190</v>
      </c>
      <c r="F153" s="29" t="s">
        <v>41</v>
      </c>
      <c r="G153" s="26">
        <v>54450</v>
      </c>
      <c r="H153" s="26">
        <v>2482.0500000000002</v>
      </c>
      <c r="I153" s="26">
        <v>25</v>
      </c>
      <c r="J153" s="25">
        <f t="shared" si="20"/>
        <v>1562.7149999999999</v>
      </c>
      <c r="K153" s="25">
        <f t="shared" ref="K153:K162" si="23">G153*7.1%</f>
        <v>3865.95</v>
      </c>
      <c r="L153" s="25">
        <f t="shared" ref="L153:L160" si="24">G153*1.15%</f>
        <v>626.17499999999995</v>
      </c>
      <c r="M153" s="25">
        <f t="shared" si="21"/>
        <v>1655.28</v>
      </c>
      <c r="N153" s="25">
        <f t="shared" si="22"/>
        <v>3860.5050000000001</v>
      </c>
      <c r="O153" s="27"/>
      <c r="P153" s="26">
        <f t="shared" ref="P153:P162" si="25">SUM(J153:O153)</f>
        <v>11570.625</v>
      </c>
      <c r="Q153" s="44">
        <v>575</v>
      </c>
      <c r="R153" s="45">
        <f t="shared" ref="R153:R162" si="26">Q153+M153+J153+H153</f>
        <v>6275.0450000000001</v>
      </c>
      <c r="S153" s="25">
        <f t="shared" ref="S153:S162" si="27">N153+L153+K153</f>
        <v>8352.630000000001</v>
      </c>
      <c r="T153" s="25">
        <f t="shared" ref="T153:T162" si="28">G153-R153</f>
        <v>48174.955000000002</v>
      </c>
      <c r="U153" s="30"/>
      <c r="V153" s="31"/>
    </row>
    <row r="154" spans="1:22" s="32" customFormat="1" ht="42" customHeight="1" thickBot="1" x14ac:dyDescent="0.25">
      <c r="A154" s="35">
        <v>130</v>
      </c>
      <c r="B154" s="47" t="s">
        <v>191</v>
      </c>
      <c r="C154" s="28" t="s">
        <v>36</v>
      </c>
      <c r="D154" s="38" t="s">
        <v>192</v>
      </c>
      <c r="E154" s="55" t="s">
        <v>193</v>
      </c>
      <c r="F154" s="29" t="s">
        <v>41</v>
      </c>
      <c r="G154" s="26">
        <v>84700</v>
      </c>
      <c r="H154" s="26">
        <v>8506.43</v>
      </c>
      <c r="I154" s="26">
        <v>25</v>
      </c>
      <c r="J154" s="25">
        <f t="shared" si="20"/>
        <v>2430.89</v>
      </c>
      <c r="K154" s="25">
        <f t="shared" si="23"/>
        <v>6013.7</v>
      </c>
      <c r="L154" s="25">
        <v>860.29</v>
      </c>
      <c r="M154" s="25">
        <f t="shared" si="21"/>
        <v>2574.88</v>
      </c>
      <c r="N154" s="25">
        <f t="shared" si="22"/>
        <v>6005.2300000000005</v>
      </c>
      <c r="O154" s="26"/>
      <c r="P154" s="26">
        <f t="shared" si="25"/>
        <v>17884.990000000002</v>
      </c>
      <c r="Q154" s="44">
        <v>2299.9899999999998</v>
      </c>
      <c r="R154" s="45">
        <f t="shared" si="26"/>
        <v>15812.19</v>
      </c>
      <c r="S154" s="25">
        <f t="shared" si="27"/>
        <v>12879.220000000001</v>
      </c>
      <c r="T154" s="25">
        <f t="shared" si="28"/>
        <v>68887.81</v>
      </c>
      <c r="U154" s="30"/>
      <c r="V154" s="31"/>
    </row>
    <row r="155" spans="1:22" s="34" customFormat="1" ht="43.5" customHeight="1" thickBot="1" x14ac:dyDescent="0.25">
      <c r="A155" s="35">
        <v>131</v>
      </c>
      <c r="B155" s="47" t="s">
        <v>194</v>
      </c>
      <c r="C155" s="28" t="s">
        <v>36</v>
      </c>
      <c r="D155" s="38" t="s">
        <v>195</v>
      </c>
      <c r="E155" s="55" t="s">
        <v>196</v>
      </c>
      <c r="F155" s="29" t="s">
        <v>41</v>
      </c>
      <c r="G155" s="26">
        <v>60000</v>
      </c>
      <c r="H155" s="26">
        <v>3171.19</v>
      </c>
      <c r="I155" s="26">
        <v>25</v>
      </c>
      <c r="J155" s="25">
        <f t="shared" si="20"/>
        <v>1722</v>
      </c>
      <c r="K155" s="25">
        <f t="shared" si="23"/>
        <v>4260</v>
      </c>
      <c r="L155" s="25">
        <f t="shared" si="24"/>
        <v>690</v>
      </c>
      <c r="M155" s="25">
        <f t="shared" si="21"/>
        <v>1824</v>
      </c>
      <c r="N155" s="25">
        <f t="shared" si="22"/>
        <v>4254</v>
      </c>
      <c r="O155" s="44">
        <v>1577.45</v>
      </c>
      <c r="P155" s="26">
        <f t="shared" si="25"/>
        <v>14327.45</v>
      </c>
      <c r="Q155" s="44">
        <v>4833.1899999999996</v>
      </c>
      <c r="R155" s="45">
        <f t="shared" si="26"/>
        <v>11550.38</v>
      </c>
      <c r="S155" s="25">
        <f t="shared" si="27"/>
        <v>9204</v>
      </c>
      <c r="T155" s="25">
        <f t="shared" si="28"/>
        <v>48449.62</v>
      </c>
      <c r="U155" s="30"/>
      <c r="V155" s="31"/>
    </row>
    <row r="156" spans="1:22" s="34" customFormat="1" ht="42" customHeight="1" thickBot="1" x14ac:dyDescent="0.25">
      <c r="A156" s="35">
        <v>132</v>
      </c>
      <c r="B156" s="47" t="s">
        <v>197</v>
      </c>
      <c r="C156" s="28" t="s">
        <v>36</v>
      </c>
      <c r="D156" s="38" t="s">
        <v>150</v>
      </c>
      <c r="E156" s="55" t="s">
        <v>151</v>
      </c>
      <c r="F156" s="29" t="s">
        <v>41</v>
      </c>
      <c r="G156" s="26">
        <v>30250</v>
      </c>
      <c r="H156" s="26">
        <v>0</v>
      </c>
      <c r="I156" s="26">
        <v>25</v>
      </c>
      <c r="J156" s="25">
        <f t="shared" si="20"/>
        <v>868.17499999999995</v>
      </c>
      <c r="K156" s="25">
        <f t="shared" si="23"/>
        <v>2147.75</v>
      </c>
      <c r="L156" s="25">
        <f t="shared" si="24"/>
        <v>347.875</v>
      </c>
      <c r="M156" s="25">
        <f t="shared" si="21"/>
        <v>919.6</v>
      </c>
      <c r="N156" s="25">
        <f t="shared" si="22"/>
        <v>2144.7250000000004</v>
      </c>
      <c r="O156" s="44">
        <v>3154.9</v>
      </c>
      <c r="P156" s="26">
        <f t="shared" si="25"/>
        <v>9583.0250000000015</v>
      </c>
      <c r="Q156" s="44">
        <v>3179.9</v>
      </c>
      <c r="R156" s="45">
        <f t="shared" si="26"/>
        <v>4967.6750000000002</v>
      </c>
      <c r="S156" s="25">
        <f t="shared" si="27"/>
        <v>4640.3500000000004</v>
      </c>
      <c r="T156" s="25">
        <f t="shared" si="28"/>
        <v>25282.325000000001</v>
      </c>
      <c r="U156" s="30"/>
      <c r="V156" s="31"/>
    </row>
    <row r="157" spans="1:22" s="34" customFormat="1" ht="42" customHeight="1" thickBot="1" x14ac:dyDescent="0.25">
      <c r="A157" s="35">
        <v>133</v>
      </c>
      <c r="B157" s="47" t="s">
        <v>198</v>
      </c>
      <c r="C157" s="28" t="s">
        <v>36</v>
      </c>
      <c r="D157" s="38" t="s">
        <v>150</v>
      </c>
      <c r="E157" s="55" t="s">
        <v>151</v>
      </c>
      <c r="F157" s="29" t="s">
        <v>23</v>
      </c>
      <c r="G157" s="26">
        <v>30250</v>
      </c>
      <c r="H157" s="26">
        <v>0</v>
      </c>
      <c r="I157" s="26">
        <v>25</v>
      </c>
      <c r="J157" s="25">
        <f t="shared" si="20"/>
        <v>868.17499999999995</v>
      </c>
      <c r="K157" s="25">
        <f t="shared" si="23"/>
        <v>2147.75</v>
      </c>
      <c r="L157" s="25">
        <f t="shared" si="24"/>
        <v>347.875</v>
      </c>
      <c r="M157" s="25">
        <f t="shared" si="21"/>
        <v>919.6</v>
      </c>
      <c r="N157" s="25">
        <f t="shared" si="22"/>
        <v>2144.7250000000004</v>
      </c>
      <c r="O157" s="44">
        <v>1577.45</v>
      </c>
      <c r="P157" s="26">
        <f t="shared" si="25"/>
        <v>8005.5750000000007</v>
      </c>
      <c r="Q157" s="44">
        <v>1602.45</v>
      </c>
      <c r="R157" s="45">
        <f t="shared" si="26"/>
        <v>3390.2250000000004</v>
      </c>
      <c r="S157" s="25">
        <f t="shared" si="27"/>
        <v>4640.3500000000004</v>
      </c>
      <c r="T157" s="25">
        <f t="shared" si="28"/>
        <v>26859.775000000001</v>
      </c>
      <c r="U157" s="30"/>
      <c r="V157" s="31"/>
    </row>
    <row r="158" spans="1:22" s="34" customFormat="1" ht="42" customHeight="1" thickBot="1" x14ac:dyDescent="0.25">
      <c r="A158" s="35">
        <v>134</v>
      </c>
      <c r="B158" s="47" t="s">
        <v>152</v>
      </c>
      <c r="C158" s="28" t="s">
        <v>35</v>
      </c>
      <c r="D158" s="38" t="s">
        <v>150</v>
      </c>
      <c r="E158" s="55" t="s">
        <v>72</v>
      </c>
      <c r="F158" s="29" t="s">
        <v>23</v>
      </c>
      <c r="G158" s="26">
        <v>42000</v>
      </c>
      <c r="H158" s="26">
        <v>488.3</v>
      </c>
      <c r="I158" s="26">
        <v>25</v>
      </c>
      <c r="J158" s="25">
        <f t="shared" si="20"/>
        <v>1205.4000000000001</v>
      </c>
      <c r="K158" s="25">
        <f t="shared" si="23"/>
        <v>2981.9999999999995</v>
      </c>
      <c r="L158" s="25">
        <f t="shared" si="24"/>
        <v>483</v>
      </c>
      <c r="M158" s="25">
        <f t="shared" si="21"/>
        <v>1276.8</v>
      </c>
      <c r="N158" s="25">
        <f t="shared" si="22"/>
        <v>2977.8</v>
      </c>
      <c r="O158" s="44">
        <v>1577.45</v>
      </c>
      <c r="P158" s="26">
        <f t="shared" si="25"/>
        <v>10502.45</v>
      </c>
      <c r="Q158" s="44">
        <v>31238.28</v>
      </c>
      <c r="R158" s="45">
        <f t="shared" si="26"/>
        <v>34208.78</v>
      </c>
      <c r="S158" s="25">
        <f t="shared" si="27"/>
        <v>6442.7999999999993</v>
      </c>
      <c r="T158" s="25">
        <f t="shared" si="28"/>
        <v>7791.2200000000012</v>
      </c>
      <c r="U158" s="30"/>
      <c r="V158" s="31"/>
    </row>
    <row r="159" spans="1:22" s="34" customFormat="1" ht="42" customHeight="1" thickBot="1" x14ac:dyDescent="0.25">
      <c r="A159" s="35">
        <v>135</v>
      </c>
      <c r="B159" s="47" t="s">
        <v>245</v>
      </c>
      <c r="C159" s="28" t="s">
        <v>35</v>
      </c>
      <c r="D159" s="33" t="s">
        <v>217</v>
      </c>
      <c r="E159" s="55" t="s">
        <v>244</v>
      </c>
      <c r="F159" s="29" t="s">
        <v>23</v>
      </c>
      <c r="G159" s="26">
        <v>126500</v>
      </c>
      <c r="H159" s="26">
        <v>18338.830000000002</v>
      </c>
      <c r="I159" s="26">
        <v>25</v>
      </c>
      <c r="J159" s="25">
        <f t="shared" si="20"/>
        <v>3630.55</v>
      </c>
      <c r="K159" s="25">
        <f t="shared" si="23"/>
        <v>8981.5</v>
      </c>
      <c r="L159" s="25">
        <v>860.29</v>
      </c>
      <c r="M159" s="25">
        <f t="shared" si="21"/>
        <v>3845.6</v>
      </c>
      <c r="N159" s="25">
        <f t="shared" si="22"/>
        <v>8968.85</v>
      </c>
      <c r="O159" s="26"/>
      <c r="P159" s="26">
        <f t="shared" si="25"/>
        <v>26286.79</v>
      </c>
      <c r="Q159" s="44">
        <v>35229</v>
      </c>
      <c r="R159" s="45">
        <f t="shared" si="26"/>
        <v>61043.98</v>
      </c>
      <c r="S159" s="25">
        <f t="shared" si="27"/>
        <v>18810.64</v>
      </c>
      <c r="T159" s="25">
        <f t="shared" si="28"/>
        <v>65456.02</v>
      </c>
      <c r="U159" s="30"/>
      <c r="V159" s="31"/>
    </row>
    <row r="160" spans="1:22" s="32" customFormat="1" ht="42" customHeight="1" thickBot="1" x14ac:dyDescent="0.25">
      <c r="A160" s="35">
        <v>136</v>
      </c>
      <c r="B160" s="47" t="s">
        <v>216</v>
      </c>
      <c r="C160" s="28" t="s">
        <v>35</v>
      </c>
      <c r="D160" s="33" t="s">
        <v>217</v>
      </c>
      <c r="E160" s="55" t="s">
        <v>37</v>
      </c>
      <c r="F160" s="29" t="s">
        <v>23</v>
      </c>
      <c r="G160" s="26">
        <v>25000</v>
      </c>
      <c r="H160" s="26">
        <v>0</v>
      </c>
      <c r="I160" s="26">
        <v>25</v>
      </c>
      <c r="J160" s="25">
        <f t="shared" si="20"/>
        <v>717.5</v>
      </c>
      <c r="K160" s="25">
        <f t="shared" si="23"/>
        <v>1774.9999999999998</v>
      </c>
      <c r="L160" s="25">
        <f t="shared" si="24"/>
        <v>287.5</v>
      </c>
      <c r="M160" s="25">
        <f t="shared" si="21"/>
        <v>760</v>
      </c>
      <c r="N160" s="25">
        <f t="shared" si="22"/>
        <v>1772.5000000000002</v>
      </c>
      <c r="O160" s="26"/>
      <c r="P160" s="26">
        <f t="shared" si="25"/>
        <v>5312.5</v>
      </c>
      <c r="Q160" s="44">
        <v>25</v>
      </c>
      <c r="R160" s="45">
        <f t="shared" si="26"/>
        <v>1502.5</v>
      </c>
      <c r="S160" s="25">
        <f t="shared" si="27"/>
        <v>3835</v>
      </c>
      <c r="T160" s="25">
        <f t="shared" si="28"/>
        <v>23497.5</v>
      </c>
      <c r="U160" s="30"/>
      <c r="V160" s="31"/>
    </row>
    <row r="161" spans="1:184" s="32" customFormat="1" ht="42" customHeight="1" thickBot="1" x14ac:dyDescent="0.25">
      <c r="A161" s="35">
        <v>137</v>
      </c>
      <c r="B161" s="47" t="s">
        <v>199</v>
      </c>
      <c r="C161" s="28" t="s">
        <v>35</v>
      </c>
      <c r="D161" s="38" t="s">
        <v>200</v>
      </c>
      <c r="E161" s="55" t="s">
        <v>201</v>
      </c>
      <c r="F161" s="29" t="s">
        <v>41</v>
      </c>
      <c r="G161" s="26">
        <v>84700</v>
      </c>
      <c r="H161" s="26">
        <v>8506.43</v>
      </c>
      <c r="I161" s="26">
        <v>25</v>
      </c>
      <c r="J161" s="25">
        <f t="shared" si="20"/>
        <v>2430.89</v>
      </c>
      <c r="K161" s="25">
        <f t="shared" si="23"/>
        <v>6013.7</v>
      </c>
      <c r="L161" s="25">
        <v>860.29</v>
      </c>
      <c r="M161" s="25">
        <f t="shared" si="21"/>
        <v>2574.88</v>
      </c>
      <c r="N161" s="25">
        <f t="shared" si="22"/>
        <v>6005.2300000000005</v>
      </c>
      <c r="O161" s="26"/>
      <c r="P161" s="26">
        <f t="shared" si="25"/>
        <v>17884.990000000002</v>
      </c>
      <c r="Q161" s="44">
        <v>5182.87</v>
      </c>
      <c r="R161" s="45">
        <f t="shared" si="26"/>
        <v>18695.07</v>
      </c>
      <c r="S161" s="25">
        <f t="shared" si="27"/>
        <v>12879.220000000001</v>
      </c>
      <c r="T161" s="25">
        <f t="shared" si="28"/>
        <v>66004.929999999993</v>
      </c>
      <c r="U161" s="30"/>
      <c r="V161" s="31"/>
    </row>
    <row r="162" spans="1:184" s="32" customFormat="1" ht="42" customHeight="1" thickBot="1" x14ac:dyDescent="0.25">
      <c r="A162" s="35">
        <v>138</v>
      </c>
      <c r="B162" s="47" t="s">
        <v>122</v>
      </c>
      <c r="C162" s="28" t="s">
        <v>35</v>
      </c>
      <c r="D162" s="38" t="s">
        <v>203</v>
      </c>
      <c r="E162" s="55" t="s">
        <v>204</v>
      </c>
      <c r="F162" s="29" t="s">
        <v>41</v>
      </c>
      <c r="G162" s="26">
        <v>84700</v>
      </c>
      <c r="H162" s="26">
        <v>8506.43</v>
      </c>
      <c r="I162" s="26">
        <v>25</v>
      </c>
      <c r="J162" s="25">
        <f t="shared" si="20"/>
        <v>2430.89</v>
      </c>
      <c r="K162" s="25">
        <f t="shared" si="23"/>
        <v>6013.7</v>
      </c>
      <c r="L162" s="25">
        <v>860.29</v>
      </c>
      <c r="M162" s="25">
        <f t="shared" si="21"/>
        <v>2574.88</v>
      </c>
      <c r="N162" s="25">
        <f t="shared" si="22"/>
        <v>6005.2300000000005</v>
      </c>
      <c r="O162" s="26"/>
      <c r="P162" s="26">
        <f t="shared" si="25"/>
        <v>17884.990000000002</v>
      </c>
      <c r="Q162" s="44">
        <v>28481.72</v>
      </c>
      <c r="R162" s="45">
        <f t="shared" si="26"/>
        <v>41993.920000000006</v>
      </c>
      <c r="S162" s="25">
        <f t="shared" si="27"/>
        <v>12879.220000000001</v>
      </c>
      <c r="T162" s="25">
        <f t="shared" si="28"/>
        <v>42706.079999999994</v>
      </c>
      <c r="U162" s="30"/>
      <c r="V162" s="31"/>
    </row>
    <row r="163" spans="1:184" s="34" customFormat="1" ht="22.5" customHeight="1" thickBot="1" x14ac:dyDescent="0.25">
      <c r="A163" s="35"/>
      <c r="B163" s="50" t="s">
        <v>18</v>
      </c>
      <c r="C163" s="39"/>
      <c r="D163" s="39"/>
      <c r="E163" s="50"/>
      <c r="F163" s="40"/>
      <c r="G163" s="46">
        <f>SUM(G25:G162)</f>
        <v>5277429</v>
      </c>
      <c r="H163" s="46">
        <f>SUM(H25:H162)</f>
        <v>238278.42999999993</v>
      </c>
      <c r="I163" s="46">
        <f>SUM(I25:I162)</f>
        <v>3450</v>
      </c>
      <c r="J163" s="46">
        <f>SUM(J25:J162)</f>
        <v>151462.38230000006</v>
      </c>
      <c r="K163" s="53">
        <f t="shared" ref="K163:R163" si="29">SUM(K25:K162)</f>
        <v>374697.43899999978</v>
      </c>
      <c r="L163" s="53">
        <f t="shared" si="29"/>
        <v>54780.063499999997</v>
      </c>
      <c r="M163" s="53">
        <f t="shared" si="29"/>
        <v>160099.94160000014</v>
      </c>
      <c r="N163" s="53">
        <f t="shared" si="29"/>
        <v>373391.34609999979</v>
      </c>
      <c r="O163" s="53">
        <f t="shared" si="29"/>
        <v>48900.94999999999</v>
      </c>
      <c r="P163" s="46">
        <f t="shared" si="29"/>
        <v>1163332.1224999998</v>
      </c>
      <c r="Q163" s="46">
        <f t="shared" si="29"/>
        <v>768302.05999999994</v>
      </c>
      <c r="R163" s="46">
        <f t="shared" si="29"/>
        <v>1318142.8139000006</v>
      </c>
      <c r="S163" s="46">
        <f>SUM(S25:S162)</f>
        <v>802868.84859999933</v>
      </c>
      <c r="T163" s="46">
        <f>+G163-R163</f>
        <v>3959286.1860999996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</row>
    <row r="164" spans="1:184" s="3" customFormat="1" ht="20.100000000000001" customHeight="1" x14ac:dyDescent="0.2">
      <c r="A164" s="2"/>
      <c r="B164" s="2"/>
      <c r="C164" s="2"/>
      <c r="D164" s="2"/>
      <c r="E164" s="2"/>
      <c r="F164" s="2"/>
      <c r="G164" s="2"/>
      <c r="H164" s="4"/>
      <c r="I164" s="2"/>
      <c r="J164" s="4"/>
      <c r="K164" s="4"/>
      <c r="L164" s="42"/>
      <c r="M164" s="4"/>
      <c r="N164" s="4"/>
      <c r="O164" s="43"/>
      <c r="P164" s="4"/>
      <c r="Q164" s="4"/>
      <c r="R164" s="4"/>
      <c r="S164" s="4"/>
      <c r="T164" s="4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</row>
    <row r="165" spans="1:184" s="3" customFormat="1" ht="20.100000000000001" customHeight="1" x14ac:dyDescent="0.2">
      <c r="A165" s="2"/>
      <c r="B165" s="2"/>
      <c r="C165" s="2"/>
      <c r="D165" s="4"/>
      <c r="E165" s="2"/>
      <c r="F165" s="2"/>
      <c r="G165" s="2"/>
      <c r="H165" s="2"/>
      <c r="I165" s="2"/>
      <c r="J165" s="4"/>
      <c r="K165" s="4"/>
      <c r="L165" s="42"/>
      <c r="M165" s="4" t="s">
        <v>254</v>
      </c>
      <c r="N165" s="4"/>
      <c r="O165" s="12"/>
      <c r="P165" s="4"/>
      <c r="Q165" s="4"/>
      <c r="R165" s="4"/>
      <c r="S165" s="4"/>
      <c r="T165" s="4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</row>
    <row r="166" spans="1:184" s="3" customFormat="1" ht="20.100000000000001" customHeight="1" x14ac:dyDescent="0.2">
      <c r="A166" s="2"/>
      <c r="C166" s="2"/>
      <c r="D166" s="2"/>
      <c r="E166" s="2"/>
      <c r="F166" s="2"/>
      <c r="G166" s="2"/>
      <c r="H166" s="2"/>
      <c r="I166" s="4"/>
      <c r="J166" s="4"/>
      <c r="K166" s="4"/>
      <c r="L166" s="5"/>
      <c r="M166" s="4"/>
      <c r="N166" s="2"/>
      <c r="O166" s="12"/>
      <c r="P166" s="4"/>
      <c r="Q166" s="4"/>
      <c r="R166" s="4"/>
      <c r="S166" s="4"/>
      <c r="T166" s="4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</row>
    <row r="167" spans="1:184" s="3" customFormat="1" ht="20.100000000000001" customHeight="1" x14ac:dyDescent="0.2">
      <c r="A167" s="2"/>
      <c r="C167" s="2"/>
      <c r="D167" s="2"/>
      <c r="E167" s="2"/>
      <c r="F167" s="2"/>
      <c r="G167" s="2"/>
      <c r="H167" s="2"/>
      <c r="I167" s="2"/>
      <c r="J167" s="4"/>
      <c r="K167" s="4"/>
      <c r="L167" s="5"/>
      <c r="M167" s="4"/>
      <c r="N167" s="2"/>
      <c r="O167" s="12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ht="20.100000000000001" customHeight="1" x14ac:dyDescent="0.2">
      <c r="C168" s="6"/>
      <c r="D168" s="3"/>
      <c r="F168" s="3"/>
      <c r="G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</row>
    <row r="169" spans="1:184" ht="20.100000000000001" customHeight="1" x14ac:dyDescent="0.2">
      <c r="C169" s="15"/>
      <c r="D169" s="78"/>
      <c r="E169" s="78"/>
      <c r="F169" s="3"/>
      <c r="G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</row>
    <row r="170" spans="1:184" x14ac:dyDescent="0.2">
      <c r="C170" s="10"/>
      <c r="D170" s="78"/>
      <c r="E170" s="78"/>
      <c r="F170" s="3"/>
      <c r="G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</row>
    <row r="171" spans="1:184" ht="20.100000000000001" customHeight="1" x14ac:dyDescent="0.2">
      <c r="C171" s="14"/>
      <c r="D171" s="9"/>
      <c r="E171" s="54"/>
      <c r="F171" s="3"/>
      <c r="G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3"/>
      <c r="D172" s="3"/>
      <c r="F172" s="3"/>
      <c r="G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ht="20.100000000000001" customHeight="1" x14ac:dyDescent="0.2">
      <c r="C173" s="3"/>
      <c r="D173" s="3"/>
      <c r="F173" s="3"/>
      <c r="G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3"/>
      <c r="D174" s="3"/>
      <c r="F174" s="3"/>
      <c r="G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15"/>
      <c r="D175" s="3"/>
      <c r="F175" s="3"/>
      <c r="G175" s="3"/>
      <c r="Q175" s="11"/>
      <c r="R175" s="11"/>
      <c r="S175" s="11"/>
      <c r="T175" s="11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8"/>
      <c r="D176" s="3"/>
      <c r="F176" s="3"/>
      <c r="G176" s="3"/>
      <c r="Q176" s="11"/>
      <c r="R176" s="11"/>
      <c r="S176" s="11"/>
      <c r="T176" s="11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3"/>
      <c r="D177" s="3"/>
      <c r="F177" s="3"/>
      <c r="G177" s="3"/>
      <c r="Q177" s="11"/>
      <c r="R177" s="11"/>
      <c r="S177" s="11"/>
      <c r="T177" s="11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3"/>
      <c r="D178" s="3"/>
      <c r="F178" s="3"/>
      <c r="G178" s="3"/>
      <c r="Q178" s="11"/>
      <c r="R178" s="11"/>
      <c r="S178" s="11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s="6" customFormat="1" ht="20.100000000000001" customHeight="1" x14ac:dyDescent="0.2">
      <c r="B179" s="3"/>
      <c r="O179" s="13"/>
    </row>
    <row r="180" spans="2:184" s="6" customFormat="1" ht="20.100000000000001" customHeight="1" x14ac:dyDescent="0.2">
      <c r="B180" s="3"/>
      <c r="O180" s="13"/>
    </row>
    <row r="181" spans="2:184" ht="20.100000000000001" customHeight="1" x14ac:dyDescent="0.2">
      <c r="C181" s="15"/>
      <c r="D181" s="3"/>
      <c r="F181" s="3"/>
      <c r="G181" s="3"/>
    </row>
    <row r="182" spans="2:184" s="6" customFormat="1" ht="20.100000000000001" customHeight="1" x14ac:dyDescent="0.2">
      <c r="B182" s="3"/>
      <c r="C182" s="8"/>
      <c r="O182" s="13"/>
    </row>
    <row r="183" spans="2:184" s="6" customFormat="1" x14ac:dyDescent="0.2">
      <c r="O183" s="13"/>
    </row>
    <row r="184" spans="2:184" s="6" customFormat="1" x14ac:dyDescent="0.2">
      <c r="O184" s="13"/>
    </row>
    <row r="185" spans="2:184" s="6" customFormat="1" x14ac:dyDescent="0.2"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2" spans="2:184" s="6" customFormat="1" x14ac:dyDescent="0.2">
      <c r="O192" s="13"/>
    </row>
    <row r="193" spans="15:15" s="6" customFormat="1" x14ac:dyDescent="0.2">
      <c r="O193" s="13"/>
    </row>
    <row r="194" spans="15:15" s="6" customFormat="1" x14ac:dyDescent="0.2">
      <c r="O194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7" customFormat="1" x14ac:dyDescent="0.2">
      <c r="A3176" s="6"/>
      <c r="B3176" s="6"/>
      <c r="E3176" s="6"/>
      <c r="H3176" s="6"/>
      <c r="I3176" s="6"/>
      <c r="J3176" s="6"/>
      <c r="K3176" s="6"/>
      <c r="L3176" s="6"/>
      <c r="M3176" s="6"/>
      <c r="N3176" s="6"/>
      <c r="O3176" s="13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6"/>
      <c r="CO3176" s="6"/>
      <c r="CP3176" s="6"/>
      <c r="CQ3176" s="6"/>
      <c r="CR3176" s="6"/>
      <c r="CS3176" s="6"/>
      <c r="CT3176" s="6"/>
      <c r="CU3176" s="6"/>
      <c r="CV3176" s="6"/>
      <c r="CW3176" s="6"/>
      <c r="CX3176" s="6"/>
      <c r="CY3176" s="6"/>
      <c r="CZ3176" s="6"/>
      <c r="DA3176" s="6"/>
      <c r="DB3176" s="6"/>
      <c r="DC3176" s="6"/>
      <c r="DD3176" s="6"/>
      <c r="DE3176" s="6"/>
      <c r="DF3176" s="6"/>
      <c r="DG3176" s="6"/>
      <c r="DH3176" s="6"/>
      <c r="DI3176" s="6"/>
      <c r="DJ3176" s="6"/>
      <c r="DK3176" s="6"/>
      <c r="DL3176" s="6"/>
      <c r="DM3176" s="6"/>
      <c r="DN3176" s="6"/>
      <c r="DO3176" s="6"/>
      <c r="DP3176" s="6"/>
      <c r="DQ3176" s="6"/>
      <c r="DR3176" s="6"/>
      <c r="DS3176" s="6"/>
      <c r="DT3176" s="6"/>
      <c r="DU3176" s="6"/>
      <c r="DV3176" s="6"/>
      <c r="DW3176" s="6"/>
      <c r="DX3176" s="6"/>
      <c r="DY3176" s="6"/>
      <c r="DZ3176" s="6"/>
      <c r="EA3176" s="6"/>
      <c r="EB3176" s="6"/>
      <c r="EC3176" s="6"/>
      <c r="ED3176" s="6"/>
      <c r="EE3176" s="6"/>
      <c r="EF3176" s="6"/>
      <c r="EG3176" s="6"/>
      <c r="EH3176" s="6"/>
      <c r="EI3176" s="6"/>
      <c r="EJ3176" s="6"/>
      <c r="EK3176" s="6"/>
      <c r="EL3176" s="6"/>
      <c r="EM3176" s="6"/>
      <c r="EN3176" s="6"/>
      <c r="EO3176" s="6"/>
      <c r="EP3176" s="6"/>
      <c r="EQ3176" s="6"/>
      <c r="ER3176" s="6"/>
      <c r="ES3176" s="6"/>
      <c r="ET3176" s="6"/>
      <c r="EU3176" s="6"/>
      <c r="EV3176" s="6"/>
      <c r="EW3176" s="6"/>
      <c r="EX3176" s="6"/>
      <c r="EY3176" s="6"/>
      <c r="EZ3176" s="6"/>
      <c r="FA3176" s="6"/>
      <c r="FB3176" s="6"/>
      <c r="FC3176" s="6"/>
      <c r="FD3176" s="6"/>
      <c r="FE3176" s="6"/>
      <c r="FF3176" s="6"/>
      <c r="FG3176" s="6"/>
      <c r="FH3176" s="6"/>
      <c r="FI3176" s="6"/>
      <c r="FJ3176" s="6"/>
      <c r="FK3176" s="6"/>
      <c r="FL3176" s="6"/>
      <c r="FM3176" s="6"/>
      <c r="FN3176" s="6"/>
      <c r="FO3176" s="6"/>
      <c r="FP3176" s="6"/>
      <c r="FQ3176" s="6"/>
      <c r="FR3176" s="6"/>
      <c r="FS3176" s="6"/>
      <c r="FT3176" s="6"/>
      <c r="FU3176" s="6"/>
      <c r="FV3176" s="6"/>
      <c r="FW3176" s="6"/>
      <c r="FX3176" s="6"/>
      <c r="FY3176" s="6"/>
      <c r="FZ3176" s="6"/>
      <c r="GA3176" s="6"/>
      <c r="GB3176" s="6"/>
    </row>
    <row r="3177" spans="1:184" s="7" customFormat="1" x14ac:dyDescent="0.2">
      <c r="A3177" s="6"/>
      <c r="B3177" s="6"/>
      <c r="E3177" s="6"/>
      <c r="H3177" s="6"/>
      <c r="I3177" s="6"/>
      <c r="J3177" s="6"/>
      <c r="K3177" s="6"/>
      <c r="L3177" s="6"/>
      <c r="M3177" s="6"/>
      <c r="N3177" s="6"/>
      <c r="O3177" s="13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6"/>
      <c r="CO3177" s="6"/>
      <c r="CP3177" s="6"/>
      <c r="CQ3177" s="6"/>
      <c r="CR3177" s="6"/>
      <c r="CS3177" s="6"/>
      <c r="CT3177" s="6"/>
      <c r="CU3177" s="6"/>
      <c r="CV3177" s="6"/>
      <c r="CW3177" s="6"/>
      <c r="CX3177" s="6"/>
      <c r="CY3177" s="6"/>
      <c r="CZ3177" s="6"/>
      <c r="DA3177" s="6"/>
      <c r="DB3177" s="6"/>
      <c r="DC3177" s="6"/>
      <c r="DD3177" s="6"/>
      <c r="DE3177" s="6"/>
      <c r="DF3177" s="6"/>
      <c r="DG3177" s="6"/>
      <c r="DH3177" s="6"/>
      <c r="DI3177" s="6"/>
      <c r="DJ3177" s="6"/>
      <c r="DK3177" s="6"/>
      <c r="DL3177" s="6"/>
      <c r="DM3177" s="6"/>
      <c r="DN3177" s="6"/>
      <c r="DO3177" s="6"/>
      <c r="DP3177" s="6"/>
      <c r="DQ3177" s="6"/>
      <c r="DR3177" s="6"/>
      <c r="DS3177" s="6"/>
      <c r="DT3177" s="6"/>
      <c r="DU3177" s="6"/>
      <c r="DV3177" s="6"/>
      <c r="DW3177" s="6"/>
      <c r="DX3177" s="6"/>
      <c r="DY3177" s="6"/>
      <c r="DZ3177" s="6"/>
      <c r="EA3177" s="6"/>
      <c r="EB3177" s="6"/>
      <c r="EC3177" s="6"/>
      <c r="ED3177" s="6"/>
      <c r="EE3177" s="6"/>
      <c r="EF3177" s="6"/>
      <c r="EG3177" s="6"/>
      <c r="EH3177" s="6"/>
      <c r="EI3177" s="6"/>
      <c r="EJ3177" s="6"/>
      <c r="EK3177" s="6"/>
      <c r="EL3177" s="6"/>
      <c r="EM3177" s="6"/>
      <c r="EN3177" s="6"/>
      <c r="EO3177" s="6"/>
      <c r="EP3177" s="6"/>
      <c r="EQ3177" s="6"/>
      <c r="ER3177" s="6"/>
      <c r="ES3177" s="6"/>
      <c r="ET3177" s="6"/>
      <c r="EU3177" s="6"/>
      <c r="EV3177" s="6"/>
      <c r="EW3177" s="6"/>
      <c r="EX3177" s="6"/>
      <c r="EY3177" s="6"/>
      <c r="EZ3177" s="6"/>
      <c r="FA3177" s="6"/>
      <c r="FB3177" s="6"/>
      <c r="FC3177" s="6"/>
      <c r="FD3177" s="6"/>
      <c r="FE3177" s="6"/>
      <c r="FF3177" s="6"/>
      <c r="FG3177" s="6"/>
      <c r="FH3177" s="6"/>
      <c r="FI3177" s="6"/>
      <c r="FJ3177" s="6"/>
      <c r="FK3177" s="6"/>
      <c r="FL3177" s="6"/>
      <c r="FM3177" s="6"/>
      <c r="FN3177" s="6"/>
      <c r="FO3177" s="6"/>
      <c r="FP3177" s="6"/>
      <c r="FQ3177" s="6"/>
      <c r="FR3177" s="6"/>
      <c r="FS3177" s="6"/>
      <c r="FT3177" s="6"/>
      <c r="FU3177" s="6"/>
      <c r="FV3177" s="6"/>
      <c r="FW3177" s="6"/>
      <c r="FX3177" s="6"/>
      <c r="FY3177" s="6"/>
      <c r="FZ3177" s="6"/>
      <c r="GA3177" s="6"/>
      <c r="GB3177" s="6"/>
    </row>
    <row r="3178" spans="1:184" s="7" customFormat="1" x14ac:dyDescent="0.2">
      <c r="A3178" s="6"/>
      <c r="B3178" s="6"/>
      <c r="E3178" s="6"/>
      <c r="H3178" s="6"/>
      <c r="I3178" s="6"/>
      <c r="J3178" s="6"/>
      <c r="K3178" s="6"/>
      <c r="L3178" s="6"/>
      <c r="M3178" s="6"/>
      <c r="N3178" s="6"/>
      <c r="O3178" s="13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  <c r="CU3178" s="6"/>
      <c r="CV3178" s="6"/>
      <c r="CW3178" s="6"/>
      <c r="CX3178" s="6"/>
      <c r="CY3178" s="6"/>
      <c r="CZ3178" s="6"/>
      <c r="DA3178" s="6"/>
      <c r="DB3178" s="6"/>
      <c r="DC3178" s="6"/>
      <c r="DD3178" s="6"/>
      <c r="DE3178" s="6"/>
      <c r="DF3178" s="6"/>
      <c r="DG3178" s="6"/>
      <c r="DH3178" s="6"/>
      <c r="DI3178" s="6"/>
      <c r="DJ3178" s="6"/>
      <c r="DK3178" s="6"/>
      <c r="DL3178" s="6"/>
      <c r="DM3178" s="6"/>
      <c r="DN3178" s="6"/>
      <c r="DO3178" s="6"/>
      <c r="DP3178" s="6"/>
      <c r="DQ3178" s="6"/>
      <c r="DR3178" s="6"/>
      <c r="DS3178" s="6"/>
      <c r="DT3178" s="6"/>
      <c r="DU3178" s="6"/>
      <c r="DV3178" s="6"/>
      <c r="DW3178" s="6"/>
      <c r="DX3178" s="6"/>
      <c r="DY3178" s="6"/>
      <c r="DZ3178" s="6"/>
      <c r="EA3178" s="6"/>
      <c r="EB3178" s="6"/>
      <c r="EC3178" s="6"/>
      <c r="ED3178" s="6"/>
      <c r="EE3178" s="6"/>
      <c r="EF3178" s="6"/>
      <c r="EG3178" s="6"/>
      <c r="EH3178" s="6"/>
      <c r="EI3178" s="6"/>
      <c r="EJ3178" s="6"/>
      <c r="EK3178" s="6"/>
      <c r="EL3178" s="6"/>
      <c r="EM3178" s="6"/>
      <c r="EN3178" s="6"/>
      <c r="EO3178" s="6"/>
      <c r="EP3178" s="6"/>
      <c r="EQ3178" s="6"/>
      <c r="ER3178" s="6"/>
      <c r="ES3178" s="6"/>
      <c r="ET3178" s="6"/>
      <c r="EU3178" s="6"/>
      <c r="EV3178" s="6"/>
      <c r="EW3178" s="6"/>
      <c r="EX3178" s="6"/>
      <c r="EY3178" s="6"/>
      <c r="EZ3178" s="6"/>
      <c r="FA3178" s="6"/>
      <c r="FB3178" s="6"/>
      <c r="FC3178" s="6"/>
      <c r="FD3178" s="6"/>
      <c r="FE3178" s="6"/>
      <c r="FF3178" s="6"/>
      <c r="FG3178" s="6"/>
      <c r="FH3178" s="6"/>
      <c r="FI3178" s="6"/>
      <c r="FJ3178" s="6"/>
      <c r="FK3178" s="6"/>
      <c r="FL3178" s="6"/>
      <c r="FM3178" s="6"/>
      <c r="FN3178" s="6"/>
      <c r="FO3178" s="6"/>
      <c r="FP3178" s="6"/>
      <c r="FQ3178" s="6"/>
      <c r="FR3178" s="6"/>
      <c r="FS3178" s="6"/>
      <c r="FT3178" s="6"/>
      <c r="FU3178" s="6"/>
      <c r="FV3178" s="6"/>
      <c r="FW3178" s="6"/>
      <c r="FX3178" s="6"/>
      <c r="FY3178" s="6"/>
      <c r="FZ3178" s="6"/>
      <c r="GA3178" s="6"/>
      <c r="GB3178" s="6"/>
    </row>
    <row r="3179" spans="1:184" s="7" customFormat="1" x14ac:dyDescent="0.2">
      <c r="A3179" s="6"/>
      <c r="B3179" s="6"/>
      <c r="E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E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E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E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E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E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E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E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E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E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E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E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E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E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E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E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E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E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E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E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E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E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E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E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E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E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E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E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E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E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E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E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E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E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E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E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E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E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E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E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E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E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E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E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E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E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E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E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E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E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E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E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E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E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E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E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E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E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E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E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E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E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E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E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E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E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E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E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E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E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E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E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E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E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E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E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E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E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E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E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E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E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E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E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E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E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E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E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E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E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E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E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E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E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E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E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E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E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E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E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E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E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E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E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E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E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E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E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E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E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E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E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E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E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E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E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E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E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E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E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E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E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E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E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E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E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E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E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E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E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E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E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E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E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E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E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E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E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E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E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E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E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E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E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E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E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E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E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E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E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E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E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E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E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E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E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E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E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E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E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E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E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E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E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E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E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E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E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E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E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E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E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E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E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E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E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E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E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E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E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E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E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E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E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E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E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E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E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E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E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E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E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E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E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E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E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E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E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E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E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E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E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E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E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E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E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E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E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E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E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E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E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E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E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E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E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E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E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E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E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E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E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E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E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E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E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E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E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E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E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E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E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E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E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E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E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E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E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E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E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E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E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E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E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E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E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E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E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E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E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E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E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E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E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E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E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E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E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E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E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E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E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E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E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E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E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E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E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E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E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E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E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E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E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E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E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E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E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E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E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E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E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E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E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E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E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E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E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E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E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E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E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E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E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E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E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</row>
    <row r="3475" spans="1:184" s="7" customFormat="1" x14ac:dyDescent="0.2">
      <c r="A3475" s="6"/>
      <c r="B3475" s="6"/>
      <c r="E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</row>
    <row r="3476" spans="1:184" s="7" customFormat="1" x14ac:dyDescent="0.2">
      <c r="A3476" s="6"/>
      <c r="B3476" s="6"/>
      <c r="E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</row>
    <row r="3477" spans="1:184" s="7" customFormat="1" x14ac:dyDescent="0.2">
      <c r="A3477" s="6"/>
      <c r="B3477" s="6"/>
      <c r="E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E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E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E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E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E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E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E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E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E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E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E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E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E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E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E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E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E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E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E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E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E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E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E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E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E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E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E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E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E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E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E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E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E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E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E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E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E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E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E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E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E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E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E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E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E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E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E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E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E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E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E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E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E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E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E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E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E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E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E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E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E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E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E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E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E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E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E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E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E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E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E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E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E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E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E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E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E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E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E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E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E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E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E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E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E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E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E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E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E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E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E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E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E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E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E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E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E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E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E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E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E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E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E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E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E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E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E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E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E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E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E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E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E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E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E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E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E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E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E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E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E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E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E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E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E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E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E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E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E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E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E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E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E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E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E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E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E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E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E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E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E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E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E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E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E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E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E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E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E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E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E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E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E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E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E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E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E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E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E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E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E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E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E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E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E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E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E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E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E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E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E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E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E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E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E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E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E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E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E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E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E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E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E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E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E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E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E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E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E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E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E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E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E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E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E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E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E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E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E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E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E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E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E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E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E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E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E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E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E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E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E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E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E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E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E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E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E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E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E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E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E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E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E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E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E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E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E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E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E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E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E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E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E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E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E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E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E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E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E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E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E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E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E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E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E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E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E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E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E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E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E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E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E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E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E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E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E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E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E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E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E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E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E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E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E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E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E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E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E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E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E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E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E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E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E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E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E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E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E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E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E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E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E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E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E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E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E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E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E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E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E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E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E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E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E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E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E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E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E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E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E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E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E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E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E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E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E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E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E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E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E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E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E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E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E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E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E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E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E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E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E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E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E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E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E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E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E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E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E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E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E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E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E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E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E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E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E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E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E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E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E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E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E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E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E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E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E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E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E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E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E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E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E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E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E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E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E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E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E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E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E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E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E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E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E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E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E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E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E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E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E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E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E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E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E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E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E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E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E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E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E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E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E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E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E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E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E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E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E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E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E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E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E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E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E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E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E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E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E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E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E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E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E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E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E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E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E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E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E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E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E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E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E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E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E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E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E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E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E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E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E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E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E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E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E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E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E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E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E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E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E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E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E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E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E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E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E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E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E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E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E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E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E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E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E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E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E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E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E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E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E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E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E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E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E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E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E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E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E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E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E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E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E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E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E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E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E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E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E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E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E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E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E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E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E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E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E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E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E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E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E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E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E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E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E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E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E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E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E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E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E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E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E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E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E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E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E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E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E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E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E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E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E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E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E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E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E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E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E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E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E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E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E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E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E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E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E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E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E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E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E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E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E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E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E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E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E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E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E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E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E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E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E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E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E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E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E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E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E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E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E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E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E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E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E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E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E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E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E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E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E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E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E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E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E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E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E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E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E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E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E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E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E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E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E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E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E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E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E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E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E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E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E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E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E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E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E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E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E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E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E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E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E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E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E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E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E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E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E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E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E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E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E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E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E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E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E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E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E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E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E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E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E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E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E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E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E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E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E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E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E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E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E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E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E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E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E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E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E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E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E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E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E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E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E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E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E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E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E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E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E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E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E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E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E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E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E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E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E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E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E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E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E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E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E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E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E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E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E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E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E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E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E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E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E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E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E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E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E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E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E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E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E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E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E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E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E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E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E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E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E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E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E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E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E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E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E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E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E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E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E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E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E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E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E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E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E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E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E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E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E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E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E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E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E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E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E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E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E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E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E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E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E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E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E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E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E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E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E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E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E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E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E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E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E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E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E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E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E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E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E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E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E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E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E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E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E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E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E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E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E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E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E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E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E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E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E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E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E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E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E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E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E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E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E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E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E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E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E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E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E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E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E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E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E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E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E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E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E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E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E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E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E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E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E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E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E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E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E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E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E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E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E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E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E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E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E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E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E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E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E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E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E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E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E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E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E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E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E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E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E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E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E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E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E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E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E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E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E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E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E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E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E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E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E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E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E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E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E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E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E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E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E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E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E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E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E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E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E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E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E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E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E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E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E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E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E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E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E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E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E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E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E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E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E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E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E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E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E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E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E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E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E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E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E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E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E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E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E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E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E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E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E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E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E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E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E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E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E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E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E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E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E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E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E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E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E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E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E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E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E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E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E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E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E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E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E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E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E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E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E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E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E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E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E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E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E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E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E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E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E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E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E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E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E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E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E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E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E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E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E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E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E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E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E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E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E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E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E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E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E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E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E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E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E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E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E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E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E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E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E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E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E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E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E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E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E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E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E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E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E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E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E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E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E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E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E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E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E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E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E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E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E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E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E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E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E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E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E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E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E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E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E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E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E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E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E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E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E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E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E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E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E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E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E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E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E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E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E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E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E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E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E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E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E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E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E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E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E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E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E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E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E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E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E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E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E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E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E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E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E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E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E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E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E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E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E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E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E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E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E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E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E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E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E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E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E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E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E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E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E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E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E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E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E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E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E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E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E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E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E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E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E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E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E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E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E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E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E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E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E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E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E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E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E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E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E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E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E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E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E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E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E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E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E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E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E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E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E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E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E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E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E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E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E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E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E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E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E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E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E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E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E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E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E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E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E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E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E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E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E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E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E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E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E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E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E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E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E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E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E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E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E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E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E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E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E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E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E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E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E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E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E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E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E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E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E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E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E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E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E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E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E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E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E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E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E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E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E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E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E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E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E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E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E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E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E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E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E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E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E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E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E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E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E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E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E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E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E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E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E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E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E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E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E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E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E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E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E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E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E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E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E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E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E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E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E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E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E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E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E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E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E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E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E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E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E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E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E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E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E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E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E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E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E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E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E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E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E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E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E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E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E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E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E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E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E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E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E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E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E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E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E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E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E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E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E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E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E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E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E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E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E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E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E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E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E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E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E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E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E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E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E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E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E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E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E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E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E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E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E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E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E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E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E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E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E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E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E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E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E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E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E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E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E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E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E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E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E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E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E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E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E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E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E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E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E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E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E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E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E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E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E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E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E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E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E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E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E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E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E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E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E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E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E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E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E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E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E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E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E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E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E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E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E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E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E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E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E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E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E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E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E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E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E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E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E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E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E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E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E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E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E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E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E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E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E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E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E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E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E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E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E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E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E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E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E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E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E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E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E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E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E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E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E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E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E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E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E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E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E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E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E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E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E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E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E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E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E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E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E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E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E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E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E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E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E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E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E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E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E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E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E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E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E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E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E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E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E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E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E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E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E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E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E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E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E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E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E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E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E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E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E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E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E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E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E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E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E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E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E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E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E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E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E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E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E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E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E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E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E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E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E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E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E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E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E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E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E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E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E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E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E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E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E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E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E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E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E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E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E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E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E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E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E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E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E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E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E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E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E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E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E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E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E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E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E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E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E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E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E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E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E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E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E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E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E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E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E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E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E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E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E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E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E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E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E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E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E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E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E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E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E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E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E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E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E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E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E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E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E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E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E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E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E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E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E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E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E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E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E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E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E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E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E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E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E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E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E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E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E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E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E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E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E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E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E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E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E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E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E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E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E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E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E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E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E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E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E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E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E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E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E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E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E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E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E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E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E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E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E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E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E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E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E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E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E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E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E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E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E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E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E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E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E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E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E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E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E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E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E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E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E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E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E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E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E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E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E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E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E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E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E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E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E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E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E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E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E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E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E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E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E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E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E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E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E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E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E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E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E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E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E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E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E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E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E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E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E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E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E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E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E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E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E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E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E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E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E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E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E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E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E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E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E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E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E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E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E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E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E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E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E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E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E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E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E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E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E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E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E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E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E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E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E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E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E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E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E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E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E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E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E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E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E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E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E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E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E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E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E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E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E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E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E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E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E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E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E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E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E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E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E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E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E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E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E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E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E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E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E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E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E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E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E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E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E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E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E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E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E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E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E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E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E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E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E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E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E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E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E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E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E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E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E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E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E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E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E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E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E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E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E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E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E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E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E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E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E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E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E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E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E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E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E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E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E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E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E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E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E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E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E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E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E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E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E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E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E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E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E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E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E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E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E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E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E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E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E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E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E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E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E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E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E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E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E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E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E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E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E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E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E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E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E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E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E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E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E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E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E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E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E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E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E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E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E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E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E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E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E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E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E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E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E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E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E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E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E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E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E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E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E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E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E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E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E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E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E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E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E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E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E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E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E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E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E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E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E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E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E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E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E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E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E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E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E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E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E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E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E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E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E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E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E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E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E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E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E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E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E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E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E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E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E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E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E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E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E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E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E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E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E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E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E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E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E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E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E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E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E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E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E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E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E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E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E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E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E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E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E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E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E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E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E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E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E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E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E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E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E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E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E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E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E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E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E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E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E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E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E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E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E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E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E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E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E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E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E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E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E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E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E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E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E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E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E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E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E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E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E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E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E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E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E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E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E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E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E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E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E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E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E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E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E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E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E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E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E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E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E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E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E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E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E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E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E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E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E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E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E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E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E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E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E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E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E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E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E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E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E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E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E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E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E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E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E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E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E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E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E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E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E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E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E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E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E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E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E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E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E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E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E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E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E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E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E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E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E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E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E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E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E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E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E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E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E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E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E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E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E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E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E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E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E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E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E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E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E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E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E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E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E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E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E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E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E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E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E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E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E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E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E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E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E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E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E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E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E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E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E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E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E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E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E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E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E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E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E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E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E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E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E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E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E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E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E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E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E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E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E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E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E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E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E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E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E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E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E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E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E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E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E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E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E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E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E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E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E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E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E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E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E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E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E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E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E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E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E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E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E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E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E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E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E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E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E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E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E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E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E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E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E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E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E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E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E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E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E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E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E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E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E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E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E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E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E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E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E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E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E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E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E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E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E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E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E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E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E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E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E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E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E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E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E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E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E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E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E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E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E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E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E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E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E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E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E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E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E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E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E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E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E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E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E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E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E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E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E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E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E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E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E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E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E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E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E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E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E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E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E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E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E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E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E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E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E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E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E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E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E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E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E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E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E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E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E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E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E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E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E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E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E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E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E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E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E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E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E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E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E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E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E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E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E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E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E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E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E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E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E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E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E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E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E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E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E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E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E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E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E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E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E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E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E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E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E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E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E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E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E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E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E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E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E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E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E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E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E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E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E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E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E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E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E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E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E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E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E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E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E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E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E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E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E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E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E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E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E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E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E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E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E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E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E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E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E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E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E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E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E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E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E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E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E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E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E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E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E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E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E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E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E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E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E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E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E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E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E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E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E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E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E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E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E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E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E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E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E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E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E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E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E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E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E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E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E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E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E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E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E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E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E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E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E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E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E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E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E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E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E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E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E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E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E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E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E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E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E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E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E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E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E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E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E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E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E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E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E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E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E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E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E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E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E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E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E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E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E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E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E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E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E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E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E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E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E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E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E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E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E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E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E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E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E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E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E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E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E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E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E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E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E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E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E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E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E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E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E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E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E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E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E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E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E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E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E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E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E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E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E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E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E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E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E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E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E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E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E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E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E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E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E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E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E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E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E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E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E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E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E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E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E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E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E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E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E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E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E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E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E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E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E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E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E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E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E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E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E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E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E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E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E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E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E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E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E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E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E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E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E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E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E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E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E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E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E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E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E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E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E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E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E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E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E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E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E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E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E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E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E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E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E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E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E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E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E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E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E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E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E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E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E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E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E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E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E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E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E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E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E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E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E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E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E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E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E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E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E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E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E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E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E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E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E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E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E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E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E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E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E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E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E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E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E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E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E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E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E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E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E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E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E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E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E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E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E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E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E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E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E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E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E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E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E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E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E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E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E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E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E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E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E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E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E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E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E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E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E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E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E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E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E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E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E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E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E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E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E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E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E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E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E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E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E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E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E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E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E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E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E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E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E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E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E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E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E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E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E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E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E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E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E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E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E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E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E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E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E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E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E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E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E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E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E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E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E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E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E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E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E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E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E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E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E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E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E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E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E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E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E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E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E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E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E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E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E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E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E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E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E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E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E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E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E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E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E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E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E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E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E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E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E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E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E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E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E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E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E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E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E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E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E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E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E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E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E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E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E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E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E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E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E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E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E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E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E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E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E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E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E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E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E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E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E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E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E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E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E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E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E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E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E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E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E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E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E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E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E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E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E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E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E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E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E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E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E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E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E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E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E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E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E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E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E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E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E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E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E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E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E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E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E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E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E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E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E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E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E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E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E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E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E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E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E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E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E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E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E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E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E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E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E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E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E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E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E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E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E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E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E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E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E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E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E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E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E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E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E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E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E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E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E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E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E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E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E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E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E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E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E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E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E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E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E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E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E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E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E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E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E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E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E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E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E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E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E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E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E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E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E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E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E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E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E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E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E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E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E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E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E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E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E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E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E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E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E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E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E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E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E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E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E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E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E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E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E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E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E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E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E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E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E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E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E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E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E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E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E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E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E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E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E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E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E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E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E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E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E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E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E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E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E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E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E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E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E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E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E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E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E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E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E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E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E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E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E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E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E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E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E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E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E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E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E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E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E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E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E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E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E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E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E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E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E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E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E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E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E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E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E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E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E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E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E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E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E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E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E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E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E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E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E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E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E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E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E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E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E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E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E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E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E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E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E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E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E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E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E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E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E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E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E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E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E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E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E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E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E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E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E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E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E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E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E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E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E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E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E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E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E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E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E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E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E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E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E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E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E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E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E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E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E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E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E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E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E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E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E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E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E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E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E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E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E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E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E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E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E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E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E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E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E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E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E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E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E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E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E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E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E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E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E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E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E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E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E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E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E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E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E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E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E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E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E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E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E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E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E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E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E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E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E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E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E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E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E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E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E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E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E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E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E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E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E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E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E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E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E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E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E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E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E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E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E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E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E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E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E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E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E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E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E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E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E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E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E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E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E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E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E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E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E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E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E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E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E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E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E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E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E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E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E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E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E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E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E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E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E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E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E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E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E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E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E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E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E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E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E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E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E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E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E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E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E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E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E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E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E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E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E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E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E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E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E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E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E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E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E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E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E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E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E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E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E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E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E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E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E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E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E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E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E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E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E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E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E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E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E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E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E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E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E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E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E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E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E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E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E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E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E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E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E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E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E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E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E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E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E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E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E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E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E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E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E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E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E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E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E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E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E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E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E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E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E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E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E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E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E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E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E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E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E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E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E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E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E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E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E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E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E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E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E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E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E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E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E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E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E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E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E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E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E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E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E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E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E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E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E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E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E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E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E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E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E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E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E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E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E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E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E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E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E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E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E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E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E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E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E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E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E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E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E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E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E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E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E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E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E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E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E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E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E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E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E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E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E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E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E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E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E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E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E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E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E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E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E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E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E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E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E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E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E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E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E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E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E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E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E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E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E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E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E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E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E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E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E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E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E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E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E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E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E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E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E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E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E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E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E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E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E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E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E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E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E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E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E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E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E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E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E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E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E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E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E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E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E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E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E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E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E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E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E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E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E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E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E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E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E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E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E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E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E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E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E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E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E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E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E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E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E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E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E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E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E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E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E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E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E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E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E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E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E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E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E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E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E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E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E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E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E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E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E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E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E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E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E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E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E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E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E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E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E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E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E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E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E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E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E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E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E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E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E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E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E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E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E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E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E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E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E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E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E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E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E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E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E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E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E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E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E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E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E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E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E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E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E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E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E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E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E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E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E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E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E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E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E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E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E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E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E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E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E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E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E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E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E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E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E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E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E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E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E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E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E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E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E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E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E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E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E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E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E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E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E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E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E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E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E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E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E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E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E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E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E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E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E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E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E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E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E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E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E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E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E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E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E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E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E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E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E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E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E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E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E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E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E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E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E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E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E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E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E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E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E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E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E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E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E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E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E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E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E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E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E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E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E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E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E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E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E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E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E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E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E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E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E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E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E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E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E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E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E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E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E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E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E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E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E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E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E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E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E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E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E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E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E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E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E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E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E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E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E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E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E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E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E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E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E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E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E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E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E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E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E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E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E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E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E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E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E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E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E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E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E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E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E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E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E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E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E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E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E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E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E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E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E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E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E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E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E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E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E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E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E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E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E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E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E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E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E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E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E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E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E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E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E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E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E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E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E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E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E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E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E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E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E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E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E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E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E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E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E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E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E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E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E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E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E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E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E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E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E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E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E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E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E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E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E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E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E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E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E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E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E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E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E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E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E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E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E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E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E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E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E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E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E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E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E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E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E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E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E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E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E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E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E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E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E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E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E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E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E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E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E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E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E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E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E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E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E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E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E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E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E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E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E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E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E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E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E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E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E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E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E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E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E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E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E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E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E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E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E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E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E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E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E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E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E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E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E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E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E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E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E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E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E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E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E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E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E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E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E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E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E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E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E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E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E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E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E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E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E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E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E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E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E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E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E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E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E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E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E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E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E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E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E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E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E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E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E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E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E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E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E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E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E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E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E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E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E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E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E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E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E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E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E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E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E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E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E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E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E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E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E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E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E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E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E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E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E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E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E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E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E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E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E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E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E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E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E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E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E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E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E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E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E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E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E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E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E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E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E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E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E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E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E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E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E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E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E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E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E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E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E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E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E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E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E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E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E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E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E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E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E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E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E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E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E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E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E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E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E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E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E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E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E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E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E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E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E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E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E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E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E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E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E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E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E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E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E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E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E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E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E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E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E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E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E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E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E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E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E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E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E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E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E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E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E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E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E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E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E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E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E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E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E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E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E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E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E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E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E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E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E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E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E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E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E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E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E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E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E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E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E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E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E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E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E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E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E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E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E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E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E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E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E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E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E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E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E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E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E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E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E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E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E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E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E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E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E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E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E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E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E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E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E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E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E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E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E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E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E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E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E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E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E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E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E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E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E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E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E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E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E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E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E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E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E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E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E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E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E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E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E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E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E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E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E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E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E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E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E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E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E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E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E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E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E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E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E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E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E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E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E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E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E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E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E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E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E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E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E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E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E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E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E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E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E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E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E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E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E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E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E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E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E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E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E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E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E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E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E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E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E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E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E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E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E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E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E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E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E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E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E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E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E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E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E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E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E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E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E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E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E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E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E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E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E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E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E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E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E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E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E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E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E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E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E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E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E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E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E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E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E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E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E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E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E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E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E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E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E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E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E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E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E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E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E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E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E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E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E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E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E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E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E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E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E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E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E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E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E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E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E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E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E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E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E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E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E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E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E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E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E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E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E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E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E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E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E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E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E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E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E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E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E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E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E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E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E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E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E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E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E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E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E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E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E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E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E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E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E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E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E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E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E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E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E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E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E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E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E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E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E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E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E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E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E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E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E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E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E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E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E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E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E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E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E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E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E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E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E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E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E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E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E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E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E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E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E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E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E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E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E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E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E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E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E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E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E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E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E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E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E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E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E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E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E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E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E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E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E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E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E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E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E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E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E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E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E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E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E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E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E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E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E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E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E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E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E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E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E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E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E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E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E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E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E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E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E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E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E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E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E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E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E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E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E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E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E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E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E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E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E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E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E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E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E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E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E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E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E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E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E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E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E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E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E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E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E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E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E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E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E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E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E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E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E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E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E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E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E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E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E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E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E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E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E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E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E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E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E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E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E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E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E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E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E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E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E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E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E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E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E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E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E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E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E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E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E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E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E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E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E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E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E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E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E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E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E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E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E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E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E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E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E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E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E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E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E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E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E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E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E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E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E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E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E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E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E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E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E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E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E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E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E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E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E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E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E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E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E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E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E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E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E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E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E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E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E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E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E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E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E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E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E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E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E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E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E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E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E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E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E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E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E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E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E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E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E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E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E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E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E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E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E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E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E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E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E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E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E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E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E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E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E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E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E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E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E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E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E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E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E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E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E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E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E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E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E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E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E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E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E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E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E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E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E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E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E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E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E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E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E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E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E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E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E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E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E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E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E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E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E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E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E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E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E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E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E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E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E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E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E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E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E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E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E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E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E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E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E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E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E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E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E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E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E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E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E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E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E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E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E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E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E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E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E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E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E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E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E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E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E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E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E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E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E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E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E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E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E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E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E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E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E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E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E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E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E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E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E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E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E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E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E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E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E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E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E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E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E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E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E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E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E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E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E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E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E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E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E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E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E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E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E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E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E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E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E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E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E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E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E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E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E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E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E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E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E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E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E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E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E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E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E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E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E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E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E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E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E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E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E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E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E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E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E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E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E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E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E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E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E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E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E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E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E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E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E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E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E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E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E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E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E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E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E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E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E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E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E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E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E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E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E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E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E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E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E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E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E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E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E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E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E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E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E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E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E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E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E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E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E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E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E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E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E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E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E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E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E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E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E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E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E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E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E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E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E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E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E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E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E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E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E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E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E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E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E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E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E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E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E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E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E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E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E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E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E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E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E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E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E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E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E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E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E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E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E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E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E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E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E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E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E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E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E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E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E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E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E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E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E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E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E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E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E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E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E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E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E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E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E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E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E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E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E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E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E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E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E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E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E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E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E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E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E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E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E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E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E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E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E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E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E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E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E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E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E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E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E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E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E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E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E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E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E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E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E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E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E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E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E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E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E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E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E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E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E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E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E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E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E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E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E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E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E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E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E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E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E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E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E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E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E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E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E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E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E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E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E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E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E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E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E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E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E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E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E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E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E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E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E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E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E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E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E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E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E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E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E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E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E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E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E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E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E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E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E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E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E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E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E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E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E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E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E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E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E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E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E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E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E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E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E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E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E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E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E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E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E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E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E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E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E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E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E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E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E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E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E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E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E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E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E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E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E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E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E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E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E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E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E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E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E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E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E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E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E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E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E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E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E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E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E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E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E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E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E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E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E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E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E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E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E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E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E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E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E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E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E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E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E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E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E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E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E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E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E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E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E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E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E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E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E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E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E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E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E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E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E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E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E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E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E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E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E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E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E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E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E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E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E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E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E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E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E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E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E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E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E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E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E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E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E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E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E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E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E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E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E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E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E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E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E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E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E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E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E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E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E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E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E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E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E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E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E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E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E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E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E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E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E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E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E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E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E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E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E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E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E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E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E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E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E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E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E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E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E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E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E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E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E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E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E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E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E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E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E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E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E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E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E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E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E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E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E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E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E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E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E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E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E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E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E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E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E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E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E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E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E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E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E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E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E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E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E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E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E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E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E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E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E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E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E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E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E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E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E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E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E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E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E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E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E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E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E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E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E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E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E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E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E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E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E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E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E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E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E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E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E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E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E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E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E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E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E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E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E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E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E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E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E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E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E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E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E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E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E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E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E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E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E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E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E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E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E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E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E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E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E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E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E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E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E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E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E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E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E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E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E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E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E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E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E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E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E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E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E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E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E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E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E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E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E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E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E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E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E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E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E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E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E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E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E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E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E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E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E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E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E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E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E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E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E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E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E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E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E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E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E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E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E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E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E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E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E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E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E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E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E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E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E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E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E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E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E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E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E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E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E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E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E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E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E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E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E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E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E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E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E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E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E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E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E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E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E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E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E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E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E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E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E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E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E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E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E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E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E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E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E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E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E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E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E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E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E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E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E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E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E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E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E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E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E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E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E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E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E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E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E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E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E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E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E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E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E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E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E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E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E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E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E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E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E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E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E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E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E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E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E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E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E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E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E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E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E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E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E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E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E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E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E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E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E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E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E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E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E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E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E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E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E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E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E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E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E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E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E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E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E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E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E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E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E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E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E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E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E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E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E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E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E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E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E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E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E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E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E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E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E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E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E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E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E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E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E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E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E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E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E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E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E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E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E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E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E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E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E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E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E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E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E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E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E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E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E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E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E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E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E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E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E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E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E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E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E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E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E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E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E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E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E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E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E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E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E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E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E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E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E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E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E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E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E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E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E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E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E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E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E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E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E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E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E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E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E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E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E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E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E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E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E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E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E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E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E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E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E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E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E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E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E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E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E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E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E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E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E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E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E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E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E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E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E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E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E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E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E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E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E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E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E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E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E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E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E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E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E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E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E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E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E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E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E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E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E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E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E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E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E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E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E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E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E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E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E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E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E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E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E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E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E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E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E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E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E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E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E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E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E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E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E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E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E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E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E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E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E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E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E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E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E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E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E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E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E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E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E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E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E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E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E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E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E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E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E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E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E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E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E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E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E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E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E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E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E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E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E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E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E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E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E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E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E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E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E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E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E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E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E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E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E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E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E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E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E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E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E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E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E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E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E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E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E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E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E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E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E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E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E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E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E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E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E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E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E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E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E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E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E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E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E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E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E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E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E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E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E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E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E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E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E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E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E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E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E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E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E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E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E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E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E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E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E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E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E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E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E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E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E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E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E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E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E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E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E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E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E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E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E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E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E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E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E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E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E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E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E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E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E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E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E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E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E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E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E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E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E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E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E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E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E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E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E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E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E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E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E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E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E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E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E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E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E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E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E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E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E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E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E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E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E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E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E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E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E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E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E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E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E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E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E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E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E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E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E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E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E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E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E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E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E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E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E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E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E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E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E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E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E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E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E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E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E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E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E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E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E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E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E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E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E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E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E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E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E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E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E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E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E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E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E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E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E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E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E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E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E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E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E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E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E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E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E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E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E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E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E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E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E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E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E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E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E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E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E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E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E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E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E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E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E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E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E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E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E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E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E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E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E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E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E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E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E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E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E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E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E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E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E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E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E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E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E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E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E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E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E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E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E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E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E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E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E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E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E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E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E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E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E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E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E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E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E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E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E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E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E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E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E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E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E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E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E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E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E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E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E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E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E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E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E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E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E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E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E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E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E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E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E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E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E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E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E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E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E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E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E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E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E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E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E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E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E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E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E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E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E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E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E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E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E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E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E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E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E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E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E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E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E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E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E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E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E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E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E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E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E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E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E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E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E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E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E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E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E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E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E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E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E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E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E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E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E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E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E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E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E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E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E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E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E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E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E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E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E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E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E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E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E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E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E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E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E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E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E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E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E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E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E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E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E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E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E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E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E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E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E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E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E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E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E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E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E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E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E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E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E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E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E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E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E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E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E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E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E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E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E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E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E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E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E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E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E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E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E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E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E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E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E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E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E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E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E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E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E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E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E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E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E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E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E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E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E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E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E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E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E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E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E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E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E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E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E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E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E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E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E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E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E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E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E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E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E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E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E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E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E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E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E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E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E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E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E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E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E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E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E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E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E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E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E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E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E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E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E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E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E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E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E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E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E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E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E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E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E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E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E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E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E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E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E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E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E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E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E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E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E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E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E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E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E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E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E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E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E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E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E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E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E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E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E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E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E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E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E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E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E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E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E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E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E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E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E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E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E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E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E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E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E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E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E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E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E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E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E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E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E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E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E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E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E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E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E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E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E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E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E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E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E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E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E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E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E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E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E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E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E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E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E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E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E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E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E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E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E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E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E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E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E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E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E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E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E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E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E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E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E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E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E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E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E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E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E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E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E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E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E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E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E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E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E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E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E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E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E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E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E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E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E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E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E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E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E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E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E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E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E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E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E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E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E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E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E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E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E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E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E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E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E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E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E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E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E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E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E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E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E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E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E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E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E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E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E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E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E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E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E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E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E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E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E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E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E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E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E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E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E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E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E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E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E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E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E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E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E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E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E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E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E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E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E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E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E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E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E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E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E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E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E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E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E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E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E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E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E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E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E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E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E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E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E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E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E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E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E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E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E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E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E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E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E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E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E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E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E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E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E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E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E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E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E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E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E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E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E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E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E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E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E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E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E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E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E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E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E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E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E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E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E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E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E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E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E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E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E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E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E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E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E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E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E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E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E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E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E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E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E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E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E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E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E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E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E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E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E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E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E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E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E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E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E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E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E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E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E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E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E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E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E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E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E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E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E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E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E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E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E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E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E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E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E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E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E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E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E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E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E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E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E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E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E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E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E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E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E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E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E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E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E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E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E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E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E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E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E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E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E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E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E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E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E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E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E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E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E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E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E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E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E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E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E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E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E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E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E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E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E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E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E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E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E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E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E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E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E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E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E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E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E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E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E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E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E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E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E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E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E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E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E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E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E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E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E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E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E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E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E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E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E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E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E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E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E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E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E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E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E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E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E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E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E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E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E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E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E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E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E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E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E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E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E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E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E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E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E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E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E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E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E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E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E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E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E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E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E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E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E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E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E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E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E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E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E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E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E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E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E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E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E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E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E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E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E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E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E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E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E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E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E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E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E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E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E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E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E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E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E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E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E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E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E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E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E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E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E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E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E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E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E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E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E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E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E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E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E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E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E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E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E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E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E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E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E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E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E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E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E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E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E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E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E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E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E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E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E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E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E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E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E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E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E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E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E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E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E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E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E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E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E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E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E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E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E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E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E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E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E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E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E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E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E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E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E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E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E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E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E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E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E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E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E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E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E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E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E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E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E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E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E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E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E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E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E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E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E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E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E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E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E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E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E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E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E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E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E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E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E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E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E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E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E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E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E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E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E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E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E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E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E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E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E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E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E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E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E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E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E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E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E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E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E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E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E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E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E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E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E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E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E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E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E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E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E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E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E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E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E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E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E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E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E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E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E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E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E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E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E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E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E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E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E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E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E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E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E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E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E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E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E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E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E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E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E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E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E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E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E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E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E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E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E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E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E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E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E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E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E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E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E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E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E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E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E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E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E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E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E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E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E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E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E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E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E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E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E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E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E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E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E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E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E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E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E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E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E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E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E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E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E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E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E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E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E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E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E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E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E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E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E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E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E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E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E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E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E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E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E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E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E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E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E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E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E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E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E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E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E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E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E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E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E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E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E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E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E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E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E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E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E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E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E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E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E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E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E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E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E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E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E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E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E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E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E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E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E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E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E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E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E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E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E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E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E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E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E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E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E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E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E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E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E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E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E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E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E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E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E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E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E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E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E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E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E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E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E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E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E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E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E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E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E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E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E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E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E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E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E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E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E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E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E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E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E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E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E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E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E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E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E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E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E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E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E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E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E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E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E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E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E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E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E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E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E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E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E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E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E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E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E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E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E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E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E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E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E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E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E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E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E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E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E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E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E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E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E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E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E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E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E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E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E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E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E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E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E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E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E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E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E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E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E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E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E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E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E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E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E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E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E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E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E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E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E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E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E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E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E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E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E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E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E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E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E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E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E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E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E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E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E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E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E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E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E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E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E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E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E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E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E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E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E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E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E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E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E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E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E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E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E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E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E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E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E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E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E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E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E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E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E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E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E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E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E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E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E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E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E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E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E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E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E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E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E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E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E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E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E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E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E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E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E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E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E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E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E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E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E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E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E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E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E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E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E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E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E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E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E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E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E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E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E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E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E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E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E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E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E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E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E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E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E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E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E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E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E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E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E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E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E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E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E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E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E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E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E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E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E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E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E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E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E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E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E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E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E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E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E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E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E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E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E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E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E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E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E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E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E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E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E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E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E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E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E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E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E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E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E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E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E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E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E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E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E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E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E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E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E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E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E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E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E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E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E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E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E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E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E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E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E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E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E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E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E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E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E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E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E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E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E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E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E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E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E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E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E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E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E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E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E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E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E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E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E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E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E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E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E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E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E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E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E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E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E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E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E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E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E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E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E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E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E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E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E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E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E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E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E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E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E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E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E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E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E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E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E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E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E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E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E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E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E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E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E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E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E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E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E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E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E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E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E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E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E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E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E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E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E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E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E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E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E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E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E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E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E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E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E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E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E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E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E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E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E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E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E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E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E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E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E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E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E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E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E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E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E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E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E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E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E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E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E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E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E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E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E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E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E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E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E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E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E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E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E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E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E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E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E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E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E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E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E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E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E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E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E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E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E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E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E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E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E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E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E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E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E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E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E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E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E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E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E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E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E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E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E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E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E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E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E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E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E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E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E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E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E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E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E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E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E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E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E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E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E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E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E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E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E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E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E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E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E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E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E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E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E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E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E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E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E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E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E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E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E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E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E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E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E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E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E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E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E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E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E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E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E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E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E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E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E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E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E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E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E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E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E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E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E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E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E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E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E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E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E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E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E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E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E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E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E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E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E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E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E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E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E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E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E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E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E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E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E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E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E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E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E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E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E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E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E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E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E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E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E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E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E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E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E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E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E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E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E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E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E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E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E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E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E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E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E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E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E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E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E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E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E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E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E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E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E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E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E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E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E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E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E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E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E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E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E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E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E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E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E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E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E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E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E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E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E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E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E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E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E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E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E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E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E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E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E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E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E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E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E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E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E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E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E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E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E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E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E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E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E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E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E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E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E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E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E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E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E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E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E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E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E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E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E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E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E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E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E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E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E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E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E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E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E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E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E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E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E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E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E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E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E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E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E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E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E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E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E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E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E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E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E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E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E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E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E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E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E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E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E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E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E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E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E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E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E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E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E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E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E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E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E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E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E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E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E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E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E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E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E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E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E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E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E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E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E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E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E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E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E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E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E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E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E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E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E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E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E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E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E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E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E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E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E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E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E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E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E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E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E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E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E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E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E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E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E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E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E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E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E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E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E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E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E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E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E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E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E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E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E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E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E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E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E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E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E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E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E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E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E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E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E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E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E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E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E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E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E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E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E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E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E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E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E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E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E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E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E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E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E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E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E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E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E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E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E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E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E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E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E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E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E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E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E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E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E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E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E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E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E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E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E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E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E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E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E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E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E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E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E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E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E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E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E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E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E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E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E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E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E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E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E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E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E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E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E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E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E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E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E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E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E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E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E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E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E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E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E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E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E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E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E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E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E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E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E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E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E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E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E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E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E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E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E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E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E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E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E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E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E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E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E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E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E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E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E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E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E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E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E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E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E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E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E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E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E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E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E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E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E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E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E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E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E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E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E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E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E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E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E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E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E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E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E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E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E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E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E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E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E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E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E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E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E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E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E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E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E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E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E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E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E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E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E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E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E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E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E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E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E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E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E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E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E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E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E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E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E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E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E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E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E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E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E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E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E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E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E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E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E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E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E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E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E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E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E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E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E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E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E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E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E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E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E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E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E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E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E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E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E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E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E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E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E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E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E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E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E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E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E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E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E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E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E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E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E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E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E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E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E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E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E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E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E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E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E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E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E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E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E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E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E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E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E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E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E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E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E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E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E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E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E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E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E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E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E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E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E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E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E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E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E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E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E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E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E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E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E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E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E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E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E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E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E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E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E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E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E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E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E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E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E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E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E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E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E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E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E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E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E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E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E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E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E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E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E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E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E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E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E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E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E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E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E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E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E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E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E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E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E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E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E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E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E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E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E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E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E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E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E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E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E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E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E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E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E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E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E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E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E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E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E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E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E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E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E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E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E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E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E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E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E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E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E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E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E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E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E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E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E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E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E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E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E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E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E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E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E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E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E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E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E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E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E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E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E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E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E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E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E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E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E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E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E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E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E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E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E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E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E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E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E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E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E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E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E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E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E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E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E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E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E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E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E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E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E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E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E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E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E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E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E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E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E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E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E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E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E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E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E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E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E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E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E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E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E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E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E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E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E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E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E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E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E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E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E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E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E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E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E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E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E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E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E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E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E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E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E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E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E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E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E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E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E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E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E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E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E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E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E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E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E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E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E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E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E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E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E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E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E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E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E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E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E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E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E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E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E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E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E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E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E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E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E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E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E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E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E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E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E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E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E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E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E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E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E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E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E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E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E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E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E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E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E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E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E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E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E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E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E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E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E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E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E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E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E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E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E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E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E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E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E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E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E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E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E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E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E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E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E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E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E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E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E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E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E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E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E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E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E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E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E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E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E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E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E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E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E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E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E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E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E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E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E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E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E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E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E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E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E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E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E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E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E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E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E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E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E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E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E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E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E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E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E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E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E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E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E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E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E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E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E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E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E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E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E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E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E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E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E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E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E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E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E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E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E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E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E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E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E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E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E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E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E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E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E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E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E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E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E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E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E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E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E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E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E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E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E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E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E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E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E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E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E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E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E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E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E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E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E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E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E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E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E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E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E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E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E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E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E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E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E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E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E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E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E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E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E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E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E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E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E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E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E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E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E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E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E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E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E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E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E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E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E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E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E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E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E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E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E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E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E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E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E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E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E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E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E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E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E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E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E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E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E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E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E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E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E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E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E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E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E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E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E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E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E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E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E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E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E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E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E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E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E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E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E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E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E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E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E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E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E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E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E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E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E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E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E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E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E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E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E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E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E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E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E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E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E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E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E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E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E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E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E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E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E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E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E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E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E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E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E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E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E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E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E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E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E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E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E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E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E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E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E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E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E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E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E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E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E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E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E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E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E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E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E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E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E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E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E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E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E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E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E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E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E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E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E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E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E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E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E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E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E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E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E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E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E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E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E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E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E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E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E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E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E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E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E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E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E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E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E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E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E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E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E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E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E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E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E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E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E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E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E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E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E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E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E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E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E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E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E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E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E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E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E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E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E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E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E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E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E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E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E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E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E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E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E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E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E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E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E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E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E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E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E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E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E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E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E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E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E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E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E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E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E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E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E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E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E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E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E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E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E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E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E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E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E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E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E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E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E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E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E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E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E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E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E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E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E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E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E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E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E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E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E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E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E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E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E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E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E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E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E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E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E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E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E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E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E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E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E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E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E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E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E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E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E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E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E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E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E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E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E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E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E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E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E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E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E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E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E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E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E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E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E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E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E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E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E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E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E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E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E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E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E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E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E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E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E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E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E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E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E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E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E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E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E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E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E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E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E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E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E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E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E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E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E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E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E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E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E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E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E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E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E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E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E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E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E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E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E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E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E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E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E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E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E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E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E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E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E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E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E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E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E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E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E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E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E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E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E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E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E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E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E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E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E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E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E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E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E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E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E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E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E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E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E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E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E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E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E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E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E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E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E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E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E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E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E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E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E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E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E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E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E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E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E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E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E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E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E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E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E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E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E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E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E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E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E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E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E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E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E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E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E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E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E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E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E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E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E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E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E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E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E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E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E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E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E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E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E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E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E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E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E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E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E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E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E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E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E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E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E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E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E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E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E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E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E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E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E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E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E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E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E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E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E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E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E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E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E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E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E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E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E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E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E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E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E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E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E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E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E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E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E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E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E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E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E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E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E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E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E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E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E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E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E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E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E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E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E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E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E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E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E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E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E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E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E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E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E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E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E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E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E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E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E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E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E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E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E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E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E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E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E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E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E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E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E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E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E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E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E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E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E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E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E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E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E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E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E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E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E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E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E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E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E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E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E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E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E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E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E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E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E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E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E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E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E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E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E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E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E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E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E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E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E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E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E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E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E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E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E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E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E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E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E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E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E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E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E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E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E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E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E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E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E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E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E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E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E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E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E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E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E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E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E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E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E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E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E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E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E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E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E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E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E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E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E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E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E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E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E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E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E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E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E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E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E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E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E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E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E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E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E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E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E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E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E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E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E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E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E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E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E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E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E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E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E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E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E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E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E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E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E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E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E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E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E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E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E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E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E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E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E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E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E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E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E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E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E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E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E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E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E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E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E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E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E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E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E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E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E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E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E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E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E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E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E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E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E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E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E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E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E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E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E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E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E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E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E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E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E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E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E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E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E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E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E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E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E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E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E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E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E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E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E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E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E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E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E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E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E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E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E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E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E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E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E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E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E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E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E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E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E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E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E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E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E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E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E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E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E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E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E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E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E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E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E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E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E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E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E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E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E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E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E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E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E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E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E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E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E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E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E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E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E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E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E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E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E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E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E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E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E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E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E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E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E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E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E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E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E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E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E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E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E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E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E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E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E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E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E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E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E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E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E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E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E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E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E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E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E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E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E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E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E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E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E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E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E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E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E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E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E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E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E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E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E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E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E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E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E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E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E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E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E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E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E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E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E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E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E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E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E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E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E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E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E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E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E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E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E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E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E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E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E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E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E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E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E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E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E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E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E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E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E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E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E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E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E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E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E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E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E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E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E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E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E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E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E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E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E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E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E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E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E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E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E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E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E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E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E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E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E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E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E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E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E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E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E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E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E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E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E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E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E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E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E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E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E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E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E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E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E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E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E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E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E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E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E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E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E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E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E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E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E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E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E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E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E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E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E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E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E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E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E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E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E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E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E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E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E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E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E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E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E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E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E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E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E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E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E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E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E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E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E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E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E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E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E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E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E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E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E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E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E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E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E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E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E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E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E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E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E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E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E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E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E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E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E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E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E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E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E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E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E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E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E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E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E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E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E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E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E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E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E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E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E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E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E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E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E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E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E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E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E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E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E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E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E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E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E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E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E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E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E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E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E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E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E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E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E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E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E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E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E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E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E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E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E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E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E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E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E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E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E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E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E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E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E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E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E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E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E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E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E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E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E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E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E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E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E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E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E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E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E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E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E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E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E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E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E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E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E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E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E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E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E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E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E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E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E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E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E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E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E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E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E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E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E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E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E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E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E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E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E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E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E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E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E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E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E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E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E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E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E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E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E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E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E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E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E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E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E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E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E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E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E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E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E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E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E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E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E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E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E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E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E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E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E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E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E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E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E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E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E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E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E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E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E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E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E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E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E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E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E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E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E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E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E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E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E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E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E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E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E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E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E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E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E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E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E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E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E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E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E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E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E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E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E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E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E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E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E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E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E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E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E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E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E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E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E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E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E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E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E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E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E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E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E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E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E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E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E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E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E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E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E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E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E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E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E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E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E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E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E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E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E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E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E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E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E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E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E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E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E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E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E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E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E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E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E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E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E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E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E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E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E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E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E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E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E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E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E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E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E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E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E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E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E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E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E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E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E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E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E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E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E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E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E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E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E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E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E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E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E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E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E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E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E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E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E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E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E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E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E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E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E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E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E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E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E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E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E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E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E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E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E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E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E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E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E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E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E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E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E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E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E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E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E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E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E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E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E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E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E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E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E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E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E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E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E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E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E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E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E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E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E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E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E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E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E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E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E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E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E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E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E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E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E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E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E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E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E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E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E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E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E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E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E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E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E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E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E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E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E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E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E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E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E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E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E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E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E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E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E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E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E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E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E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E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E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E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E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E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E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E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E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E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E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E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E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E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E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E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E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E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E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E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E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E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E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E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E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E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E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E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E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E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E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E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E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E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E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E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E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E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E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E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E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E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E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E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E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E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E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E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E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E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E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E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E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E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E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E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E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E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E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E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E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E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E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E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E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E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E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E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E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E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E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E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E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E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E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E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E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E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E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E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E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E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E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E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E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E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E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E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E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E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E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E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E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E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E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E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E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E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E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E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E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E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E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E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E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E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E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E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E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E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E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E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E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E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E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E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E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E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E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E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E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E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E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E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E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E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E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E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E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E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E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E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E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E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E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E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E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E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E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E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E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E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E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E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E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E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E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E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E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E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E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E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E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E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E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E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E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E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E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E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E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E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E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E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E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E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E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E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E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E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E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E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E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E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E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E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E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E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E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E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E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E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E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E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E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E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E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E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E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E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E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E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E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E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E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E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E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E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E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E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E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E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E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E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E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E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E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E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E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E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E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E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E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E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E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E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E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E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E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E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E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E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E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E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E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E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E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E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E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E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E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E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E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E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E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E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E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E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E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E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E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E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E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E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E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E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E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E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E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E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E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E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E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E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E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E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E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E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E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E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E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E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E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E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E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E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E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E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E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E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E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E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E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E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E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E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E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E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E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E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E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E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E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E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E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E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E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E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E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E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E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E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E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E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E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E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E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E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E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E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E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E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E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E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E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E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E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E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E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E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E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E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E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E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E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E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E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E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E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E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E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E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E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E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E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E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E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E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E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E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E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E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E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E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E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E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E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E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E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E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E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E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E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E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E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E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E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E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E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E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E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E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E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E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E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E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E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E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E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E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E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E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E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E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E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E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E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E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E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E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E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E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E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E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E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E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E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E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E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E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E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E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E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E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E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E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E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E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E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E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E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E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E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E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E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E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E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E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E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E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E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E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E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E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E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E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E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E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E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E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E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E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E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E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E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E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E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E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E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E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E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E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E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E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E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E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E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E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E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E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E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E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E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E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E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E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E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E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E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E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E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E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E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E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E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E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E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E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E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E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E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E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E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E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E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E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E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E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E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E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E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E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E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E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E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E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E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E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E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E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E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E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E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E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E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E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E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E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E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E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E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E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E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E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E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E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E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E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E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E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E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E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E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E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E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E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E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E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E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E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E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E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E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E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E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E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E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E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E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E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E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E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E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E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E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E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E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E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E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E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E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E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E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E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E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E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E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E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E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E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E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E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E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E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E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E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E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E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E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E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E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E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E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E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E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E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E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E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E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E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E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E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E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E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E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E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E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E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E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E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E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E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E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E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E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E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E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E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E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E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E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E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E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E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E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E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E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E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E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E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E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E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E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E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E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E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E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E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E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E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E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E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E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E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E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E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E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E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E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E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E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E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E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E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E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E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E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E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E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E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E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E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E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E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E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E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E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E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E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E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E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E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E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E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E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E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E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E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E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E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E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E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E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E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E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E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E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E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E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E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E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E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E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E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E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E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E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E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E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E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E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E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E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E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E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E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E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E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E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E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E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E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E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E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E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E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E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E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E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E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E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E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E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E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E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E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E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E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E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E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E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E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E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E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E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E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E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E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E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E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E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E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E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E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E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E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E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E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E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E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E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E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E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E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E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E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E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E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E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E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E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E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E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E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E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E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E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E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E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E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E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E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E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E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E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E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E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E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E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E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E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E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E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E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E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E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E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E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E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E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E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E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E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E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E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E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E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E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E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E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E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E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E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E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E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E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E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E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E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E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E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E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E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E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E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E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E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E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E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E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E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E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E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E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E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E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E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E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E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E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E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E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E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E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E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E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E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E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E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E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E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E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E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E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E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E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E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E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E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E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E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E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E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E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E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E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E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E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E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E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E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E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E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E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E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E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E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E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E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E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E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E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E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E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E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E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E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E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E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E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E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E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E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E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E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E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E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E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E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E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E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E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E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E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E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E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E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E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E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E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E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E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E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E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E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E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E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E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E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E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E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E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E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E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E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E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E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E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E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E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E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E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E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E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E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E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E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E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E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E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E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E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E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E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E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E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E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E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E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E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E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E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E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E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E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E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E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E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E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E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E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E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E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E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E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E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E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E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E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E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E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E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E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E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E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E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E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E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E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E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E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E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E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E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E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E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E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E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E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E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E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E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E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E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E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E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E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E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E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E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E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E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E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E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E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E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E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E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E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E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E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E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E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E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E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E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E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E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E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E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E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E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E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E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E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E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E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E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E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E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E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E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E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E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E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E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E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E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E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E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E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E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E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E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E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E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E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E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E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E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E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E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E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E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E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E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E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E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E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E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E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E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E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E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E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E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E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E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E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E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E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E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E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E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E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E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E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E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E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E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E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E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E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E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E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E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E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E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E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E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E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E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E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E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E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E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E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E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E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E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E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E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E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E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E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E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E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E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E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E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E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E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E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E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E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E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E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E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E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E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E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E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E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E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E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E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E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E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E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E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E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E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E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E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E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E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E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E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E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E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E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E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E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E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E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E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E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E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E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E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E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E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E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E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E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E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E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E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E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E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E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E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E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E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E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E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E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E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E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E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E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E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E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E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E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E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E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E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E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E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E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E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E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E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E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E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E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E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E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E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E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E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E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E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E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E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E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E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E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E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E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E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E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E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E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E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E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E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E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E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E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E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E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E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E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E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E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E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E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E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E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E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E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E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E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E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E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E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E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E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E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E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E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E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E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E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E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E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E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E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E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E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E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E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E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E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E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E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E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E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E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E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E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E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E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E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E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E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E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E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E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E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E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E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E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E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E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E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E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E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E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E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E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E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E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E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E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E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E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E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E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E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E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E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E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E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E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E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E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E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E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E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E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E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E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E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E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E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E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E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E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E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E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E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E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E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E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E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E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E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E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E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E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E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E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E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E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E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E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E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E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E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E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E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E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E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E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E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E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E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E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E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E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E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E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E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E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E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E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E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E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E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E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E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E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E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E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E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E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E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E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E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E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E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E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E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E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E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E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E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E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E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E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E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E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E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E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E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E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E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E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E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E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E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E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E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E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E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E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E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E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E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E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E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E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E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E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E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E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E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E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E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E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E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E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E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E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E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E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E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E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E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E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E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E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E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E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E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E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E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E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E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E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E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E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E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E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E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E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E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E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E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E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E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E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E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E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E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E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E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E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E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E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E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E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E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E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E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E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E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E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E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E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E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E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E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E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E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E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E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E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E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E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E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E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E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E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E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E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E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E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E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E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E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E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E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E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E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E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E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E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E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E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E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E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E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E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E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E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E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E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E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E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E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E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E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E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E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E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E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E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E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E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E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E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E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E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E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E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E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E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E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E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E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E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E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E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E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E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E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E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E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E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E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E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E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E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E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E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E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E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E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E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E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E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E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E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E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E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E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E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E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E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E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E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E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E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E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E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E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E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E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E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E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E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E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E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E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E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E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E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E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E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E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E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E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E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E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E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E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E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E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E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E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E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E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E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E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E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E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E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E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E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E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E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E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E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E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E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E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E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E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E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E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E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E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E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E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E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E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E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E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E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E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E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E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E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E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E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E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E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E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E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E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E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E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E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E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E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E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E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E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E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E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E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E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E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E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E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E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E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E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E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E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E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E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E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E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E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E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E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E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E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E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E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E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E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E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E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E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E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E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E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E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E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E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E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E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E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E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E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E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E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E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E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E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E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E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E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E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E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E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E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E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E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E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E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E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E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E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E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E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E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E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E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E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E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E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E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E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E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E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E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E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E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E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E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E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E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E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E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E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E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E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E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E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E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E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E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E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E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E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E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E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E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E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E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E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E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E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E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E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E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E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E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E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E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E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E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E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E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E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E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E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E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E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E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E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E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E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E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E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E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E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E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E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E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E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E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E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E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E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E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E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E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E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E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E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E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E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E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E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E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E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E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E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E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E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E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E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E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E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E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E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E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E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E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E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E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E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E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E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E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E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E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E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E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E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E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E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E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E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E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E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E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E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E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E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E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E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E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E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E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E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E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E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E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E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E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E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E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E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E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E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E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E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E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E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E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E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E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E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E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E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E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E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E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E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E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E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E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E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E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E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E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E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E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E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E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E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E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E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E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E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E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E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E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E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E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E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E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E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E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E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E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E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E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E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E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E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E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E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E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E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E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E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E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E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E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E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E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E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E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E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E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E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E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E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E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E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E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E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E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E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E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E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E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E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E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E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E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E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E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E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E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E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E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E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E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E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E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E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E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E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E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E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E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E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E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E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E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E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E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E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E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E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E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E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E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E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E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E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E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E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E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E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E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E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E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E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E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E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E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E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E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E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E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E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E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E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E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E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E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E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E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E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E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E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E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E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E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E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E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E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E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E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E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E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E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E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E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E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E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E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E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E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E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E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E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E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E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E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E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E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E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E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E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E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E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E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E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E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E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E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E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E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E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E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E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E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E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E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E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E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E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E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E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E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E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E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E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E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E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E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E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E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E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E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E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E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E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E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E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E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E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E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E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E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E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E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E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E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E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E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E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E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E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E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E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E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E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E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E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E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E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E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E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E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E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E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E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E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E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E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E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E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E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E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E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E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E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E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E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E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E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E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E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E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E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E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E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E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E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E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E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E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E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E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E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E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E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E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E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E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E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E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E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E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E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E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E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E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E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E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E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E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E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E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E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E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E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E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E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E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E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E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E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E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E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E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E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E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E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E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E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E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E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E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E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E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E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E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E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E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E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E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E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E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E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E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E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E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E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E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E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E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E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E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E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E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E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E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E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E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E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E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E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E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E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E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E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E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E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E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E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E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E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E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E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E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E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E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E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E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E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E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E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E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E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E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E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E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E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E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E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E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E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E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E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E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E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E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E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E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E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E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E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E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E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E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E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E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E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E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E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E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E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E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E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E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E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E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E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E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E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E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E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E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E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E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E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E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E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E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E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E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E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E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E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E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E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E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E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E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E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E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E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E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E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E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E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E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E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E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E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E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E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E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E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E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E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E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E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E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E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E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E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E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E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E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E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E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E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E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E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E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E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E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E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E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E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E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E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E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E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E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E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E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E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E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E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E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E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E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E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E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E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E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E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E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E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E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E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E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E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E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E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E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E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E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E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E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E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E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E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E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E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E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E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E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E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E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E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E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E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E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E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E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E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E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E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E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E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E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E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E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E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E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E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E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E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E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E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E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E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E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E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E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E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E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E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E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E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E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E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E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E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E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E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E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E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E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E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E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E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E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E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E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E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E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E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E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E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E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E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E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E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E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E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E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E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E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E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E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E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E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E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E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E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E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E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E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E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E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E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E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E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E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E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E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E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E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E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E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E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E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E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E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E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E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E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E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E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E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E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E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E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E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E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E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E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E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E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E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E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E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E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E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E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E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E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E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E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E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E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E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E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E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E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E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E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E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E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E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E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E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E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E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E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E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E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E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E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E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E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E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E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E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E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E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E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E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E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E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E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E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E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E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E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E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E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E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E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E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E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E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E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E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E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E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E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E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E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E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E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E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E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E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E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E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E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E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E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E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E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E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E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E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E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E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E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E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E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E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E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E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E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E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E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E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E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E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E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E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E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E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E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E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E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E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E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E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E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E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E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E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E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E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E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E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E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E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E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E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E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E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E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E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E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E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E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E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E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E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E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E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E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E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E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E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E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E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E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E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E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E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E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E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E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E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E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E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E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E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E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E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E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E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E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E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E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E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E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E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E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E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E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E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E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E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E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E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E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E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E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E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E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E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E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E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E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E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E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E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E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E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E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E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E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E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E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E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E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E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E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E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E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E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E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E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E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E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E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E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E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E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E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E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E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E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E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E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E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E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E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E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E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E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E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E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E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E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E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E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E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E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E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E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E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E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E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E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E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E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E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E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E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E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E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E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E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E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E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E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E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E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E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E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E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E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E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E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E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E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E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E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E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E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E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E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E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E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E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E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E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E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E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E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E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E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E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E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E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E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E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E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E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E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E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E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E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E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E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E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E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E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E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E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E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E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E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E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E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E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E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E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E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E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E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E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E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E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E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E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E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E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E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E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E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E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E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E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E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E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E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E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E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E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E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E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E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E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E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E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E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E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E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E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E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E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E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E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E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E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E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E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E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E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E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E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E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E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E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E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E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E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E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E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E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E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E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E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E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E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E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E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E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E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E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E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E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E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E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E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E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E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E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E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E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E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E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E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E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E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E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E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E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E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E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E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E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E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E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E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E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E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E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E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E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E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E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E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E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E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E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E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E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E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E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E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E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E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E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E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E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E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E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E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E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E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E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E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E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E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E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E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E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E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E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E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E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E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E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E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E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E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E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E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E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E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E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E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E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E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E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E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E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E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E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E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E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E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E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E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E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E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E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E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E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E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E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E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E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E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E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E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E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E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E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E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E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E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E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E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E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E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E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E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E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E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E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E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E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E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E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E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E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E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E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E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E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E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E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E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E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E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E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E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E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E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E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E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E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E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E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E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E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E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E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E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E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E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E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E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E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E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E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E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E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E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E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E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E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E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E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E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E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E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E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E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E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E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E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E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E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E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E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E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E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E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E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E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E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E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E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E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E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E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E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E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E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E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E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E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E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E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E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E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E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E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E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E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E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E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E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E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E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E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E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E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E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E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E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E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E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E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E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E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E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E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E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E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E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E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E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E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E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E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E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E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E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E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E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E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E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E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E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E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E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E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E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E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E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E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E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E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E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E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E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E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E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E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E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E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E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E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E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E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E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E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E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E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E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E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E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E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E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E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E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E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E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E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E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E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E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E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E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E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E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E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E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E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E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E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E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E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E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E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E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E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E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E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E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E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E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E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E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E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E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E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E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E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E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E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E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E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E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E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E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E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E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E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E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E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E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E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E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E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E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E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E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E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E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E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E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E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E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E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E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E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E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E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E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E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E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E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E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E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E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E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E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E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E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E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E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E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E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E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E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E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E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E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E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E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E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E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E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E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E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E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E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E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E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E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E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E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E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E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E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E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E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E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E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E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E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E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E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E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E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E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E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E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E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E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E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E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E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E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E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E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E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E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E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E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E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E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E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E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E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E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E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E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E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E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E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E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E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E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E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E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E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E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E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E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E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E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E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E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E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E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E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E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E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E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E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E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E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E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E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E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E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E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E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E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E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E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E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E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E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E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E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E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E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E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E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E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E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E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E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E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E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E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E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E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E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E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E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E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E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E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E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E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E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E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E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E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E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E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E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E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E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E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E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E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E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E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E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E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E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E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E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E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E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E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E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E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E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E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E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E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E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E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E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E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E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E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E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E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E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E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E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E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E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E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E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E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E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E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E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E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E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E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E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E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E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E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E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E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E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E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E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E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E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E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E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E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E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E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E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E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E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E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E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E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E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E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E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E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E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E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E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E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E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E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E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E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E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E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E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E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E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E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E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E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E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E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E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E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E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E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E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E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E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E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E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E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E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E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E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E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E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E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E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E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E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E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E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E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E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E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E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E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E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E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E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E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E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E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E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E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E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E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E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E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E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E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E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E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E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E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E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E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E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E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E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E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E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E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E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E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E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E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E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E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E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E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E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E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E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E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E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E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E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E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E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E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E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E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E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E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E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E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E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E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E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E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E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E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E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E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E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E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E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E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E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E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E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E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E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E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E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E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E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E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E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E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E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E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E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E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E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E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E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E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E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E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E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E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E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E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E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E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E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E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E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E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E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E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E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E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E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E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E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E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E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E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E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E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E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E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E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E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E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E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E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E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E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E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E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E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E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E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E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E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E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E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E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E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E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E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E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E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E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E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E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E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E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E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E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E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E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E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E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E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E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E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E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E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E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E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E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E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E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E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E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E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E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E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E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E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E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E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E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E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E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E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E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E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E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E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E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E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E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E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E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E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E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E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E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E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E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E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E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E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E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E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E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E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E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E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E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E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E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E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E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E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E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E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E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E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E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E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E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E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E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E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E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E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E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E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E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E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E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E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E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E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E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E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E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E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E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E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E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E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E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E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E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E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E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E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E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E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E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E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E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E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E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E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E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E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E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E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E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E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E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E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E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E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E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E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E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E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E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E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E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E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E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E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E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E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E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E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E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E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E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E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E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E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E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E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E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E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E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E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E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E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E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E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E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E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E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E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E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E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E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E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E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E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E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E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E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E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E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E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E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E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E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E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E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E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E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E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E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E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E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E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E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E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E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E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E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E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E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E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E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E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E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E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E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E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E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E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E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E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E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E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E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E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E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E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E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E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E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E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E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E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E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E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E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E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E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E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E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E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E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E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E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E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E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E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E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E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E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E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E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E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E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E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E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E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E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E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E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E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E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E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E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E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E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E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E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E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E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E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E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E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E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E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E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E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E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E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E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E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E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E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E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E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E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E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E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E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E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E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E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E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E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E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E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E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E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E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E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E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E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E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E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E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E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E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E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E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E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E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E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E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E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E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E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E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E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E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E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E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E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E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E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E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E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E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E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E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E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E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E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E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E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E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E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E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E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E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E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E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E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E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E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E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E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E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E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E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E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E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E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E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E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E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E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E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E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E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E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E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E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E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E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E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E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E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E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E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E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E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E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E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E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E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E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E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E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E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E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E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E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E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E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E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E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E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E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E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E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E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E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E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E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E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E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E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E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E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E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E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E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E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E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E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E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E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E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E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E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E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E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E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E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E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E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E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E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E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E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E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E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E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E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E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E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E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E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E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E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E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E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E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E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E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E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E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E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E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E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E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E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E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E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E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E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E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E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E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E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E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E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E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E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E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E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E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E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E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E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E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E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E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E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E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E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E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E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E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E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E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E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E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E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E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E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E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E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E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E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E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E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E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E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E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E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E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E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E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E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E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E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E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E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E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E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E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E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E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E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E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E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E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E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E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E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E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E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E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E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E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E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E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E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E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E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E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E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E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E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E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E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E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E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E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E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E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E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E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E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E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E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E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E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E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E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E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E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E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E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E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E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E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E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E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E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E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E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E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E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E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E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E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E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E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E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E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E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E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E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E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E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E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E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E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E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E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E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E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E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E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E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E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E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E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E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E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E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E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E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E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E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E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E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E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E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E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E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E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E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E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E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E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E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E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E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E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E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E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E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E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E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E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E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E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E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E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E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E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E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E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E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E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E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E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E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E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E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E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E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E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E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E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E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E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E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E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E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E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E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E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E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E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E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E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E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E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E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E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E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E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E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E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E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E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E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E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E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E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E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E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E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E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E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E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E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E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E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E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E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E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E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E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E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E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E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E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E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E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E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E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E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E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E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E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E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E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E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E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E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E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E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E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E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E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E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E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E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E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E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E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E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E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E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E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E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E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E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E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E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E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E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E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E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E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E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E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E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E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E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E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E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E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E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E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E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E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E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E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E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E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E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E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E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E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E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E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E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E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E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E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E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E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E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E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E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E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E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E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E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E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E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E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E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E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E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E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E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E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E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E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E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E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E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E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E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E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E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E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E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E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E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E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E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E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E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E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E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E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E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E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E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E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E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E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E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E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E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E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E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E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E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E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E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E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E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E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E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E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E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E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E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E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E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E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E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E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E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E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E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E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E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E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E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E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E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E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E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E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E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E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E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E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E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E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E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E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E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E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E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E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E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E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E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E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E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E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E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E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E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E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E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E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E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E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E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E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E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E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E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E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E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E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E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E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E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E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E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E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E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E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E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E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E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E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E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E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E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E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E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E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E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E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E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E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E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E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E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E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E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E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E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E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E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E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E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E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E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E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E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E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E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E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E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E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E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E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E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E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E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E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E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E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E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E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E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E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E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E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E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E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E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E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E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E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E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E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E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E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E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E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E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E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E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E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E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E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E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E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E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E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E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E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E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E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E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E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E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E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E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E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E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E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E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E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E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E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E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E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E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E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E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E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E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E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E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E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E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E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E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E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E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E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E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E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E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E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E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E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E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E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E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E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E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E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E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E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E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E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E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E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E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E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E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E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E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E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E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E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E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E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E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E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E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E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E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E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E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E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E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E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E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E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E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E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E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E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E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E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E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E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E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E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E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E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E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E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E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E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E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E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E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E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E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E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E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E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E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E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E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E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E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E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E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E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E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E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E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E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E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E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E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E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E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E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E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E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E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E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E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E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E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E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E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E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E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E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E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E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E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E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E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E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E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E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E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E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E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E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E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E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E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E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E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E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E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E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E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E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E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E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E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E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E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E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E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E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E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E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E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E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E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E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E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E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E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E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E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E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E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E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E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E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E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E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E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E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E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E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E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E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E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E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E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E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E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E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E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E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E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E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E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E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E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E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E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E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E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E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E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E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E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E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E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E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E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E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E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E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E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E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E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E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E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E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E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E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E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E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E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E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E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E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E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E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E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E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E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E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E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E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E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E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E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E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E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E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E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E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E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E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E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E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E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E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E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E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E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E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E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E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E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E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E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E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E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E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E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E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E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E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E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E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E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E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E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E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E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E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E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E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E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E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E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E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E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E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E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E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E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E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E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E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E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E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E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E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E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E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E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E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E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E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E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E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E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E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E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E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E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E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E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E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E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E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E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E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E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E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E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E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E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E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E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E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E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E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E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E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E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E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E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E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E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E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E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E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E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E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E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E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E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E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E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E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E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E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E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E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E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E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E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E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E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E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E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E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E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E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E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E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E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E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E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E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E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E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E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E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E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E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E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E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E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E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E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E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E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E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E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E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E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E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E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E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E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E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E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E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E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E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E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E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E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E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E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E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E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E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E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E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E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E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E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E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E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E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E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E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E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E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E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E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E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E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E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E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E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E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E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E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E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E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E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E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E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E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E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E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E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E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E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E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E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E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E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E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E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E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E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E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E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E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E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E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E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E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E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E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E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E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E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E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E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E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E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E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E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E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E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E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E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E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E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E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E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E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E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E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E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E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E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E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E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E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E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E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E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E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E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E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E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E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E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E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E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E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E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E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E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E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E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E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E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E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E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E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E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E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E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E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E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E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E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E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E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E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E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E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E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E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E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E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E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E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E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E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E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E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E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E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E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E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E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E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E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E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E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E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E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E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E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E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E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E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E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E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E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E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E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E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E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E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E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E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E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E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E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E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E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E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E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E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E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E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E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E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E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E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E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E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E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E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E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E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E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E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E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E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E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E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E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E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E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E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E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E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E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E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E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E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E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E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E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E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E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E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E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E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E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E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E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E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E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E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E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E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E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E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E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E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E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E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E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E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E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E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E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E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E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E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E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E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E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E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E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E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E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E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E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E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E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E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E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E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E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E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E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E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E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E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E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E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E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E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E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E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E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E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E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E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E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E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E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E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E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E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E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E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E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E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E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E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E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E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E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E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E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E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E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E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E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E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E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E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E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E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E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E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E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E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E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E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E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E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E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E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E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E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E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E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E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E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E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E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E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E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E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E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E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E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E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E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E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E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E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E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E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E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E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E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E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E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E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E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E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E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E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E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E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E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E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E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E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E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E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E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E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E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E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E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E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E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E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E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E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E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E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E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E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E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E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E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E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E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E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E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E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E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E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E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E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E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E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E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E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E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E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E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E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E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E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E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E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E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E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E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E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E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E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E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E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E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E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E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E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E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E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E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E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E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E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E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E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E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E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E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E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E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E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E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E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E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E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E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E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E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E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E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E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E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E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E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E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E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E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E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E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E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E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E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E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E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E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E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E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E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E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E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E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E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E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E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E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E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E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E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E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E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E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E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E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E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E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E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E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E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E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E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E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E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E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E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E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E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E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E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E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E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E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E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E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E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E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E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E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E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E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E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E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E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E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E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E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E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E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E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E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E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E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E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E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E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E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E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E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E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E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E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E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E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E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E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E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E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E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E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E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E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E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E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E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E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E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E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E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E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E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E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E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E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E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E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E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E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E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E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E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E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E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E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E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E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E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E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E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E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E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E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E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E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E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E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E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E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E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E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E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E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E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E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E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E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E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E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E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E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E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E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E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E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E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E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E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E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E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E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E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E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E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E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E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E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E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E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E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E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E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E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E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E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E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E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E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E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E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E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E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E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E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E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E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E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E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E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E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E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E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E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E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E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E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E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E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E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E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E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E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E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E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E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E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E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E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E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E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E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E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E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E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E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E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E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E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E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E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E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E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E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E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E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E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E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E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E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E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E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E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E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E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E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E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E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E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E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E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E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E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E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E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E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E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E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E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E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E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E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E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E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E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E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E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E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E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E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E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E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E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E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E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E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E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E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E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E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E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E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E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E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E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E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E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E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E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E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E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E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E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E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E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E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E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E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E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E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E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E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E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E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E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E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E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E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E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E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E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E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E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E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E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E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E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E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E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E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E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E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E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E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E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E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E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E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E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E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E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E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E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E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E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E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E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E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E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E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E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E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E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E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E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E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E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E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E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E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E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E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E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E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E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E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E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E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E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E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E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E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E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E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E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E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E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E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E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E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E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E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E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E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E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E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E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E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E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E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E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E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E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E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E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E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E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E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E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E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E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E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E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E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E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E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E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E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E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E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E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E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E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E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E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E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E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E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E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E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E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E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E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E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E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E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E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E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E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E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E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E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E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E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E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E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E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E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E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E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E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E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E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E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E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E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E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E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E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E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E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E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E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E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E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E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E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E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E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E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E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E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E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E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E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E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E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E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E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E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E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E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E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E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E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E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E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E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E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E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E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E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E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E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E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E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E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E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E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E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E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E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E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E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E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E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E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E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E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E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E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E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E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E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E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E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E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E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E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E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E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E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E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E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E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E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E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E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E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E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E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E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E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E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E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E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E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E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E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E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E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E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E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E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E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E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E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E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E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E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E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E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E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E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E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E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E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E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E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E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E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E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E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E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E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E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E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E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E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E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E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E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E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E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E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E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E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E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E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E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E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E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E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E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E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E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E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E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E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E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E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E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E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E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E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E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E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E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E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E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E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E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E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E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E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E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E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E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E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E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E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E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E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E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E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E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E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E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E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E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E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E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E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E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E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E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E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E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E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E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E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E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E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E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E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E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E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E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E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E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E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E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E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E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E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E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E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E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E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E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E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E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E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E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E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E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E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E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E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E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E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E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E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E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E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E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E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E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E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E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E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E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E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E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E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E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E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E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E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E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E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E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E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E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E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E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E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E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E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E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E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E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E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E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E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E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E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E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E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E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E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E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E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E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E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E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E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E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E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E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E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E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E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E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E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E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E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E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E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E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E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E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E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E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E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E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E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E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E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E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E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E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E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E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E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E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E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E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E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E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E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E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E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E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E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E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E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E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E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E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E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E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E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E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E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E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E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E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E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E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E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E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E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E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E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E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E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E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E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E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E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E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E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E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E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E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E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E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E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E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E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E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E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E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E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E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E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E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E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E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E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E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E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E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E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E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E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E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E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E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E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E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E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E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E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E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E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E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E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E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E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E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E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E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E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E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E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E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E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E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E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E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E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E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E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E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E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E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E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E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E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E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E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E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E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E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E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E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E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E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E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E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E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E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E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E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E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E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E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E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E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E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E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E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E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E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E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E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E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E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E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E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E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E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E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E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E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E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E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E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E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E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E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E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E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E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E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E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E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E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E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E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E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E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E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E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E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E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E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E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E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E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E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E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E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E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E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E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E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E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E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E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E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E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E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E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E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E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E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E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E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E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E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E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E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E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E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E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E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E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E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E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E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E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E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E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E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E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E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E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E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E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E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E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E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E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E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E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E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E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E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E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E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E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E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E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E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E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E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E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E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E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E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E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E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E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E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E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E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E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E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E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E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E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E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E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E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E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E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E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E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E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E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E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E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E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E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E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E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E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E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E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E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E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E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E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E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E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E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E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E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E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E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E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E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E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E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E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E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E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E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E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E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E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E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E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E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E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E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E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E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E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E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E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E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E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E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E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E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E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E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E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E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E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E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E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E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E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E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E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E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E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E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E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E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E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E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E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E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E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E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E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E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E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E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E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E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E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E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E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E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E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E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E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E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E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E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E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E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E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E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E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E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E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E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E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E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E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E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E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E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E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E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E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E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E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E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E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E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E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E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E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E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E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E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E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E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E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E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E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E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E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E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E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E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E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E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E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E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E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E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E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E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E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E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E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E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E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E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E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E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E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E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E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E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E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E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E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E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E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E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E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E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E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E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E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E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E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E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E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E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E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E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E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E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E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E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E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E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E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E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E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E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E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E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E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E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E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E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E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E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E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E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E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E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E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E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E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E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E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E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E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E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E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E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E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E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E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E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E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E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E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E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E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E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E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E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E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E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E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E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E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E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E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E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E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E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E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E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E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E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E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E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E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E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E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E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E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E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E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E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E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E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E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E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E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E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E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E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E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E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E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E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E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E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E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E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E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E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E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E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E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E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E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E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E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E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E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E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E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E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E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E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E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E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E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E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E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E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E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E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E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E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E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E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E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E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E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E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E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E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E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E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E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E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E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E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E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E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E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E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E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E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E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E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E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E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E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E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E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E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E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E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E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E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E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E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E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E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E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E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E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E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E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E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E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E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E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E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E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E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E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E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E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E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E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E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E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E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E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E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E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E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E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E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E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E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E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E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E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E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E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E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E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E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E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E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E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E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E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E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E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E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E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E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E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E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E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E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E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E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E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E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E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E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E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E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E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E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E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E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E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E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E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E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E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E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E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E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E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E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E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E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E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E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E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E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E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E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E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E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E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E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E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E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E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E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E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E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E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E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E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E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E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E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E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E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E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E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E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E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E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E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E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E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E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E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E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E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E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E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E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E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E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E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E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E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E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E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E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E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E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E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E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E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E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E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E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E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E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E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E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E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E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E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E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E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E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E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E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E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E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E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E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E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E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E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E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E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E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E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E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E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E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E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E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E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E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E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E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E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E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E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E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E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E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E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E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E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E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E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E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E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E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E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E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E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E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E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E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E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E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E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E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E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E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E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E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E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E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E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E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E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E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E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E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E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E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E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E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E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E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E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E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E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E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E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E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E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E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E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E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E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E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E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E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E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E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E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E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E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E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E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E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E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E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E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E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E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E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E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E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E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E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E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E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E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E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E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E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E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E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E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E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E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E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E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E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E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E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E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E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E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E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E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E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E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E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E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E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E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E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E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E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E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E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E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E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E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E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E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E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E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E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E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E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E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E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E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E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E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E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E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E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E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E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E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E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E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E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E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E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E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E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E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E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E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E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E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E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E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E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E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E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E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E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E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E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E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E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E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E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E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E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E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E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E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E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E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E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E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E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E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E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E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E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E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E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E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E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E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E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E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E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E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E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E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E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E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E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E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E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E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E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E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E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E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E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E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E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E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E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E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E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E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E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E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E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E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E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E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E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E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E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E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E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E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E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E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E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E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E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E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E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E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E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E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E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E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E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E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E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E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E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E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E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E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E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E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E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E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E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E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E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E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E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E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E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E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E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E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E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E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E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E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E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E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E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E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E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E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E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E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E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E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E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E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E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E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E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E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E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E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E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E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E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E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E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E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E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E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E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E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E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E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E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E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E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E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E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E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E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E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E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E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E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E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E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E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E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E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E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E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E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E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E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E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E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E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E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E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E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E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E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E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E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E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E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E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E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E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E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E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E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E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E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E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E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E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E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E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E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E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E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E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E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E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E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E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E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E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E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E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E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E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E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E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E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E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E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E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E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E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E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E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E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E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E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E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E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E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E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E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E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E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E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E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E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E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E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E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E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E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E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E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E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E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E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E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E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E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E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E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E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E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E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E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E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E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E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E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E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E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E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E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E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E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E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E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E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E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E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E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E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E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E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E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E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E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E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E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E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E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E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E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E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E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E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E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E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E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E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E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E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E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E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E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E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E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E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E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E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E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E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E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E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E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E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E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E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E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E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E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E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E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E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E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E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E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E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E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E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E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E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E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E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E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E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E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E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E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E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E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E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E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E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E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E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E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E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E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E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E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E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E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E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E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E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E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E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E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E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E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E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E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E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E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E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E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E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E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E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E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E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E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E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E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E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E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E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E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E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E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E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E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E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E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E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E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E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E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E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E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E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E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E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E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E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E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E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E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E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E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E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E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E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E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E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E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E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E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E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E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E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E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E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E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E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E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E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E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E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E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E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E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E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E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E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E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E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E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E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E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E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E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E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E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E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E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E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E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E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E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E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E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E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E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E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E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E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E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E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E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E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E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E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E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E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E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E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E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E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E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E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E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E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E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E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E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E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E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E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E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E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E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E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E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E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E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E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E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E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E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E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E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E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E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E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E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E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E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E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E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E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E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E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E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E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E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E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E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E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E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E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E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E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E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E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E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E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E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E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E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E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E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E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E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E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E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E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E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E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E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E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E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E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E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E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E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E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E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E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E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E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E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E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E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E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E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E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E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E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E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E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E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E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E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E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E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E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E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E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E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E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E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E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E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E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E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E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E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E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E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E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E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E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E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E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E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E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E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E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E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E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E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E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E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E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E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E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E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E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E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E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E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E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E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E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E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E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E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E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E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E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E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E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E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E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E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E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E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E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E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E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E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E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E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E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E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E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E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E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E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E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E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E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E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E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E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E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E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E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E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E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E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E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E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E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E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E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E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E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E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E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E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E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E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E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E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E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E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E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E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E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E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E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E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E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E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E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E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E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E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E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E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E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E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E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E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E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E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E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E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E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E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E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E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E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E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E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E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E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E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E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E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E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E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E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E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E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E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E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E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E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E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E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E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E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E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E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E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E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E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E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E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E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E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E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E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E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E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E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E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E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E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E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E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E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E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E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E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E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E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E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E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E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E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E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E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E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E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E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E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E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E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E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E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E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E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E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E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E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E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E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E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E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E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E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E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E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E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E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E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E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E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E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E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E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E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E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E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E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E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E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E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E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E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E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E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E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E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E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E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E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E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E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E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E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E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E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E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E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E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E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E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E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E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E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E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E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E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E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E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E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E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E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E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E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E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E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E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E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E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E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E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E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E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E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E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E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E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E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E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E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E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E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E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E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E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E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E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E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E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E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E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E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E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E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E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E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E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E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E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E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E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E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E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E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E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E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E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E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E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E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E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E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E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E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E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E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E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E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E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E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E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E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E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E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E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E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E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E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E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E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E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E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E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E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E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E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E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E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E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E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E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E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E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E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E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E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E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E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E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E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E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E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E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E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E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E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E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E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E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E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E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E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E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E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E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E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E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E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E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E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E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E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E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E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E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E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E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E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E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E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E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E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E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E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E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E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E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E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E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E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E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E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E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E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E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E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E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E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E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E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E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E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E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E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E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E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E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E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E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E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E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E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E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E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E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E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E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E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E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E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E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E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E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E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E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E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E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E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E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E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E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E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E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E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E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E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E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E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E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E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E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E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E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E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E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E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E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E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E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E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E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E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E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E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E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E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E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E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E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E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E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E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E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E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E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E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E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E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E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E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E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E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E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E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E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E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E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E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E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E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E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E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E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E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E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E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E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E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E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E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E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E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E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E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E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E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E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E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E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E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E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E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E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E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E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E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E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E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E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E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E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E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E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E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E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E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E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E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E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E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E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E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E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E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E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E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E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E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E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E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E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E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E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E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E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E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E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E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E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E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E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E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E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E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E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E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E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E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E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E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E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E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E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E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E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E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E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E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E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E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E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E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E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E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E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E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E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E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E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E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E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E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E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E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E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E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E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E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E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E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E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E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E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E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E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E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E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E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E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E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E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E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E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E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E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E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E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E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E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E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E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E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E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E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E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</sheetData>
  <mergeCells count="19">
    <mergeCell ref="D169:D170"/>
    <mergeCell ref="E169:E170"/>
    <mergeCell ref="O23:O24"/>
    <mergeCell ref="J23:K23"/>
    <mergeCell ref="L23:L24"/>
    <mergeCell ref="I22:I24"/>
    <mergeCell ref="G22:G24"/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34" max="19" man="1"/>
    <brk id="15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2023-06-21T14:57:44Z</cp:lastPrinted>
  <dcterms:created xsi:type="dcterms:W3CDTF">2006-07-11T17:39:34Z</dcterms:created>
  <dcterms:modified xsi:type="dcterms:W3CDTF">2023-06-30T18:35:30Z</dcterms:modified>
</cp:coreProperties>
</file>