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NOMINA ABRIL 2023\NOMINA ABRIL 2023\NOMINA EMPLEADOS TEMPORALES ABRIL ADIC. 2023\"/>
    </mc:Choice>
  </mc:AlternateContent>
  <bookViews>
    <workbookView xWindow="0" yWindow="0" windowWidth="15345" windowHeight="4575"/>
  </bookViews>
  <sheets>
    <sheet name="Hoja1" sheetId="1" r:id="rId1"/>
  </sheets>
  <definedNames>
    <definedName name="_xlnm.Print_Area" localSheetId="0">Hoja1!$A$1:$U$37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0" i="1" l="1"/>
  <c r="P20" i="1"/>
  <c r="O20" i="1"/>
  <c r="N20" i="1"/>
  <c r="M20" i="1"/>
  <c r="J20" i="1"/>
  <c r="I20" i="1"/>
  <c r="H20" i="1"/>
  <c r="T19" i="1"/>
  <c r="S19" i="1"/>
  <c r="U19" i="1" s="1"/>
  <c r="O19" i="1"/>
  <c r="Q19" i="1" s="1"/>
  <c r="N19" i="1"/>
  <c r="L19" i="1"/>
  <c r="K19" i="1"/>
  <c r="T18" i="1"/>
  <c r="T20" i="1" s="1"/>
  <c r="S18" i="1"/>
  <c r="S20" i="1" s="1"/>
  <c r="O18" i="1"/>
  <c r="Q18" i="1" s="1"/>
  <c r="N18" i="1"/>
  <c r="M18" i="1"/>
  <c r="L18" i="1"/>
  <c r="K18" i="1"/>
  <c r="U20" i="1" l="1"/>
  <c r="Q20" i="1"/>
  <c r="U18" i="1"/>
  <c r="K20" i="1"/>
  <c r="L20" i="1"/>
</calcChain>
</file>

<file path=xl/sharedStrings.xml><?xml version="1.0" encoding="utf-8"?>
<sst xmlns="http://schemas.openxmlformats.org/spreadsheetml/2006/main" count="37" uniqueCount="36">
  <si>
    <t>Nómina de Sueldos: EMPLEADOS TEMPORALES (ADICIONAL)</t>
  </si>
  <si>
    <t>CORRESPONDIENTE AL MES ABRIL  2023</t>
  </si>
  <si>
    <t xml:space="preserve">Reg. No. </t>
  </si>
  <si>
    <t>Nombre</t>
  </si>
  <si>
    <t>Género</t>
  </si>
  <si>
    <t>Sueldo Bruto (RD$)</t>
  </si>
  <si>
    <t>IS/R              (Ley 11-92)     (1*)</t>
  </si>
  <si>
    <t>Seguro Savica</t>
  </si>
  <si>
    <t>Seguridad Social (LEY 87-01)</t>
  </si>
  <si>
    <t>Otros Descuentos</t>
  </si>
  <si>
    <t>Total Retenciones y Aportes</t>
  </si>
  <si>
    <t>Sueldo Neto (RD$)</t>
  </si>
  <si>
    <t>Departamento</t>
  </si>
  <si>
    <t xml:space="preserve">Funcion </t>
  </si>
  <si>
    <t>Fecha del contrato</t>
  </si>
  <si>
    <t>Seguro de Pensión (9.97%)</t>
  </si>
  <si>
    <t>Riesgos Laborales (1.15%) (2*)</t>
  </si>
  <si>
    <t>Seguro de Salud (10.53%)    (3*)</t>
  </si>
  <si>
    <t>Registro Dep. Adic. (4*)</t>
  </si>
  <si>
    <t>Subtotal TSS</t>
  </si>
  <si>
    <t>Deducción Empleado</t>
  </si>
  <si>
    <t>Aportes Patronal</t>
  </si>
  <si>
    <t>Desde</t>
  </si>
  <si>
    <t>Hasta</t>
  </si>
  <si>
    <t>Empleado (2.87%)</t>
  </si>
  <si>
    <t>Patronal (7.10%)</t>
  </si>
  <si>
    <t>Empleado (3.04%)</t>
  </si>
  <si>
    <t>Patronal (7.09%)</t>
  </si>
  <si>
    <t>MASCULINO</t>
  </si>
  <si>
    <t>DIRECCIÓN GENERAL</t>
  </si>
  <si>
    <t>TOTALES</t>
  </si>
  <si>
    <t>JOSE ELIAS VOLQUEZ</t>
  </si>
  <si>
    <t>VICTOR HUGO MONTERO MONTERO</t>
  </si>
  <si>
    <t>TECNICO ADMINISTRATIVO</t>
  </si>
  <si>
    <t>DIVISION OPERACIONES TIC</t>
  </si>
  <si>
    <t>ENC DIV. OPERACIONES 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</si>
</sst>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b/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4">
    <xf numFmtId="0" fontId="0" fillId="0" borderId="0" xfId="0"/>
    <xf numFmtId="0" fontId="2" fillId="2" borderId="0" xfId="0" applyFont="1" applyFill="1" applyBorder="1" applyAlignment="1">
      <alignment horizontal="right" vertical="center"/>
    </xf>
    <xf numFmtId="39" fontId="2" fillId="2" borderId="0" xfId="1" applyNumberFormat="1" applyFont="1" applyFill="1" applyBorder="1" applyAlignment="1">
      <alignment vertical="center"/>
    </xf>
    <xf numFmtId="39" fontId="2" fillId="2" borderId="0" xfId="1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vertical="center" wrapText="1"/>
    </xf>
    <xf numFmtId="0" fontId="3" fillId="0" borderId="29" xfId="0" applyFont="1" applyFill="1" applyBorder="1" applyAlignment="1">
      <alignment vertical="center" wrapText="1"/>
    </xf>
    <xf numFmtId="164" fontId="3" fillId="0" borderId="29" xfId="0" applyNumberFormat="1" applyFont="1" applyFill="1" applyBorder="1" applyAlignment="1">
      <alignment horizontal="center" vertical="center" wrapText="1"/>
    </xf>
    <xf numFmtId="4" fontId="3" fillId="0" borderId="29" xfId="0" applyNumberFormat="1" applyFont="1" applyFill="1" applyBorder="1" applyAlignment="1">
      <alignment horizontal="right" vertical="center"/>
    </xf>
    <xf numFmtId="4" fontId="3" fillId="2" borderId="29" xfId="0" applyNumberFormat="1" applyFont="1" applyFill="1" applyBorder="1" applyAlignment="1">
      <alignment horizontal="right" vertical="center"/>
    </xf>
    <xf numFmtId="39" fontId="2" fillId="2" borderId="22" xfId="1" applyNumberFormat="1" applyFont="1" applyFill="1" applyBorder="1" applyAlignment="1">
      <alignment vertical="center"/>
    </xf>
    <xf numFmtId="39" fontId="2" fillId="2" borderId="22" xfId="1" applyNumberFormat="1" applyFont="1" applyFill="1" applyBorder="1" applyAlignment="1">
      <alignment horizontal="right" vertical="center"/>
    </xf>
    <xf numFmtId="4" fontId="2" fillId="2" borderId="0" xfId="0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 wrapText="1"/>
    </xf>
    <xf numFmtId="0" fontId="0" fillId="2" borderId="0" xfId="0" applyFill="1"/>
    <xf numFmtId="39" fontId="0" fillId="2" borderId="0" xfId="0" applyNumberFormat="1" applyFill="1"/>
    <xf numFmtId="39" fontId="2" fillId="2" borderId="0" xfId="0" applyNumberFormat="1" applyFont="1" applyFill="1"/>
    <xf numFmtId="0" fontId="5" fillId="2" borderId="20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173557</xdr:colOff>
      <xdr:row>31</xdr:row>
      <xdr:rowOff>83456</xdr:rowOff>
    </xdr:from>
    <xdr:to>
      <xdr:col>2</xdr:col>
      <xdr:colOff>1187981</xdr:colOff>
      <xdr:row>36</xdr:row>
      <xdr:rowOff>135164</xdr:rowOff>
    </xdr:to>
    <xdr:pic>
      <xdr:nvPicPr>
        <xdr:cNvPr id="2" name="Imagen 1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173557" y="8163831"/>
          <a:ext cx="3840174" cy="100420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510834</xdr:colOff>
      <xdr:row>21</xdr:row>
      <xdr:rowOff>66902</xdr:rowOff>
    </xdr:from>
    <xdr:to>
      <xdr:col>11</xdr:col>
      <xdr:colOff>354351</xdr:colOff>
      <xdr:row>32</xdr:row>
      <xdr:rowOff>130969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9773897" y="6543902"/>
          <a:ext cx="2891517" cy="215956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540656</xdr:colOff>
      <xdr:row>23</xdr:row>
      <xdr:rowOff>23811</xdr:rowOff>
    </xdr:from>
    <xdr:to>
      <xdr:col>7</xdr:col>
      <xdr:colOff>102421</xdr:colOff>
      <xdr:row>29</xdr:row>
      <xdr:rowOff>178594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4612594" y="6881811"/>
          <a:ext cx="4752890" cy="12977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1083468</xdr:colOff>
      <xdr:row>2</xdr:row>
      <xdr:rowOff>62138</xdr:rowOff>
    </xdr:from>
    <xdr:to>
      <xdr:col>16</xdr:col>
      <xdr:colOff>357186</xdr:colOff>
      <xdr:row>10</xdr:row>
      <xdr:rowOff>773906</xdr:rowOff>
    </xdr:to>
    <xdr:pic>
      <xdr:nvPicPr>
        <xdr:cNvPr id="5" name="Imagen 4" descr="Capgefi Hoja Timbrada Legal LOGO NUEVO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155406" y="443138"/>
          <a:ext cx="11322843" cy="22357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showGridLines="0" tabSelected="1" view="pageBreakPreview" topLeftCell="A12" zoomScaleNormal="100" zoomScaleSheetLayoutView="100" workbookViewId="0">
      <selection activeCell="D18" sqref="D18"/>
    </sheetView>
  </sheetViews>
  <sheetFormatPr baseColWidth="10" defaultRowHeight="15" x14ac:dyDescent="0.25"/>
  <cols>
    <col min="2" max="2" width="31" customWidth="1"/>
    <col min="3" max="3" width="18.5703125" customWidth="1"/>
    <col min="4" max="4" width="25.42578125" customWidth="1"/>
    <col min="5" max="5" width="29.5703125" customWidth="1"/>
  </cols>
  <sheetData>
    <row r="1" spans="1:21" x14ac:dyDescent="0.25">
      <c r="A1" s="1"/>
      <c r="B1" s="1"/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3"/>
      <c r="T1" s="2"/>
      <c r="U1" s="2"/>
    </row>
    <row r="2" spans="1:21" x14ac:dyDescent="0.25">
      <c r="A2" s="1"/>
      <c r="B2" s="1"/>
      <c r="C2" s="1"/>
      <c r="D2" s="1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3"/>
      <c r="S2" s="3"/>
      <c r="T2" s="2"/>
      <c r="U2" s="2"/>
    </row>
    <row r="3" spans="1:21" x14ac:dyDescent="0.25">
      <c r="A3" s="1"/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2"/>
      <c r="N3" s="2"/>
      <c r="O3" s="2"/>
      <c r="P3" s="2"/>
      <c r="Q3" s="2"/>
      <c r="R3" s="3"/>
      <c r="S3" s="3"/>
      <c r="T3" s="2"/>
      <c r="U3" s="2"/>
    </row>
    <row r="4" spans="1:21" x14ac:dyDescent="0.25">
      <c r="A4" s="1"/>
      <c r="B4" s="1"/>
      <c r="C4" s="1"/>
      <c r="D4" s="1"/>
      <c r="E4" s="1"/>
      <c r="F4" s="1"/>
      <c r="G4" s="1"/>
      <c r="H4" s="2"/>
      <c r="I4" s="2"/>
      <c r="J4" s="2"/>
      <c r="K4" s="2"/>
      <c r="L4" s="2"/>
      <c r="M4" s="2"/>
      <c r="N4" s="2"/>
      <c r="O4" s="2"/>
      <c r="P4" s="2"/>
      <c r="Q4" s="2"/>
      <c r="R4" s="3"/>
      <c r="S4" s="3"/>
      <c r="T4" s="2"/>
      <c r="U4" s="2"/>
    </row>
    <row r="5" spans="1:21" x14ac:dyDescent="0.25">
      <c r="A5" s="1"/>
      <c r="B5" s="1"/>
      <c r="C5" s="1"/>
      <c r="D5" s="1"/>
      <c r="E5" s="1"/>
      <c r="F5" s="1"/>
      <c r="G5" s="1"/>
      <c r="H5" s="2"/>
      <c r="I5" s="2"/>
      <c r="J5" s="2"/>
      <c r="K5" s="2"/>
      <c r="L5" s="2"/>
      <c r="M5" s="2"/>
      <c r="N5" s="2"/>
      <c r="O5" s="2"/>
      <c r="P5" s="2"/>
      <c r="Q5" s="2"/>
      <c r="R5" s="3"/>
      <c r="S5" s="3"/>
      <c r="T5" s="2"/>
      <c r="U5" s="2"/>
    </row>
    <row r="6" spans="1:21" x14ac:dyDescent="0.25">
      <c r="A6" s="1"/>
      <c r="B6" s="1"/>
      <c r="C6" s="1"/>
      <c r="D6" s="1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3"/>
      <c r="S6" s="3"/>
      <c r="T6" s="2"/>
      <c r="U6" s="2"/>
    </row>
    <row r="7" spans="1:21" x14ac:dyDescent="0.25">
      <c r="A7" s="1"/>
      <c r="B7" s="1"/>
      <c r="C7" s="1"/>
      <c r="D7" s="1"/>
      <c r="E7" s="1"/>
      <c r="F7" s="1"/>
      <c r="G7" s="1"/>
      <c r="H7" s="2"/>
      <c r="I7" s="2"/>
      <c r="J7" s="2"/>
      <c r="K7" s="2"/>
      <c r="L7" s="2"/>
      <c r="M7" s="2"/>
      <c r="N7" s="2"/>
      <c r="O7" s="2"/>
      <c r="P7" s="2"/>
      <c r="Q7" s="2"/>
      <c r="R7" s="3"/>
      <c r="S7" s="3"/>
      <c r="T7" s="2"/>
      <c r="U7" s="2"/>
    </row>
    <row r="8" spans="1:21" x14ac:dyDescent="0.25">
      <c r="A8" s="1"/>
      <c r="B8" s="1"/>
      <c r="C8" s="1"/>
      <c r="D8" s="1"/>
      <c r="E8" s="1"/>
      <c r="F8" s="1"/>
      <c r="G8" s="1"/>
      <c r="H8" s="2"/>
      <c r="I8" s="2"/>
      <c r="J8" s="2"/>
      <c r="K8" s="2"/>
      <c r="L8" s="2"/>
      <c r="M8" s="2"/>
      <c r="N8" s="2"/>
      <c r="O8" s="2"/>
      <c r="P8" s="2"/>
      <c r="Q8" s="2"/>
      <c r="R8" s="3"/>
      <c r="S8" s="3"/>
      <c r="T8" s="2"/>
      <c r="U8" s="2"/>
    </row>
    <row r="9" spans="1:21" x14ac:dyDescent="0.25">
      <c r="A9" s="1"/>
      <c r="B9" s="1"/>
      <c r="C9" s="1"/>
      <c r="D9" s="1"/>
      <c r="E9" s="1"/>
      <c r="F9" s="1"/>
      <c r="G9" s="1"/>
      <c r="H9" s="2"/>
      <c r="I9" s="2"/>
      <c r="J9" s="2"/>
      <c r="K9" s="2"/>
      <c r="L9" s="2"/>
      <c r="M9" s="2"/>
      <c r="N9" s="2"/>
      <c r="O9" s="2"/>
      <c r="P9" s="2"/>
      <c r="Q9" s="2"/>
      <c r="R9" s="3"/>
      <c r="S9" s="3"/>
      <c r="T9" s="2"/>
      <c r="U9" s="2"/>
    </row>
    <row r="10" spans="1:21" x14ac:dyDescent="0.25">
      <c r="A10" s="1"/>
      <c r="B10" s="1"/>
      <c r="C10" s="1"/>
      <c r="D10" s="1"/>
      <c r="E10" s="1"/>
      <c r="F10" s="1"/>
      <c r="G10" s="1"/>
      <c r="H10" s="2"/>
      <c r="I10" s="2"/>
      <c r="J10" s="2"/>
      <c r="K10" s="2"/>
      <c r="L10" s="2"/>
      <c r="M10" s="2"/>
      <c r="N10" s="2"/>
      <c r="O10" s="2"/>
      <c r="P10" s="2"/>
      <c r="Q10" s="2"/>
      <c r="R10" s="3"/>
      <c r="S10" s="3"/>
      <c r="T10" s="2"/>
      <c r="U10" s="2"/>
    </row>
    <row r="11" spans="1:21" ht="101.25" customHeight="1" x14ac:dyDescent="0.25">
      <c r="A11" s="1"/>
      <c r="B11" s="1"/>
      <c r="C11" s="1"/>
      <c r="D11" s="1"/>
      <c r="E11" s="1"/>
      <c r="F11" s="1"/>
      <c r="G11" s="1"/>
      <c r="H11" s="2"/>
      <c r="I11" s="2"/>
      <c r="J11" s="2"/>
      <c r="K11" s="2"/>
      <c r="L11" s="2"/>
      <c r="M11" s="2"/>
      <c r="N11" s="2"/>
      <c r="O11" s="2"/>
      <c r="P11" s="2"/>
      <c r="Q11" s="2"/>
      <c r="R11" s="3"/>
      <c r="S11" s="3"/>
      <c r="T11" s="2"/>
      <c r="U11" s="2"/>
    </row>
    <row r="12" spans="1:21" x14ac:dyDescent="0.25">
      <c r="A12" s="1"/>
      <c r="B12" s="1"/>
      <c r="C12" s="1"/>
      <c r="D12" s="1"/>
      <c r="E12" s="1"/>
      <c r="F12" s="1"/>
      <c r="G12" s="1"/>
      <c r="H12" s="2"/>
      <c r="I12" s="2"/>
      <c r="J12" s="2"/>
      <c r="K12" s="2"/>
      <c r="L12" s="2"/>
      <c r="M12" s="2"/>
      <c r="N12" s="2"/>
      <c r="O12" s="2"/>
      <c r="P12" s="2"/>
      <c r="Q12" s="2"/>
      <c r="R12" s="3"/>
      <c r="S12" s="3"/>
      <c r="T12" s="2"/>
      <c r="U12" s="2"/>
    </row>
    <row r="13" spans="1:21" ht="18.75" x14ac:dyDescent="0.25">
      <c r="A13" s="46" t="s">
        <v>0</v>
      </c>
      <c r="B13" s="46"/>
      <c r="C13" s="46"/>
      <c r="D13" s="46"/>
      <c r="E13" s="46"/>
      <c r="F13" s="46"/>
      <c r="G13" s="46"/>
      <c r="H13" s="46"/>
      <c r="I13" s="46"/>
      <c r="J13" s="46"/>
      <c r="K13" s="2"/>
      <c r="L13" s="2"/>
      <c r="M13" s="2"/>
      <c r="N13" s="2"/>
      <c r="O13" s="2"/>
      <c r="P13" s="2"/>
      <c r="Q13" s="2"/>
      <c r="R13" s="3"/>
      <c r="S13" s="3"/>
      <c r="T13" s="2"/>
      <c r="U13" s="2"/>
    </row>
    <row r="14" spans="1:21" ht="19.5" thickBot="1" x14ac:dyDescent="0.3">
      <c r="A14" s="4" t="s">
        <v>1</v>
      </c>
      <c r="B14" s="5"/>
      <c r="C14" s="5"/>
      <c r="D14" s="5"/>
      <c r="E14" s="5"/>
      <c r="F14" s="5"/>
      <c r="G14" s="5"/>
      <c r="H14" s="5"/>
      <c r="I14" s="5"/>
      <c r="J14" s="5"/>
      <c r="K14" s="2"/>
      <c r="L14" s="2"/>
      <c r="M14" s="2"/>
      <c r="N14" s="2"/>
      <c r="O14" s="2"/>
      <c r="P14" s="2"/>
      <c r="Q14" s="2"/>
      <c r="R14" s="3"/>
      <c r="S14" s="3"/>
      <c r="T14" s="2"/>
      <c r="U14" s="2"/>
    </row>
    <row r="15" spans="1:21" x14ac:dyDescent="0.25">
      <c r="A15" s="35" t="s">
        <v>2</v>
      </c>
      <c r="B15" s="47" t="s">
        <v>3</v>
      </c>
      <c r="C15" s="47" t="s">
        <v>4</v>
      </c>
      <c r="D15" s="6"/>
      <c r="E15" s="6"/>
      <c r="F15" s="6"/>
      <c r="G15" s="7"/>
      <c r="H15" s="50" t="s">
        <v>5</v>
      </c>
      <c r="I15" s="52" t="s">
        <v>6</v>
      </c>
      <c r="J15" s="52" t="s">
        <v>7</v>
      </c>
      <c r="K15" s="32" t="s">
        <v>8</v>
      </c>
      <c r="L15" s="33"/>
      <c r="M15" s="33"/>
      <c r="N15" s="33"/>
      <c r="O15" s="33"/>
      <c r="P15" s="33"/>
      <c r="Q15" s="34"/>
      <c r="R15" s="35" t="s">
        <v>9</v>
      </c>
      <c r="S15" s="38" t="s">
        <v>10</v>
      </c>
      <c r="T15" s="39"/>
      <c r="U15" s="35" t="s">
        <v>11</v>
      </c>
    </row>
    <row r="16" spans="1:21" ht="15.75" thickBot="1" x14ac:dyDescent="0.3">
      <c r="A16" s="36"/>
      <c r="B16" s="48"/>
      <c r="C16" s="48"/>
      <c r="D16" s="8" t="s">
        <v>12</v>
      </c>
      <c r="E16" s="8" t="s">
        <v>13</v>
      </c>
      <c r="F16" s="40" t="s">
        <v>14</v>
      </c>
      <c r="G16" s="41"/>
      <c r="H16" s="51"/>
      <c r="I16" s="53"/>
      <c r="J16" s="53"/>
      <c r="K16" s="42" t="s">
        <v>15</v>
      </c>
      <c r="L16" s="43"/>
      <c r="M16" s="44" t="s">
        <v>16</v>
      </c>
      <c r="N16" s="42" t="s">
        <v>17</v>
      </c>
      <c r="O16" s="43"/>
      <c r="P16" s="44" t="s">
        <v>18</v>
      </c>
      <c r="Q16" s="29" t="s">
        <v>19</v>
      </c>
      <c r="R16" s="36"/>
      <c r="S16" s="27" t="s">
        <v>20</v>
      </c>
      <c r="T16" s="29" t="s">
        <v>21</v>
      </c>
      <c r="U16" s="36"/>
    </row>
    <row r="17" spans="1:21" ht="29.25" thickBot="1" x14ac:dyDescent="0.3">
      <c r="A17" s="37"/>
      <c r="B17" s="49"/>
      <c r="C17" s="49"/>
      <c r="D17" s="9"/>
      <c r="E17" s="9"/>
      <c r="F17" s="9" t="s">
        <v>22</v>
      </c>
      <c r="G17" s="10" t="s">
        <v>23</v>
      </c>
      <c r="H17" s="28"/>
      <c r="I17" s="45"/>
      <c r="J17" s="45"/>
      <c r="K17" s="11" t="s">
        <v>24</v>
      </c>
      <c r="L17" s="12" t="s">
        <v>25</v>
      </c>
      <c r="M17" s="45"/>
      <c r="N17" s="11" t="s">
        <v>26</v>
      </c>
      <c r="O17" s="12" t="s">
        <v>27</v>
      </c>
      <c r="P17" s="45"/>
      <c r="Q17" s="30"/>
      <c r="R17" s="37"/>
      <c r="S17" s="28"/>
      <c r="T17" s="30"/>
      <c r="U17" s="37"/>
    </row>
    <row r="18" spans="1:21" ht="48.75" customHeight="1" thickBot="1" x14ac:dyDescent="0.3">
      <c r="A18" s="13">
        <v>1</v>
      </c>
      <c r="B18" s="14" t="s">
        <v>31</v>
      </c>
      <c r="C18" s="15" t="s">
        <v>28</v>
      </c>
      <c r="D18" s="15" t="s">
        <v>29</v>
      </c>
      <c r="E18" s="15" t="s">
        <v>33</v>
      </c>
      <c r="F18" s="16">
        <v>45017</v>
      </c>
      <c r="G18" s="16"/>
      <c r="H18" s="17">
        <v>40000</v>
      </c>
      <c r="I18" s="17">
        <v>442.65</v>
      </c>
      <c r="J18" s="17">
        <v>25</v>
      </c>
      <c r="K18" s="17">
        <f t="shared" ref="K18:K20" si="0">+H18*2.87%</f>
        <v>1148</v>
      </c>
      <c r="L18" s="17">
        <f>+H18*7.1%</f>
        <v>2839.9999999999995</v>
      </c>
      <c r="M18" s="17">
        <f>+H18*1.15%</f>
        <v>460</v>
      </c>
      <c r="N18" s="17">
        <f t="shared" ref="N18:N19" si="1">+H18*3.04%</f>
        <v>1216</v>
      </c>
      <c r="O18" s="17">
        <f>+H18*7.09%</f>
        <v>2836</v>
      </c>
      <c r="P18" s="18"/>
      <c r="Q18" s="17">
        <f t="shared" ref="Q18:Q19" si="2">+O18+N18+M18+L18+K18</f>
        <v>8500</v>
      </c>
      <c r="R18" s="17">
        <v>25</v>
      </c>
      <c r="S18" s="18">
        <f t="shared" ref="S18" si="3">R18+P18+N18+K18+I18</f>
        <v>2831.65</v>
      </c>
      <c r="T18" s="17">
        <f t="shared" ref="T18:T19" si="4">+L18+M18+O18</f>
        <v>6136</v>
      </c>
      <c r="U18" s="18">
        <f t="shared" ref="U18:U19" si="5">H18-S18</f>
        <v>37168.35</v>
      </c>
    </row>
    <row r="19" spans="1:21" ht="48.75" customHeight="1" thickBot="1" x14ac:dyDescent="0.3">
      <c r="A19" s="13">
        <v>2</v>
      </c>
      <c r="B19" s="14" t="s">
        <v>32</v>
      </c>
      <c r="C19" s="15" t="s">
        <v>28</v>
      </c>
      <c r="D19" s="15" t="s">
        <v>34</v>
      </c>
      <c r="E19" s="15" t="s">
        <v>35</v>
      </c>
      <c r="F19" s="16">
        <v>45017</v>
      </c>
      <c r="G19" s="16"/>
      <c r="H19" s="17">
        <v>84700</v>
      </c>
      <c r="I19" s="17">
        <v>8506.43</v>
      </c>
      <c r="J19" s="17">
        <v>25</v>
      </c>
      <c r="K19" s="17">
        <f t="shared" si="0"/>
        <v>2430.89</v>
      </c>
      <c r="L19" s="17">
        <f>+H19*7.1%</f>
        <v>6013.7</v>
      </c>
      <c r="M19" s="17">
        <v>860.29</v>
      </c>
      <c r="N19" s="17">
        <f t="shared" si="1"/>
        <v>2574.88</v>
      </c>
      <c r="O19" s="17">
        <f>+H19*7.09%</f>
        <v>6005.2300000000005</v>
      </c>
      <c r="P19" s="18"/>
      <c r="Q19" s="17">
        <f t="shared" si="2"/>
        <v>17884.990000000002</v>
      </c>
      <c r="R19" s="17">
        <v>25</v>
      </c>
      <c r="S19" s="18">
        <f>+R19+I19+K19+N19</f>
        <v>13537.2</v>
      </c>
      <c r="T19" s="17">
        <f t="shared" si="4"/>
        <v>12879.220000000001</v>
      </c>
      <c r="U19" s="18">
        <f t="shared" si="5"/>
        <v>71162.8</v>
      </c>
    </row>
    <row r="20" spans="1:21" ht="33" customHeight="1" thickBot="1" x14ac:dyDescent="0.3">
      <c r="A20" s="31" t="s">
        <v>30</v>
      </c>
      <c r="B20" s="31"/>
      <c r="C20" s="31"/>
      <c r="D20" s="31"/>
      <c r="E20" s="31"/>
      <c r="F20" s="31"/>
      <c r="G20" s="31"/>
      <c r="H20" s="19">
        <f>SUM(H10:H19)</f>
        <v>124700</v>
      </c>
      <c r="I20" s="19">
        <f>SUM(I10:I19)</f>
        <v>8949.08</v>
      </c>
      <c r="J20" s="19">
        <f>SUM(J10:J19)</f>
        <v>50</v>
      </c>
      <c r="K20" s="18">
        <f t="shared" si="0"/>
        <v>3578.89</v>
      </c>
      <c r="L20" s="18">
        <f>+H20*7.1%</f>
        <v>8853.6999999999989</v>
      </c>
      <c r="M20" s="18">
        <f>SUM(M18:M19)</f>
        <v>1320.29</v>
      </c>
      <c r="N20" s="19">
        <f t="shared" ref="N20:T20" si="6">SUM(N10:N19)</f>
        <v>3790.88</v>
      </c>
      <c r="O20" s="19">
        <f t="shared" si="6"/>
        <v>8841.23</v>
      </c>
      <c r="P20" s="19">
        <f t="shared" si="6"/>
        <v>0</v>
      </c>
      <c r="Q20" s="19">
        <f t="shared" si="6"/>
        <v>26384.99</v>
      </c>
      <c r="R20" s="20">
        <f t="shared" si="6"/>
        <v>50</v>
      </c>
      <c r="S20" s="20">
        <f t="shared" si="6"/>
        <v>16368.85</v>
      </c>
      <c r="T20" s="20">
        <f t="shared" si="6"/>
        <v>19015.22</v>
      </c>
      <c r="U20" s="19">
        <f>+H20-S20</f>
        <v>108331.15</v>
      </c>
    </row>
    <row r="21" spans="1:21" x14ac:dyDescent="0.25">
      <c r="A21" s="1"/>
      <c r="B21" s="1"/>
      <c r="C21" s="1"/>
      <c r="D21" s="1"/>
      <c r="E21" s="1"/>
      <c r="F21" s="1"/>
      <c r="G21" s="1"/>
      <c r="H21" s="2"/>
      <c r="I21" s="2"/>
      <c r="J21" s="2"/>
      <c r="K21" s="21"/>
      <c r="L21" s="2"/>
      <c r="M21" s="2"/>
      <c r="N21" s="2"/>
      <c r="O21" s="2"/>
      <c r="P21" s="2"/>
      <c r="Q21" s="2"/>
      <c r="R21" s="3"/>
      <c r="S21" s="3"/>
      <c r="T21" s="2"/>
      <c r="U21" s="2"/>
    </row>
    <row r="22" spans="1:21" x14ac:dyDescent="0.25">
      <c r="A22" s="1"/>
      <c r="B22" s="1"/>
      <c r="C22" s="1"/>
      <c r="D22" s="1"/>
      <c r="E22" s="1"/>
      <c r="F22" s="1"/>
      <c r="G22" s="1"/>
      <c r="H22" s="2"/>
      <c r="I22" s="2"/>
      <c r="J22" s="2"/>
      <c r="K22" s="21"/>
      <c r="L22" s="2"/>
      <c r="M22" s="2"/>
      <c r="N22" s="2"/>
      <c r="O22" s="2"/>
      <c r="P22" s="2"/>
      <c r="Q22" s="2"/>
      <c r="R22" s="3"/>
      <c r="S22" s="3"/>
      <c r="T22" s="2"/>
      <c r="U22" s="2"/>
    </row>
    <row r="23" spans="1:21" x14ac:dyDescent="0.25">
      <c r="A23" s="1"/>
      <c r="B23" s="1"/>
      <c r="C23" s="1"/>
      <c r="D23" s="1"/>
      <c r="E23" s="1"/>
      <c r="F23" s="1"/>
      <c r="G23" s="1"/>
      <c r="H23" s="2"/>
      <c r="I23" s="2"/>
      <c r="J23" s="2"/>
      <c r="K23" s="21"/>
      <c r="L23" s="2"/>
      <c r="M23" s="2"/>
      <c r="N23" s="2"/>
      <c r="O23" s="2"/>
      <c r="P23" s="2"/>
      <c r="Q23" s="2"/>
      <c r="R23" s="3"/>
      <c r="S23" s="3"/>
      <c r="T23" s="2"/>
      <c r="U23" s="2"/>
    </row>
    <row r="24" spans="1:21" x14ac:dyDescent="0.25">
      <c r="A24" s="1"/>
      <c r="B24" s="1"/>
      <c r="C24" s="1"/>
      <c r="D24" s="1"/>
      <c r="E24" s="1"/>
      <c r="F24" s="1"/>
      <c r="G24" s="1"/>
      <c r="H24" s="2"/>
      <c r="I24" s="2"/>
      <c r="J24" s="2"/>
      <c r="K24" s="21"/>
      <c r="L24" s="2"/>
      <c r="M24" s="2"/>
      <c r="N24" s="2"/>
      <c r="O24" s="2"/>
      <c r="P24" s="2"/>
      <c r="Q24" s="2"/>
      <c r="R24" s="3"/>
      <c r="S24" s="3"/>
      <c r="T24" s="2"/>
      <c r="U24" s="2"/>
    </row>
    <row r="25" spans="1:21" x14ac:dyDescent="0.25">
      <c r="A25" s="22"/>
      <c r="B25" s="23"/>
      <c r="C25" s="23"/>
      <c r="D25" s="23"/>
      <c r="E25" s="23"/>
      <c r="F25" s="23"/>
      <c r="G25" s="23"/>
      <c r="H25" s="21"/>
      <c r="I25" s="21"/>
      <c r="J25" s="21"/>
      <c r="K25" s="21"/>
      <c r="L25" s="21"/>
      <c r="M25" s="24"/>
      <c r="N25" s="24"/>
      <c r="O25" s="24"/>
      <c r="P25" s="24"/>
      <c r="Q25" s="24"/>
      <c r="R25" s="25"/>
      <c r="S25" s="25"/>
      <c r="T25" s="24"/>
      <c r="U25" s="24"/>
    </row>
    <row r="26" spans="1:21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6"/>
      <c r="R26" s="24"/>
      <c r="S26" s="25"/>
      <c r="T26" s="25"/>
      <c r="U26" s="24"/>
    </row>
    <row r="27" spans="1:21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5"/>
      <c r="S27" s="24"/>
      <c r="T27" s="24"/>
      <c r="U27" s="24"/>
    </row>
    <row r="28" spans="1:21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</row>
    <row r="29" spans="1:21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</row>
    <row r="30" spans="1:21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</row>
    <row r="31" spans="1:21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</row>
  </sheetData>
  <mergeCells count="20">
    <mergeCell ref="A13:J13"/>
    <mergeCell ref="A15:A17"/>
    <mergeCell ref="B15:B17"/>
    <mergeCell ref="C15:C17"/>
    <mergeCell ref="H15:H17"/>
    <mergeCell ref="I15:I17"/>
    <mergeCell ref="J15:J17"/>
    <mergeCell ref="U15:U17"/>
    <mergeCell ref="F16:G16"/>
    <mergeCell ref="K16:L16"/>
    <mergeCell ref="M16:M17"/>
    <mergeCell ref="N16:O16"/>
    <mergeCell ref="P16:P17"/>
    <mergeCell ref="Q16:Q17"/>
    <mergeCell ref="S16:S17"/>
    <mergeCell ref="T16:T17"/>
    <mergeCell ref="A20:G20"/>
    <mergeCell ref="K15:Q15"/>
    <mergeCell ref="R15:R17"/>
    <mergeCell ref="S15:T15"/>
  </mergeCells>
  <pageMargins left="0.70866141732283472" right="0.70866141732283472" top="0.74803149606299213" bottom="0.74803149606299213" header="0.31496062992125984" footer="0.31496062992125984"/>
  <pageSetup paperSize="5" scale="53" orientation="landscape" r:id="rId1"/>
  <colBreaks count="1" manualBreakCount="1">
    <brk id="21" max="3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 Esther De los Santos</dc:creator>
  <cp:lastModifiedBy>Oficina de Acceso a la Información</cp:lastModifiedBy>
  <cp:lastPrinted>2023-05-15T15:35:11Z</cp:lastPrinted>
  <dcterms:created xsi:type="dcterms:W3CDTF">2023-05-15T15:26:30Z</dcterms:created>
  <dcterms:modified xsi:type="dcterms:W3CDTF">2023-05-15T18:40:33Z</dcterms:modified>
</cp:coreProperties>
</file>