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<sst xmlns="http://schemas.openxmlformats.org/spreadsheetml/2006/main" count="393" uniqueCount="195">
  <si>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</si>
  <si>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</si>
  <si>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</si>
  <si>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</si>
  <si>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</si>
  <si>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</si>
  <si>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</si>
  <si>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</si>
  <si>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</si>
  <si>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</si>
  <si>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</si>
  <si>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</si>
  <si>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</si>
  <si>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</si>
  <si>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</si>
  <si>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</si>
  <si>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</si>
  <si>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</si>
  <si>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</si>
  <si>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</si>
  <si>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</si>
  <si>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</si>
  <si>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</si>
  <si>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</si>
  <si>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</si>
  <si>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</si>
  <si>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</si>
  <si>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</si>
  <si>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</si>
  <si>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</si>
  <si>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</si>
  <si>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</si>
  <si>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</si>
  <si>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</si>
  <si>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</si>
  <si>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</si>
  <si>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</si>
  <si>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</si>
  <si>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</si>
  <si>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</si>
  <si>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</si>
  <si>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</si>
  <si>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</si>
  <si>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</si>
  <si>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</si>
  <si>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</si>
  <si>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</si>
  <si>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</si>
  <si>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</si>
  <si>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</si>
  <si>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</si>
  <si>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</si>
  <si>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</si>
  <si>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</si>
  <si>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</si>
  <si>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</si>
  <si>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</si>
  <si>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</si>
  <si>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</si>
  <si>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</si>
  <si>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</si>
  <si>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</si>
  <si>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</si>
  <si>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</si>
  <si>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</si>
  <si>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</si>
  <si>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</si>
  <si>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</si>
  <si>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</si>
  <si>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</si>
  <si>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</si>
  <si>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</si>
  <si>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</si>
  <si>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</si>
  <si>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</si>
  <si>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</si>
  <si>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</si>
  <si>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</si>
  <si>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</si>
  <si>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</si>
  <si>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</si>
  <si>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</si>
  <si>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</si>
  <si>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</si>
  <si>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</si>
  <si>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</si>
  <si>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</si>
  <si>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</si>
  <si>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</si>
  <si>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</si>
  <si>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</si>
  <si>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</si>
  <si>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</si>
  <si>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</si>
  <si>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</si>
  <si>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</si>
  <si>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</si>
  <si>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</si>
  <si>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capacitación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</si>
  <si>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</si>
  <si>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</si>
  <si>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</si>
  <si>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</si>
  <si>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</si>
  <si>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</si>
  <si>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</si>
  <si>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</si>
  <si>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</si>
  <si>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</si>
  <si>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</si>
  <si>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</si>
  <si>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</si>
  <si>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</si>
  <si>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</si>
  <si>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</si>
  <si>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</si>
  <si>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</si>
  <si>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</si>
  <si>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</si>
  <si>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</si>
  <si>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</si>
  <si>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</si>
  <si>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</si>
  <si>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</si>
  <si>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</si>
  <si>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</si>
  <si>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</si>
  <si>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</si>
  <si>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</si>
  <si>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</si>
  <si>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</si>
  <si>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</si>
  <si>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</si>
  <si>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</si>
  <si>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</si>
  <si>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</si>
  <si>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</si>
  <si>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</si>
  <si>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</si>
  <si>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</si>
  <si>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</si>
  <si>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</si>
  <si>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</si>
  <si>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</si>
  <si>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</si>
  <si>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</si>
  <si>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</si>
  <si>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</si>
  <si>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</si>
  <si>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</si>
  <si>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</si>
  <si>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</si>
  <si>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</si>
  <si>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</si>
  <si>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</si>
  <si>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</si>
  <si>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</si>
  <si>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</si>
  <si>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</si>
  <si>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</si>
  <si>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</si>
  <si>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</si>
  <si>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</si>
  <si>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</si>
  <si>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</si>
  <si>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</si>
  <si>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</si>
  <si>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</si>
  <si>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</si>
  <si>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</si>
  <si>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</si>
  <si>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</si>
  <si>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</si>
  <si>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</si>
  <si>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</si>
  <si>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</si>
  <si>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</si>
  <si>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</si>
  <si>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Accesorios de metal</t>
  </si>
  <si>
    <t>Productos y útiles varios n. i. p.</t>
  </si>
  <si>
    <t>Bonos para útiles diversos</t>
  </si>
  <si>
    <t>“Año del Fomento de las Exportaciones ”</t>
  </si>
  <si>
    <t>Pago por horas extraordinarias</t>
  </si>
  <si>
    <t>Mantenimiento y reparación de equipo de transp, tracción y elevación</t>
  </si>
  <si>
    <t>Otro servicios técnicos profesionales</t>
  </si>
  <si>
    <t>Productos no ferrosos</t>
  </si>
  <si>
    <t>Productos ferrosos</t>
  </si>
  <si>
    <t>2</t>
  </si>
  <si>
    <t>Estructura metalicas acabadas</t>
  </si>
  <si>
    <t>3</t>
  </si>
  <si>
    <t>4</t>
  </si>
  <si>
    <t>6</t>
  </si>
  <si>
    <t>Ejecución Marzo 2018</t>
  </si>
  <si>
    <t>Periodo del  01/03/2018 Al 31/03/2018</t>
  </si>
  <si>
    <t>Ejecución Presupuestaria - Ejecución Marzo 2018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</si>
</sst>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3"/>
  <sheetViews>
    <sheetView showZeros="0" tabSelected="1" workbookViewId="0" topLeftCell="A1">
      <selection activeCell="J14" sqref="J1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181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151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150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193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125751781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17839763.11</v>
      </c>
      <c r="N14" s="79"/>
    </row>
    <row r="15" spans="2:10" ht="16.5" customHeight="1">
      <c r="B15" s="85" t="s">
        <v>51</v>
      </c>
      <c r="C15" s="85"/>
      <c r="D15" s="85"/>
      <c r="E15" s="85"/>
      <c r="F15" s="85"/>
      <c r="G15" s="10"/>
      <c r="H15" s="10"/>
      <c r="I15" s="10"/>
      <c r="J15" s="42">
        <f>+J13-J14</f>
        <v>107912017.89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57</v>
      </c>
      <c r="B18" s="54" t="s">
        <v>58</v>
      </c>
      <c r="C18" s="54" t="s">
        <v>59</v>
      </c>
      <c r="D18" s="54" t="s">
        <v>60</v>
      </c>
      <c r="E18" s="54" t="s">
        <v>61</v>
      </c>
      <c r="F18" s="19" t="s">
        <v>7</v>
      </c>
      <c r="G18" s="43" t="s">
        <v>50</v>
      </c>
      <c r="H18" s="43" t="s">
        <v>13</v>
      </c>
      <c r="I18" s="43" t="s">
        <v>192</v>
      </c>
      <c r="J18" s="45"/>
      <c r="N18" s="1" t="s">
        <v>22</v>
      </c>
    </row>
    <row r="19" spans="1:10" ht="18.75" customHeight="1">
      <c r="A19" s="57">
        <v>2</v>
      </c>
      <c r="B19" s="20" t="s">
        <v>62</v>
      </c>
      <c r="C19" s="20"/>
      <c r="D19" s="21"/>
      <c r="E19" s="21"/>
      <c r="F19" s="40" t="s">
        <v>163</v>
      </c>
      <c r="G19" s="60">
        <f>+G20+G32+G39+G43</f>
        <v>58610066</v>
      </c>
      <c r="H19" s="60">
        <f>+H20+H32+H39+H43</f>
        <v>58610066</v>
      </c>
      <c r="I19" s="60">
        <f>+I20+I32+I39+I43</f>
        <v>6593426.08</v>
      </c>
      <c r="J19" s="22" t="s">
        <v>14</v>
      </c>
    </row>
    <row r="20" spans="1:10" ht="18.75" customHeight="1">
      <c r="A20" s="53">
        <v>2</v>
      </c>
      <c r="B20" s="56" t="s">
        <v>63</v>
      </c>
      <c r="C20" s="56" t="s">
        <v>63</v>
      </c>
      <c r="D20" s="11" t="s">
        <v>14</v>
      </c>
      <c r="E20" s="11"/>
      <c r="F20" s="11" t="s">
        <v>55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4341400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41930620</v>
      </c>
      <c r="H21" s="13">
        <f>SUM(H22)</f>
        <v>41930620</v>
      </c>
      <c r="I21" s="13">
        <f>SUM(I22)</f>
        <v>3447900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41930620</v>
      </c>
      <c r="H22" s="14">
        <v>41930620</v>
      </c>
      <c r="I22" s="14">
        <v>3447900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SUM(G24:G25)</f>
        <v>1560000</v>
      </c>
      <c r="H23" s="13">
        <f>+H24+H25</f>
        <v>1560000</v>
      </c>
      <c r="I23" s="13">
        <f>+I24+I25+I26</f>
        <v>893500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786000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169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170</v>
      </c>
      <c r="G26" s="14"/>
      <c r="H26" s="14"/>
      <c r="I26" s="14">
        <v>107500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168</v>
      </c>
      <c r="G28" s="13">
        <v>2386800</v>
      </c>
      <c r="H28" s="13">
        <v>2386800</v>
      </c>
      <c r="I28" s="13"/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67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67</v>
      </c>
      <c r="G30" s="14">
        <v>0</v>
      </c>
      <c r="H30" s="14">
        <v>0</v>
      </c>
      <c r="I30" s="14"/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68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1618000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69</v>
      </c>
      <c r="G33" s="13">
        <f>SUM(G34:G38)</f>
        <v>3783900</v>
      </c>
      <c r="H33" s="13">
        <f>SUM(H34:H38)</f>
        <v>3783900</v>
      </c>
      <c r="I33" s="13">
        <f>+I34+I35+I36+I37+I38</f>
        <v>1618000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2</v>
      </c>
      <c r="F34" s="34" t="s">
        <v>16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3</v>
      </c>
      <c r="F35" s="8" t="s">
        <v>182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166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3783900</v>
      </c>
      <c r="H37" s="14">
        <v>3783900</v>
      </c>
      <c r="I37" s="14">
        <v>458500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128</v>
      </c>
      <c r="G38" s="14">
        <v>0</v>
      </c>
      <c r="H38" s="14">
        <v>0</v>
      </c>
      <c r="I38" s="14">
        <v>924500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70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71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72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634026.08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18</v>
      </c>
      <c r="G44" s="14">
        <v>2800000</v>
      </c>
      <c r="H44" s="14">
        <v>2800000</v>
      </c>
      <c r="I44" s="14">
        <v>290872.45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19</v>
      </c>
      <c r="G45" s="14">
        <v>2802518</v>
      </c>
      <c r="H45" s="14">
        <v>2802518</v>
      </c>
      <c r="I45" s="14">
        <v>308262.79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20</v>
      </c>
      <c r="G46" s="14">
        <v>482007</v>
      </c>
      <c r="H46" s="14">
        <v>482007</v>
      </c>
      <c r="I46" s="14">
        <v>34890.84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164</v>
      </c>
      <c r="G48" s="22"/>
      <c r="H48" s="22"/>
      <c r="I48" s="22"/>
      <c r="J48" s="73">
        <f>+I43+I39+I32+I20</f>
        <v>6593426.08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161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290809.27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63</v>
      </c>
      <c r="D51" s="30" t="s">
        <v>14</v>
      </c>
      <c r="E51" s="30"/>
      <c r="F51" s="41" t="s">
        <v>23</v>
      </c>
      <c r="G51" s="13">
        <f>SUM(G52:G56)+G57+G60</f>
        <v>423272</v>
      </c>
      <c r="H51" s="13">
        <f>SUM(H52:H56)+H57+H60</f>
        <v>423272</v>
      </c>
      <c r="I51" s="13">
        <f>SUM(I52:I56)+I57+I60</f>
        <v>18579.640000000003</v>
      </c>
      <c r="J51" s="13" t="s">
        <v>22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73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154</v>
      </c>
      <c r="G53" s="14">
        <v>30000</v>
      </c>
      <c r="H53" s="14">
        <v>30000</v>
      </c>
      <c r="I53" s="14">
        <v>88.65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74</v>
      </c>
      <c r="G54" s="14">
        <v>393272</v>
      </c>
      <c r="H54" s="14">
        <v>393272</v>
      </c>
      <c r="I54" s="14">
        <v>18490.99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75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21</v>
      </c>
      <c r="G56" s="14"/>
      <c r="H56" s="14">
        <v>0</v>
      </c>
      <c r="I56" s="14">
        <v>0</v>
      </c>
      <c r="J56" s="9" t="s">
        <v>22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76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77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78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79</v>
      </c>
      <c r="G64" s="14"/>
      <c r="H64" s="14">
        <v>0</v>
      </c>
      <c r="I64" s="14"/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155</v>
      </c>
      <c r="G65" s="14"/>
      <c r="H65" s="14"/>
      <c r="I65" s="13">
        <f>+I66+I67</f>
        <v>159143.94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156</v>
      </c>
      <c r="G66" s="14"/>
      <c r="H66" s="14"/>
      <c r="I66" s="14">
        <v>8639.94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157</v>
      </c>
      <c r="G67" s="14"/>
      <c r="H67" s="14"/>
      <c r="I67" s="14">
        <v>150504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53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171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80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81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145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82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22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162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83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129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84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172</v>
      </c>
      <c r="G84" s="14"/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174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183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175</v>
      </c>
      <c r="G87" s="13">
        <f>+G88+G89+G90+G94+G99</f>
        <v>0</v>
      </c>
      <c r="H87" s="13">
        <f>+H88+H89+H90+H94+H99</f>
        <v>0</v>
      </c>
      <c r="I87" s="13">
        <f>+I90+I94+I99+I104</f>
        <v>113085.69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85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86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87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88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89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90</v>
      </c>
      <c r="G93" s="14"/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91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92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93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94</v>
      </c>
      <c r="G97" s="14"/>
      <c r="H97" s="14"/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95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96</v>
      </c>
      <c r="G99" s="13">
        <f>SUM(G100:G103)</f>
        <v>0</v>
      </c>
      <c r="H99" s="13">
        <f>SUM(H100:H103)</f>
        <v>0</v>
      </c>
      <c r="I99" s="13">
        <f>SUM(I100:I103)</f>
        <v>113085.69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97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98</v>
      </c>
      <c r="G101" s="14"/>
      <c r="H101" s="14"/>
      <c r="I101" s="14">
        <v>113085.69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184</v>
      </c>
      <c r="G102" s="14"/>
      <c r="H102" s="14"/>
      <c r="I102" s="14"/>
      <c r="J102" s="9" t="s">
        <v>14</v>
      </c>
    </row>
    <row r="103" spans="1:10" ht="12.75" customHeight="1" hidden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22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158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159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165</v>
      </c>
      <c r="G107" s="22"/>
      <c r="H107" s="22"/>
      <c r="I107" s="22" t="s">
        <v>14</v>
      </c>
      <c r="J107" s="73">
        <f>+I51+I62+I65+I68+I71+I75+I79+I87</f>
        <v>290809.27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+G110+G113+G118+G124+G130+G142+G149</f>
        <v>2414800</v>
      </c>
      <c r="H109" s="63">
        <f>+H110+H113+H118+H124+H130+H141+H149</f>
        <v>2414800</v>
      </c>
      <c r="I109" s="63">
        <f>+I110+I113+I118+I124+I130+I141+I149</f>
        <v>170240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18240</v>
      </c>
      <c r="J110" s="13" t="s">
        <v>22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33</v>
      </c>
      <c r="G111" s="14">
        <v>700800</v>
      </c>
      <c r="H111" s="14">
        <v>700800</v>
      </c>
      <c r="I111" s="14">
        <v>18240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130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/>
      <c r="H115" s="14"/>
      <c r="I115" s="14"/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/>
      <c r="H116" s="14"/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131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38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173</v>
      </c>
      <c r="G121" s="14"/>
      <c r="H121" s="14"/>
      <c r="I121" s="14"/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132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133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134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135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177</v>
      </c>
      <c r="G129" s="14"/>
      <c r="H129" s="14"/>
      <c r="I129" s="14"/>
      <c r="J129" s="9" t="s">
        <v>22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45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46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99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100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101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136</v>
      </c>
      <c r="G135" s="13">
        <f>+G137</f>
        <v>0</v>
      </c>
      <c r="H135" s="13">
        <f>SUM(H137)</f>
        <v>0</v>
      </c>
      <c r="I135" s="13">
        <f>+I136+I137+I138+L139+L140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63</v>
      </c>
      <c r="F136" s="27" t="s">
        <v>186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187</v>
      </c>
      <c r="F137" s="27" t="s">
        <v>185</v>
      </c>
      <c r="G137" s="14">
        <v>0</v>
      </c>
      <c r="H137" s="14">
        <v>0</v>
      </c>
      <c r="I137" s="13">
        <v>0</v>
      </c>
      <c r="J137" s="9" t="s">
        <v>22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189</v>
      </c>
      <c r="F138" s="27" t="s">
        <v>188</v>
      </c>
      <c r="G138" s="14"/>
      <c r="H138" s="14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82" t="s">
        <v>190</v>
      </c>
      <c r="F139" s="27" t="s">
        <v>102</v>
      </c>
      <c r="G139" s="14"/>
      <c r="H139" s="14"/>
      <c r="I139" s="14"/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82" t="s">
        <v>191</v>
      </c>
      <c r="F140" s="27" t="s">
        <v>178</v>
      </c>
      <c r="G140" s="14"/>
      <c r="H140" s="14"/>
      <c r="I140" s="14"/>
      <c r="J140" s="9"/>
    </row>
    <row r="141" spans="1:10" ht="12.75">
      <c r="A141" s="58">
        <v>2</v>
      </c>
      <c r="B141" s="3">
        <v>3</v>
      </c>
      <c r="C141" s="5">
        <v>7</v>
      </c>
      <c r="D141" s="5"/>
      <c r="E141" s="5"/>
      <c r="F141" s="16" t="s">
        <v>103</v>
      </c>
      <c r="G141" s="13">
        <f>+G142</f>
        <v>912000</v>
      </c>
      <c r="H141" s="13">
        <f>+H142</f>
        <v>912000</v>
      </c>
      <c r="I141" s="13">
        <f>+I142</f>
        <v>152000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912000</v>
      </c>
      <c r="H142" s="13">
        <f>SUM(H143:H148)</f>
        <v>912000</v>
      </c>
      <c r="I142" s="13">
        <f>SUM(I143:I148)</f>
        <v>152000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1</v>
      </c>
      <c r="F143" s="27" t="s">
        <v>104</v>
      </c>
      <c r="G143" s="14">
        <v>912000</v>
      </c>
      <c r="H143" s="14">
        <v>912000</v>
      </c>
      <c r="I143" s="14">
        <v>152000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105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137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106</v>
      </c>
      <c r="G146" s="14">
        <v>0</v>
      </c>
      <c r="H146" s="14">
        <v>0</v>
      </c>
      <c r="I146" s="14"/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107</v>
      </c>
      <c r="G147" s="14">
        <v>0</v>
      </c>
      <c r="H147" s="14">
        <v>0</v>
      </c>
      <c r="I147" s="14"/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108</v>
      </c>
      <c r="G148" s="14">
        <v>0</v>
      </c>
      <c r="H148" s="14">
        <v>0</v>
      </c>
      <c r="I148" s="14"/>
      <c r="J148" s="9" t="s">
        <v>22</v>
      </c>
    </row>
    <row r="149" spans="1:10" ht="12.75">
      <c r="A149" s="33">
        <v>2</v>
      </c>
      <c r="B149" s="3">
        <v>3</v>
      </c>
      <c r="C149" s="7">
        <v>9</v>
      </c>
      <c r="D149" s="28" t="s">
        <v>14</v>
      </c>
      <c r="E149" s="28"/>
      <c r="F149" s="16" t="s">
        <v>47</v>
      </c>
      <c r="G149" s="13">
        <f>+G150+G151+G152+G153+G154+G155+G156</f>
        <v>402000</v>
      </c>
      <c r="H149" s="13">
        <f>SUM(H150:H156)</f>
        <v>402000</v>
      </c>
      <c r="I149" s="13">
        <f>SUM(I150:I157)</f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1</v>
      </c>
      <c r="E150" s="82">
        <v>1</v>
      </c>
      <c r="F150" s="27" t="s">
        <v>176</v>
      </c>
      <c r="G150" s="14">
        <v>5000</v>
      </c>
      <c r="H150" s="14">
        <v>5000</v>
      </c>
      <c r="I150" s="14"/>
      <c r="J150" s="9" t="s">
        <v>14</v>
      </c>
    </row>
    <row r="151" spans="1:10" ht="12.75">
      <c r="A151" s="33">
        <v>2</v>
      </c>
      <c r="B151" s="3">
        <v>3</v>
      </c>
      <c r="C151" s="7">
        <v>9</v>
      </c>
      <c r="D151" s="28">
        <v>2</v>
      </c>
      <c r="E151" s="82">
        <v>1</v>
      </c>
      <c r="F151" s="27" t="s">
        <v>111</v>
      </c>
      <c r="G151" s="14">
        <v>350000</v>
      </c>
      <c r="H151" s="14">
        <v>350000</v>
      </c>
      <c r="I151" s="14"/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3</v>
      </c>
      <c r="E152" s="82">
        <v>1</v>
      </c>
      <c r="F152" s="27" t="s">
        <v>138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4</v>
      </c>
      <c r="E153" s="82">
        <v>1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5</v>
      </c>
      <c r="E154" s="82">
        <v>1</v>
      </c>
      <c r="F154" s="27" t="s">
        <v>110</v>
      </c>
      <c r="G154" s="14">
        <v>0</v>
      </c>
      <c r="H154" s="14">
        <v>0</v>
      </c>
      <c r="I154" s="14"/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6</v>
      </c>
      <c r="E155" s="82">
        <v>1</v>
      </c>
      <c r="F155" s="27" t="s">
        <v>48</v>
      </c>
      <c r="G155" s="14">
        <v>0</v>
      </c>
      <c r="H155" s="14">
        <v>0</v>
      </c>
      <c r="I155" s="14"/>
      <c r="J155" s="9" t="s">
        <v>14</v>
      </c>
    </row>
    <row r="156" spans="1:10" ht="12.75">
      <c r="A156" s="33">
        <v>2</v>
      </c>
      <c r="B156" s="3">
        <v>3</v>
      </c>
      <c r="C156" s="28">
        <v>9</v>
      </c>
      <c r="D156" s="28">
        <v>9</v>
      </c>
      <c r="E156" s="82">
        <v>1</v>
      </c>
      <c r="F156" s="27" t="s">
        <v>179</v>
      </c>
      <c r="G156" s="14">
        <v>47000</v>
      </c>
      <c r="H156" s="14">
        <v>47000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28">
        <v>9</v>
      </c>
      <c r="D157" s="28">
        <v>9</v>
      </c>
      <c r="E157" s="82">
        <v>2</v>
      </c>
      <c r="F157" s="27" t="s">
        <v>180</v>
      </c>
      <c r="G157" s="14"/>
      <c r="H157" s="14"/>
      <c r="I157" s="14"/>
      <c r="J157" s="9"/>
    </row>
    <row r="158" spans="1:10" ht="12.75">
      <c r="A158" s="33"/>
      <c r="B158" s="3"/>
      <c r="C158" s="5"/>
      <c r="D158" s="5"/>
      <c r="E158" s="5"/>
      <c r="F158" s="16"/>
      <c r="G158" s="14"/>
      <c r="H158" s="14"/>
      <c r="I158" s="14"/>
      <c r="J158" s="10" t="s">
        <v>14</v>
      </c>
    </row>
    <row r="159" spans="1:10" ht="12.75">
      <c r="A159" s="33" t="s">
        <v>14</v>
      </c>
      <c r="B159" s="3" t="s">
        <v>14</v>
      </c>
      <c r="C159" s="7" t="s">
        <v>14</v>
      </c>
      <c r="D159" s="28" t="s">
        <v>14</v>
      </c>
      <c r="E159" s="28"/>
      <c r="F159" s="69" t="s">
        <v>49</v>
      </c>
      <c r="G159" s="22"/>
      <c r="H159" s="22"/>
      <c r="I159" s="22"/>
      <c r="J159" s="73">
        <f>+I110+I113+I118+I124+I130+I141+I149</f>
        <v>170240</v>
      </c>
    </row>
    <row r="160" spans="1:10" ht="12.75">
      <c r="A160" s="33" t="s">
        <v>14</v>
      </c>
      <c r="B160" s="3" t="s">
        <v>14</v>
      </c>
      <c r="C160" s="7" t="s">
        <v>14</v>
      </c>
      <c r="D160" s="28" t="s">
        <v>14</v>
      </c>
      <c r="E160" s="28"/>
      <c r="F160" s="27"/>
      <c r="G160" s="14"/>
      <c r="H160" s="14"/>
      <c r="I160" s="14"/>
      <c r="J160" s="9" t="s">
        <v>14</v>
      </c>
    </row>
    <row r="161" spans="1:10" ht="15.75">
      <c r="A161" s="76">
        <v>2</v>
      </c>
      <c r="B161" s="19">
        <v>4</v>
      </c>
      <c r="C161" s="23" t="s">
        <v>14</v>
      </c>
      <c r="D161" s="18" t="s">
        <v>14</v>
      </c>
      <c r="E161" s="18"/>
      <c r="F161" s="25" t="s">
        <v>9</v>
      </c>
      <c r="G161" s="22">
        <f>+G162+G167</f>
        <v>7000000</v>
      </c>
      <c r="H161" s="22">
        <f>+H162+H167</f>
        <v>7000000</v>
      </c>
      <c r="I161" s="81">
        <f>I162</f>
        <v>0</v>
      </c>
      <c r="J161" s="22">
        <v>0</v>
      </c>
    </row>
    <row r="162" spans="1:10" ht="12.75">
      <c r="A162" s="33">
        <v>2</v>
      </c>
      <c r="B162" s="3">
        <v>4</v>
      </c>
      <c r="C162" s="7">
        <v>1</v>
      </c>
      <c r="D162" s="5" t="s">
        <v>14</v>
      </c>
      <c r="E162" s="7"/>
      <c r="F162" s="4" t="s">
        <v>139</v>
      </c>
      <c r="G162" s="15">
        <f>+G163+G164+G165</f>
        <v>7000000</v>
      </c>
      <c r="H162" s="15">
        <f>+H163+H164+H165</f>
        <v>7000000</v>
      </c>
      <c r="I162" s="61">
        <f>+I163+I164+I165</f>
        <v>0</v>
      </c>
      <c r="J162" s="15" t="s">
        <v>14</v>
      </c>
    </row>
    <row r="163" spans="1:10" ht="12.75">
      <c r="A163" s="33">
        <v>2</v>
      </c>
      <c r="B163" s="3">
        <v>4</v>
      </c>
      <c r="C163" s="7">
        <v>1</v>
      </c>
      <c r="D163" s="5">
        <v>2</v>
      </c>
      <c r="E163" s="7"/>
      <c r="F163" s="8" t="s">
        <v>140</v>
      </c>
      <c r="G163" s="15">
        <v>0</v>
      </c>
      <c r="H163" s="15">
        <v>0</v>
      </c>
      <c r="I163" s="14">
        <v>0</v>
      </c>
      <c r="J163" s="15" t="s">
        <v>14</v>
      </c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/>
      <c r="F164" s="8" t="s">
        <v>152</v>
      </c>
      <c r="G164" s="15"/>
      <c r="H164" s="15"/>
      <c r="I164" s="14">
        <v>0</v>
      </c>
      <c r="J164" s="15"/>
    </row>
    <row r="165" spans="1:10" ht="12.75">
      <c r="A165" s="33">
        <v>2</v>
      </c>
      <c r="B165" s="3">
        <v>4</v>
      </c>
      <c r="C165" s="7">
        <v>1</v>
      </c>
      <c r="D165" s="5">
        <v>4</v>
      </c>
      <c r="E165" s="7">
        <v>1</v>
      </c>
      <c r="F165" s="27" t="s">
        <v>153</v>
      </c>
      <c r="G165" s="15">
        <v>7000000</v>
      </c>
      <c r="H165" s="15">
        <v>7000000</v>
      </c>
      <c r="I165" s="15"/>
      <c r="J165" s="15"/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>
        <v>2</v>
      </c>
      <c r="F166" s="27" t="s">
        <v>167</v>
      </c>
      <c r="G166" s="15"/>
      <c r="H166" s="15"/>
      <c r="I166" s="15">
        <v>0</v>
      </c>
      <c r="J166" s="15"/>
    </row>
    <row r="167" spans="1:10" ht="12.75">
      <c r="A167" s="58">
        <v>2</v>
      </c>
      <c r="B167" s="3">
        <v>4</v>
      </c>
      <c r="C167" s="5">
        <v>7</v>
      </c>
      <c r="D167" s="5"/>
      <c r="E167" s="5"/>
      <c r="F167" s="4" t="s">
        <v>141</v>
      </c>
      <c r="G167" s="61">
        <f>+G168</f>
        <v>0</v>
      </c>
      <c r="H167" s="61">
        <f>+H168</f>
        <v>0</v>
      </c>
      <c r="I167" s="15"/>
      <c r="J167" s="15" t="s">
        <v>14</v>
      </c>
    </row>
    <row r="168" spans="1:10" ht="12.75">
      <c r="A168" s="33">
        <v>2</v>
      </c>
      <c r="B168" s="3">
        <v>4</v>
      </c>
      <c r="C168" s="7">
        <v>7</v>
      </c>
      <c r="D168" s="28">
        <v>2</v>
      </c>
      <c r="E168" s="7"/>
      <c r="F168" s="8" t="s">
        <v>112</v>
      </c>
      <c r="G168" s="15">
        <v>0</v>
      </c>
      <c r="H168" s="15">
        <v>0</v>
      </c>
      <c r="I168" s="15">
        <v>0</v>
      </c>
      <c r="J168" s="9" t="s">
        <v>14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14</v>
      </c>
    </row>
    <row r="170" spans="1:10" ht="12.75">
      <c r="A170" s="33"/>
      <c r="B170" s="3"/>
      <c r="C170" s="7"/>
      <c r="D170" s="28"/>
      <c r="E170" s="7"/>
      <c r="F170" s="69" t="s">
        <v>146</v>
      </c>
      <c r="G170" s="72"/>
      <c r="H170" s="72"/>
      <c r="I170" s="72"/>
      <c r="J170" s="73">
        <f>+I162+I167</f>
        <v>0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22</v>
      </c>
    </row>
    <row r="172" spans="1:10" ht="15.75">
      <c r="A172" s="76">
        <v>2</v>
      </c>
      <c r="B172" s="19">
        <v>6</v>
      </c>
      <c r="C172" s="23" t="s">
        <v>14</v>
      </c>
      <c r="D172" s="18" t="s">
        <v>14</v>
      </c>
      <c r="E172" s="18"/>
      <c r="F172" s="25" t="s">
        <v>113</v>
      </c>
      <c r="G172" s="22">
        <f>+G173+G178+G180+G182</f>
        <v>0</v>
      </c>
      <c r="H172" s="22">
        <f>+H173+H178+H180+H182</f>
        <v>0</v>
      </c>
      <c r="I172" s="22">
        <f>+I173+I178+I180+I182</f>
        <v>78153.76</v>
      </c>
      <c r="J172" s="22">
        <v>0</v>
      </c>
    </row>
    <row r="173" spans="1:10" ht="12.75" customHeight="1">
      <c r="A173" s="33">
        <v>2</v>
      </c>
      <c r="B173" s="3">
        <v>6</v>
      </c>
      <c r="C173" s="7">
        <v>1</v>
      </c>
      <c r="D173" s="5" t="s">
        <v>14</v>
      </c>
      <c r="E173" s="7"/>
      <c r="F173" s="4" t="s">
        <v>114</v>
      </c>
      <c r="G173" s="13">
        <f>+G174+G175+G176+G177</f>
        <v>0</v>
      </c>
      <c r="H173" s="13">
        <f>SUM(H174:H177)</f>
        <v>0</v>
      </c>
      <c r="I173" s="13">
        <f>SUM(I174:I177)</f>
        <v>78153.76</v>
      </c>
      <c r="J173" s="13" t="s">
        <v>22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1</v>
      </c>
      <c r="E174" s="7"/>
      <c r="F174" s="8" t="s">
        <v>115</v>
      </c>
      <c r="G174" s="14">
        <v>0</v>
      </c>
      <c r="H174" s="14">
        <v>0</v>
      </c>
      <c r="I174" s="14">
        <v>49029</v>
      </c>
      <c r="J174" s="9" t="s">
        <v>14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3</v>
      </c>
      <c r="E175" s="7"/>
      <c r="F175" s="8" t="s">
        <v>160</v>
      </c>
      <c r="G175" s="14">
        <v>0</v>
      </c>
      <c r="H175" s="14">
        <v>0</v>
      </c>
      <c r="I175" s="14"/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5</v>
      </c>
      <c r="E176" s="7"/>
      <c r="F176" s="8" t="s">
        <v>116</v>
      </c>
      <c r="G176" s="14">
        <v>0</v>
      </c>
      <c r="H176" s="14">
        <v>0</v>
      </c>
      <c r="I176" s="14">
        <v>29124.76</v>
      </c>
      <c r="J176" s="9" t="s">
        <v>14</v>
      </c>
    </row>
    <row r="177" spans="1:10" ht="12.75" customHeight="1">
      <c r="A177" s="58">
        <v>2</v>
      </c>
      <c r="B177" s="3">
        <v>6</v>
      </c>
      <c r="C177" s="28">
        <v>1</v>
      </c>
      <c r="D177" s="28">
        <v>9</v>
      </c>
      <c r="E177" s="28"/>
      <c r="F177" s="8" t="s">
        <v>117</v>
      </c>
      <c r="G177" s="14">
        <v>0</v>
      </c>
      <c r="H177" s="14">
        <v>0</v>
      </c>
      <c r="I177" s="14"/>
      <c r="J177" s="10" t="s">
        <v>14</v>
      </c>
    </row>
    <row r="178" spans="1:10" ht="12.75" customHeight="1">
      <c r="A178" s="58">
        <v>2</v>
      </c>
      <c r="B178" s="3">
        <v>6</v>
      </c>
      <c r="C178" s="5">
        <v>4</v>
      </c>
      <c r="D178" s="5" t="s">
        <v>14</v>
      </c>
      <c r="E178" s="5"/>
      <c r="F178" s="4" t="s">
        <v>118</v>
      </c>
      <c r="G178" s="13">
        <f>+G179</f>
        <v>0</v>
      </c>
      <c r="H178" s="13">
        <v>0</v>
      </c>
      <c r="I178" s="13">
        <f>+I179</f>
        <v>0</v>
      </c>
      <c r="J178" s="9" t="s">
        <v>22</v>
      </c>
    </row>
    <row r="179" spans="1:10" ht="12.75" customHeight="1">
      <c r="A179" s="33">
        <v>2</v>
      </c>
      <c r="B179" s="3">
        <v>6</v>
      </c>
      <c r="C179" s="7">
        <v>4</v>
      </c>
      <c r="D179" s="7">
        <v>1</v>
      </c>
      <c r="E179" s="7"/>
      <c r="F179" s="27" t="s">
        <v>119</v>
      </c>
      <c r="G179" s="14">
        <v>0</v>
      </c>
      <c r="H179" s="14">
        <v>0</v>
      </c>
      <c r="I179" s="14"/>
      <c r="J179" s="9" t="s">
        <v>14</v>
      </c>
    </row>
    <row r="180" spans="1:10" ht="12.75" customHeight="1">
      <c r="A180" s="58">
        <v>2</v>
      </c>
      <c r="B180" s="3">
        <v>6</v>
      </c>
      <c r="C180" s="5">
        <v>5</v>
      </c>
      <c r="D180" s="5"/>
      <c r="E180" s="5"/>
      <c r="F180" s="16" t="s">
        <v>142</v>
      </c>
      <c r="G180" s="13">
        <f>+G181</f>
        <v>0</v>
      </c>
      <c r="H180" s="13">
        <f>+H181</f>
        <v>0</v>
      </c>
      <c r="I180" s="13">
        <f>+I181</f>
        <v>0</v>
      </c>
      <c r="J180" s="10" t="s">
        <v>14</v>
      </c>
    </row>
    <row r="181" spans="1:14" ht="12.75" customHeight="1">
      <c r="A181" s="33">
        <v>2</v>
      </c>
      <c r="B181" s="3">
        <v>6</v>
      </c>
      <c r="C181" s="7">
        <v>5</v>
      </c>
      <c r="D181" s="7">
        <v>5</v>
      </c>
      <c r="E181" s="7"/>
      <c r="F181" s="27" t="s">
        <v>120</v>
      </c>
      <c r="G181" s="14">
        <v>0</v>
      </c>
      <c r="H181" s="14">
        <v>0</v>
      </c>
      <c r="I181" s="14"/>
      <c r="J181" s="9" t="s">
        <v>14</v>
      </c>
      <c r="N181" s="78"/>
    </row>
    <row r="182" spans="1:10" ht="12.75" customHeight="1">
      <c r="A182" s="58">
        <v>2</v>
      </c>
      <c r="B182" s="3">
        <v>6</v>
      </c>
      <c r="C182" s="5">
        <v>7</v>
      </c>
      <c r="D182" s="5"/>
      <c r="E182" s="5"/>
      <c r="F182" s="16" t="s">
        <v>121</v>
      </c>
      <c r="G182" s="13">
        <f>+G183+G186</f>
        <v>0</v>
      </c>
      <c r="H182" s="13">
        <f>+H183+H186</f>
        <v>0</v>
      </c>
      <c r="I182" s="13">
        <f>+I183+I186</f>
        <v>0</v>
      </c>
      <c r="J182" s="10" t="s">
        <v>22</v>
      </c>
    </row>
    <row r="183" spans="1:10" ht="12.75" customHeight="1">
      <c r="A183" s="58">
        <v>2</v>
      </c>
      <c r="B183" s="3">
        <v>6</v>
      </c>
      <c r="C183" s="5">
        <v>8</v>
      </c>
      <c r="D183" s="5">
        <v>3</v>
      </c>
      <c r="E183" s="5"/>
      <c r="F183" s="16" t="s">
        <v>143</v>
      </c>
      <c r="G183" s="13">
        <f>+G184+G185</f>
        <v>0</v>
      </c>
      <c r="H183" s="13">
        <v>0</v>
      </c>
      <c r="I183" s="13">
        <f>+I184+I185</f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">
        <v>1</v>
      </c>
      <c r="F184" s="27" t="s">
        <v>122</v>
      </c>
      <c r="G184" s="14">
        <v>0</v>
      </c>
      <c r="H184" s="14">
        <v>0</v>
      </c>
      <c r="I184" s="14"/>
      <c r="J184" s="9"/>
    </row>
    <row r="185" spans="1:10" ht="12.75" customHeight="1">
      <c r="A185" s="33">
        <v>2</v>
      </c>
      <c r="B185" s="3">
        <v>6</v>
      </c>
      <c r="C185" s="7">
        <v>8</v>
      </c>
      <c r="D185" s="7">
        <v>3</v>
      </c>
      <c r="E185" s="7">
        <v>2</v>
      </c>
      <c r="F185" s="27" t="s">
        <v>123</v>
      </c>
      <c r="G185" s="14">
        <v>0</v>
      </c>
      <c r="H185" s="14">
        <v>0</v>
      </c>
      <c r="I185" s="14"/>
      <c r="J185" s="9" t="s">
        <v>14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8</v>
      </c>
      <c r="E186" s="5"/>
      <c r="F186" s="16" t="s">
        <v>124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14</v>
      </c>
    </row>
    <row r="187" spans="1:10" ht="12.75" customHeight="1">
      <c r="A187" s="33">
        <v>2</v>
      </c>
      <c r="B187" s="3">
        <v>6</v>
      </c>
      <c r="C187" s="7">
        <v>8</v>
      </c>
      <c r="D187" s="7">
        <v>8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22</v>
      </c>
    </row>
    <row r="188" spans="1:10" ht="4.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2.75" customHeight="1">
      <c r="A189" s="33"/>
      <c r="B189" s="3"/>
      <c r="C189" s="7"/>
      <c r="D189" s="7"/>
      <c r="E189" s="7"/>
      <c r="F189" s="69" t="s">
        <v>149</v>
      </c>
      <c r="G189" s="70"/>
      <c r="H189" s="70"/>
      <c r="I189" s="70"/>
      <c r="J189" s="73">
        <f>+I173+I180+I182</f>
        <v>78153.76</v>
      </c>
    </row>
    <row r="190" spans="1:10" ht="12.75" customHeight="1">
      <c r="A190" s="33"/>
      <c r="B190" s="3"/>
      <c r="C190" s="7"/>
      <c r="D190" s="7"/>
      <c r="E190" s="7"/>
      <c r="F190" s="27"/>
      <c r="G190" s="14"/>
      <c r="H190" s="14"/>
      <c r="I190" s="14"/>
      <c r="J190" s="9"/>
    </row>
    <row r="191" spans="1:10" ht="18" customHeight="1">
      <c r="A191" s="19">
        <v>2</v>
      </c>
      <c r="B191" s="19">
        <v>7</v>
      </c>
      <c r="C191" s="19"/>
      <c r="D191" s="19"/>
      <c r="E191" s="19"/>
      <c r="F191" s="21" t="s">
        <v>126</v>
      </c>
      <c r="G191" s="65">
        <f aca="true" t="shared" si="0" ref="G191:I192">+G192</f>
        <v>0</v>
      </c>
      <c r="H191" s="62">
        <f t="shared" si="0"/>
        <v>0</v>
      </c>
      <c r="I191" s="62">
        <f t="shared" si="0"/>
        <v>0</v>
      </c>
      <c r="J191" s="62">
        <v>0</v>
      </c>
    </row>
    <row r="192" spans="1:10" ht="12.75" customHeight="1">
      <c r="A192" s="58">
        <v>2</v>
      </c>
      <c r="B192" s="3">
        <v>7</v>
      </c>
      <c r="C192" s="5">
        <v>2</v>
      </c>
      <c r="D192" s="5"/>
      <c r="E192" s="5"/>
      <c r="F192" s="16" t="s">
        <v>144</v>
      </c>
      <c r="G192" s="13">
        <f t="shared" si="0"/>
        <v>0</v>
      </c>
      <c r="H192" s="13">
        <f t="shared" si="0"/>
        <v>0</v>
      </c>
      <c r="I192" s="13">
        <f t="shared" si="0"/>
        <v>0</v>
      </c>
      <c r="J192" s="10" t="s">
        <v>14</v>
      </c>
    </row>
    <row r="193" spans="1:10" ht="12.75" customHeight="1">
      <c r="A193" s="33">
        <v>2</v>
      </c>
      <c r="B193" s="3">
        <v>7</v>
      </c>
      <c r="C193" s="7">
        <v>2</v>
      </c>
      <c r="D193" s="7">
        <v>2</v>
      </c>
      <c r="E193" s="7"/>
      <c r="F193" s="27" t="s">
        <v>127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 t="s">
        <v>22</v>
      </c>
    </row>
    <row r="195" spans="2:10" ht="12.75" customHeight="1">
      <c r="B195" s="7"/>
      <c r="C195" s="7"/>
      <c r="D195" s="7"/>
      <c r="E195" s="7"/>
      <c r="F195" s="69" t="s">
        <v>148</v>
      </c>
      <c r="G195" s="70"/>
      <c r="H195" s="55"/>
      <c r="I195" s="70"/>
      <c r="J195" s="71">
        <f>+J191</f>
        <v>0</v>
      </c>
    </row>
    <row r="196" spans="2:10" ht="12.75" customHeight="1">
      <c r="B196" s="7"/>
      <c r="C196" s="7"/>
      <c r="D196" s="7"/>
      <c r="E196" s="7"/>
      <c r="F196" s="4"/>
      <c r="G196" s="14"/>
      <c r="H196" s="1"/>
      <c r="I196" s="14"/>
      <c r="J196" s="9" t="s">
        <v>14</v>
      </c>
    </row>
    <row r="197" spans="2:10" ht="12.75" customHeight="1">
      <c r="B197" s="7"/>
      <c r="C197" s="7"/>
      <c r="D197" s="7"/>
      <c r="E197" s="7"/>
      <c r="F197" s="4" t="s">
        <v>147</v>
      </c>
      <c r="G197" s="66">
        <f>+G172+G161+G109+G50+G19</f>
        <v>68448138</v>
      </c>
      <c r="H197" s="77">
        <f>+H191+H172+H161+H109+H50+H19</f>
        <v>68448138</v>
      </c>
      <c r="I197" s="14"/>
      <c r="J197" s="10">
        <v>0</v>
      </c>
    </row>
    <row r="198" spans="2:10" ht="12.75" customHeight="1">
      <c r="B198" s="7"/>
      <c r="C198" s="7"/>
      <c r="D198" s="7"/>
      <c r="E198" s="7"/>
      <c r="F198" s="4"/>
      <c r="G198" s="66"/>
      <c r="H198" s="67"/>
      <c r="I198" s="14"/>
      <c r="J198" s="9"/>
    </row>
    <row r="199" spans="2:12" ht="18" customHeight="1">
      <c r="B199" s="32"/>
      <c r="C199" s="32"/>
      <c r="D199" s="32" t="s">
        <v>14</v>
      </c>
      <c r="E199" s="32"/>
      <c r="F199" s="35" t="s">
        <v>14</v>
      </c>
      <c r="G199" s="36"/>
      <c r="H199" s="14" t="s">
        <v>14</v>
      </c>
      <c r="I199" s="36"/>
      <c r="J199" s="37" t="s">
        <v>14</v>
      </c>
      <c r="L199" s="1">
        <f>+L197-L198</f>
        <v>0</v>
      </c>
    </row>
    <row r="200" spans="2:10" ht="18" customHeight="1">
      <c r="B200" s="32"/>
      <c r="C200" s="32"/>
      <c r="D200" s="32"/>
      <c r="E200" s="32"/>
      <c r="F200" s="35"/>
      <c r="G200" s="36"/>
      <c r="H200" s="14"/>
      <c r="I200" s="36"/>
      <c r="J200" s="37" t="s">
        <v>14</v>
      </c>
    </row>
    <row r="201" spans="2:10" ht="18" customHeight="1">
      <c r="B201" s="32"/>
      <c r="C201" s="32"/>
      <c r="D201" s="32" t="s">
        <v>22</v>
      </c>
      <c r="E201" s="32"/>
      <c r="F201" s="50" t="s">
        <v>194</v>
      </c>
      <c r="G201" s="36"/>
      <c r="H201" s="14" t="s">
        <v>14</v>
      </c>
      <c r="I201" s="36"/>
      <c r="J201" s="68">
        <f>+J195+J189+J170+J159+J107+J48</f>
        <v>7132629.11</v>
      </c>
    </row>
    <row r="202" spans="4:10" ht="18" customHeight="1">
      <c r="D202" s="33" t="s">
        <v>14</v>
      </c>
      <c r="F202" s="38" t="s">
        <v>52</v>
      </c>
      <c r="G202" s="39">
        <f>+H197-G197</f>
        <v>0</v>
      </c>
      <c r="H202" s="2" t="s">
        <v>14</v>
      </c>
      <c r="I202" s="39"/>
      <c r="J202" s="80">
        <f>+J15</f>
        <v>107912017.89</v>
      </c>
    </row>
    <row r="203" spans="4:10" ht="12.75" customHeight="1">
      <c r="D203" s="33" t="s">
        <v>14</v>
      </c>
      <c r="F203" s="26"/>
      <c r="J203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2017-11-30T17:46:03Z</cp:lastPrinted>
  <dcterms:created xsi:type="dcterms:W3CDTF">2006-01-17T19:13:45Z</dcterms:created>
  <dcterms:modified xsi:type="dcterms:W3CDTF">2018-04-02T14:49:25Z</dcterms:modified>
  <cp:category/>
  <cp:version/>
  <cp:contentType/>
  <cp:contentStatus/>
</cp:coreProperties>
</file>