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<sst xmlns="http://schemas.openxmlformats.org/spreadsheetml/2006/main" count="406" uniqueCount="202">
  <si>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</si>
  <si>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</si>
  <si>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</si>
  <si>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</si>
  <si>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</si>
  <si>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</si>
  <si>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</si>
  <si>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</si>
  <si>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</si>
  <si>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</si>
  <si>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</si>
  <si>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</si>
  <si>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</si>
  <si>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</si>
  <si>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</si>
  <si>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</si>
  <si>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</si>
  <si>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</si>
  <si>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</si>
  <si>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</si>
  <si>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</si>
  <si>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</si>
  <si>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</si>
  <si>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</si>
  <si>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</si>
  <si>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</si>
  <si>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</si>
  <si>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</si>
  <si>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</si>
  <si>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</si>
  <si>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</si>
  <si>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</si>
  <si>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</si>
  <si>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</si>
  <si>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</si>
  <si>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</si>
  <si>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</si>
  <si>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</si>
  <si>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</si>
  <si>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</si>
  <si>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</si>
  <si>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</si>
  <si>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</si>
  <si>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</si>
  <si>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</si>
  <si>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</si>
  <si>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</si>
  <si>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</si>
  <si>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</si>
  <si>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</si>
  <si>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</si>
  <si>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</si>
  <si>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</si>
  <si>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</si>
  <si>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</si>
  <si>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</si>
  <si>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</si>
  <si>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</si>
  <si>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</si>
  <si>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</si>
  <si>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</si>
  <si>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</si>
  <si>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</si>
  <si>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</si>
  <si>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</si>
  <si>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</si>
  <si>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</si>
  <si>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</si>
  <si>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</si>
  <si>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</si>
  <si>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</si>
  <si>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</si>
  <si>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</si>
  <si>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</si>
  <si>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</si>
  <si>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</si>
  <si>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</si>
  <si>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</si>
  <si>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</si>
  <si>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</si>
  <si>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</si>
  <si>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</si>
  <si>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</si>
  <si>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</si>
  <si>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</si>
  <si>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</si>
  <si>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</si>
  <si>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</si>
  <si>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</si>
  <si>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</si>
  <si>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</si>
  <si>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</si>
  <si>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</si>
  <si>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</si>
  <si>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</si>
  <si>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</si>
  <si>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</si>
  <si>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</si>
  <si>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</si>
  <si>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</si>
  <si>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</si>
  <si>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</si>
  <si>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</si>
  <si>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</si>
  <si>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</si>
  <si>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</si>
  <si>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</si>
  <si>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</si>
  <si>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</si>
  <si>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</si>
  <si>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</si>
  <si>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</si>
  <si>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</si>
  <si>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</si>
  <si>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</si>
  <si>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</si>
  <si>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</si>
  <si>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</si>
  <si>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</si>
  <si>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</si>
  <si>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</si>
  <si>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</si>
  <si>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</si>
  <si>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</si>
  <si>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</si>
  <si>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</si>
  <si>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</si>
  <si>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</si>
  <si>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</si>
  <si>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</si>
  <si>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</si>
  <si>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</si>
  <si>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</si>
  <si>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</si>
  <si>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</si>
  <si>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</si>
  <si>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</si>
  <si>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</si>
  <si>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</si>
  <si>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</si>
  <si>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</si>
  <si>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</si>
  <si>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</si>
  <si>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</si>
  <si>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</si>
  <si>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</si>
  <si>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</si>
  <si>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</si>
  <si>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</si>
  <si>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</si>
  <si>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</si>
  <si>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</si>
  <si>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</si>
  <si>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</si>
  <si>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</si>
  <si>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</si>
  <si>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</si>
  <si>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</si>
  <si>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</si>
  <si>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</si>
  <si>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</si>
  <si>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</si>
  <si>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</si>
  <si>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</si>
  <si>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</si>
  <si>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</si>
  <si>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</si>
  <si>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</si>
  <si>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</si>
  <si>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</si>
  <si>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</si>
  <si>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</si>
  <si>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</si>
  <si>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</si>
  <si>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</si>
  <si>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</si>
  <si>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</si>
  <si>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</si>
  <si>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</si>
  <si>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</si>
  <si>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</si>
  <si>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</si>
  <si>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</si>
  <si>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</si>
  <si>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“Año del Desarrollo Agroforestal”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</si>
  <si>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</si>
  <si>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</si>
  <si>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</si>
  <si>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</si>
  <si>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</si>
  <si>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</si>
  <si>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</si>
  <si>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</si>
  <si>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</si>
  <si>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</si>
  <si>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</si>
  <si>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</si>
  <si>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</si>
  <si>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</si>
  <si>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Periodo del  01/10/2017 Al 31/10/2017</t>
  </si>
  <si>
    <t>Ejecución Octubre</t>
  </si>
  <si>
    <t>Ejecución Presupuestaria - Ejecución Octubre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</si>
</sst>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1"/>
  <sheetViews>
    <sheetView showZeros="0" tabSelected="1" workbookViewId="0" topLeftCell="A1">
      <selection activeCell="L18" sqref="L18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4"/>
      <c r="C4" s="84"/>
      <c r="D4" s="84"/>
      <c r="E4" s="84"/>
      <c r="F4" s="84"/>
      <c r="G4" s="84"/>
      <c r="H4" s="84"/>
      <c r="I4" s="84"/>
      <c r="J4" s="84"/>
    </row>
    <row r="5" spans="2:10" ht="23.25">
      <c r="B5" s="85"/>
      <c r="C5" s="85"/>
      <c r="D5" s="85"/>
      <c r="E5" s="85"/>
      <c r="F5" s="85"/>
      <c r="G5" s="85"/>
      <c r="H5" s="85"/>
      <c r="I5" s="85"/>
      <c r="J5" s="85"/>
    </row>
    <row r="6" spans="1:10" ht="23.25">
      <c r="A6" s="85" t="s">
        <v>184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4" t="s">
        <v>156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5.75">
      <c r="A10" s="86" t="s">
        <v>199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4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1" t="s">
        <v>10</v>
      </c>
      <c r="C13" s="81"/>
      <c r="D13" s="81"/>
      <c r="E13" s="81"/>
      <c r="F13" s="81"/>
      <c r="G13" s="10"/>
      <c r="H13" s="10"/>
      <c r="I13" s="10"/>
      <c r="J13" s="43">
        <v>170123445</v>
      </c>
    </row>
    <row r="14" spans="2:10" ht="16.5" customHeight="1">
      <c r="B14" s="81" t="s">
        <v>11</v>
      </c>
      <c r="C14" s="81"/>
      <c r="D14" s="81"/>
      <c r="E14" s="81"/>
      <c r="F14" s="81"/>
      <c r="G14" s="10"/>
      <c r="H14" s="10"/>
      <c r="I14" s="10"/>
      <c r="J14" s="73">
        <v>104519438.51</v>
      </c>
    </row>
    <row r="15" spans="2:10" ht="16.5" customHeight="1">
      <c r="B15" s="82" t="s">
        <v>51</v>
      </c>
      <c r="C15" s="82"/>
      <c r="D15" s="82"/>
      <c r="E15" s="82"/>
      <c r="F15" s="82"/>
      <c r="G15" s="10"/>
      <c r="H15" s="10"/>
      <c r="I15" s="10"/>
      <c r="J15" s="43">
        <f>+J13-J14</f>
        <v>65604006.489999995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0" t="s">
        <v>5</v>
      </c>
      <c r="C17" s="80"/>
      <c r="D17" s="80"/>
      <c r="E17" s="80"/>
      <c r="F17" s="80"/>
      <c r="G17" s="80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200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10199861.25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7184654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5185654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5185654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1999000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183</v>
      </c>
      <c r="G24" s="14">
        <v>2352000</v>
      </c>
      <c r="H24" s="14">
        <v>2352000</v>
      </c>
      <c r="I24" s="14">
        <v>1999000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171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170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1972311.31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1972311.31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13107.31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169</v>
      </c>
      <c r="G35" s="14"/>
      <c r="H35" s="14"/>
      <c r="I35" s="14">
        <v>222000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585954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1151250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1042895.9400000001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484327.4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496265.43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62303.11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10199861.25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+G51+G62+G68+G70+G74+G78+G83+G86</f>
        <v>0</v>
      </c>
      <c r="H50" s="60">
        <f>+H51+H62+H68+H70+H74+H78+H86</f>
        <v>0</v>
      </c>
      <c r="I50" s="60">
        <f>+I51+I62+I65+I68+I70+I74+I78+I86</f>
        <v>224181.59000000003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88231.59000000001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5"/>
      <c r="F53" s="8" t="s">
        <v>166</v>
      </c>
      <c r="G53" s="14">
        <v>0</v>
      </c>
      <c r="H53" s="13">
        <v>0</v>
      </c>
      <c r="I53" s="14">
        <v>8965.6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5"/>
      <c r="F54" s="8" t="s">
        <v>76</v>
      </c>
      <c r="G54" s="14">
        <v>0</v>
      </c>
      <c r="H54" s="13">
        <v>0</v>
      </c>
      <c r="I54" s="14">
        <v>79265.99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135950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135950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>
        <v>1</v>
      </c>
      <c r="F67" s="29" t="s">
        <v>160</v>
      </c>
      <c r="G67" s="14"/>
      <c r="H67" s="14"/>
      <c r="I67" s="14">
        <v>135950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0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+I80+I81+I82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+I84+I85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2</v>
      </c>
      <c r="F84" s="27" t="s">
        <v>87</v>
      </c>
      <c r="G84" s="14">
        <v>0</v>
      </c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88</v>
      </c>
      <c r="G85" s="14">
        <v>0</v>
      </c>
      <c r="H85" s="14">
        <v>0</v>
      </c>
      <c r="I85" s="14">
        <v>0</v>
      </c>
      <c r="J85" s="9" t="s">
        <v>14</v>
      </c>
    </row>
    <row r="86" spans="1:10" ht="12.75" customHeight="1">
      <c r="A86" s="59">
        <v>2</v>
      </c>
      <c r="B86" s="3">
        <v>2</v>
      </c>
      <c r="C86" s="5">
        <v>8</v>
      </c>
      <c r="D86" s="7" t="s">
        <v>14</v>
      </c>
      <c r="E86" s="7"/>
      <c r="F86" s="4" t="s">
        <v>163</v>
      </c>
      <c r="G86" s="13">
        <f>+G87+G88+G89+G93+G98</f>
        <v>0</v>
      </c>
      <c r="H86" s="13">
        <f>+H87+H88+H89+H93+H98</f>
        <v>0</v>
      </c>
      <c r="I86" s="13">
        <f>+I87+I88+I89+I93+I98</f>
        <v>0</v>
      </c>
      <c r="J86" s="13" t="s">
        <v>14</v>
      </c>
    </row>
    <row r="87" spans="1:10" ht="12.75" customHeight="1">
      <c r="A87" s="33">
        <v>2</v>
      </c>
      <c r="B87" s="3">
        <v>2</v>
      </c>
      <c r="C87" s="7">
        <v>8</v>
      </c>
      <c r="D87" s="7">
        <v>1</v>
      </c>
      <c r="E87" s="7"/>
      <c r="F87" s="8" t="s">
        <v>89</v>
      </c>
      <c r="G87" s="14">
        <v>0</v>
      </c>
      <c r="H87" s="14">
        <v>0</v>
      </c>
      <c r="I87" s="14"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2</v>
      </c>
      <c r="E88" s="7"/>
      <c r="F88" s="8" t="s">
        <v>90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5</v>
      </c>
      <c r="E89" s="7"/>
      <c r="F89" s="4" t="s">
        <v>91</v>
      </c>
      <c r="G89" s="13">
        <f>SUM(G90:G92)</f>
        <v>0</v>
      </c>
      <c r="H89" s="13">
        <f>SUM(H90:H92)</f>
        <v>0</v>
      </c>
      <c r="I89" s="13">
        <f>SUM(I90:I92)</f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>
        <v>1</v>
      </c>
      <c r="F90" s="8" t="s">
        <v>92</v>
      </c>
      <c r="G90" s="14">
        <v>0</v>
      </c>
      <c r="H90" s="14">
        <v>0</v>
      </c>
      <c r="I90" s="14"/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2</v>
      </c>
      <c r="F91" s="8" t="s">
        <v>93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3</v>
      </c>
      <c r="F92" s="8" t="s">
        <v>94</v>
      </c>
      <c r="G92" s="14">
        <v>0</v>
      </c>
      <c r="H92" s="14">
        <v>0</v>
      </c>
      <c r="I92" s="14"/>
      <c r="J92" s="9" t="s">
        <v>22</v>
      </c>
    </row>
    <row r="93" spans="1:10" ht="12.75" customHeight="1">
      <c r="A93" s="33">
        <v>2</v>
      </c>
      <c r="B93" s="3">
        <v>2</v>
      </c>
      <c r="C93" s="7">
        <v>8</v>
      </c>
      <c r="D93" s="7">
        <v>6</v>
      </c>
      <c r="E93" s="7"/>
      <c r="F93" s="4" t="s">
        <v>95</v>
      </c>
      <c r="G93" s="13">
        <f>SUM(G94:G97)</f>
        <v>0</v>
      </c>
      <c r="H93" s="13">
        <f>SUM(H94:H97)</f>
        <v>0</v>
      </c>
      <c r="I93" s="13">
        <f>SUM(I94:I97)</f>
        <v>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>
        <v>1</v>
      </c>
      <c r="F94" s="8" t="s">
        <v>96</v>
      </c>
      <c r="G94" s="14">
        <v>0</v>
      </c>
      <c r="H94" s="14">
        <v>0</v>
      </c>
      <c r="I94" s="14"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2</v>
      </c>
      <c r="F95" s="8" t="s">
        <v>97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3</v>
      </c>
      <c r="F96" s="8" t="s">
        <v>98</v>
      </c>
      <c r="G96" s="14">
        <v>0</v>
      </c>
      <c r="H96" s="14">
        <v>0</v>
      </c>
      <c r="I96" s="14"/>
      <c r="J96" s="9" t="s">
        <v>22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4</v>
      </c>
      <c r="F97" s="8" t="s">
        <v>99</v>
      </c>
      <c r="G97" s="14">
        <v>0</v>
      </c>
      <c r="H97" s="14">
        <v>0</v>
      </c>
      <c r="I97" s="14"/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7</v>
      </c>
      <c r="E98" s="7"/>
      <c r="F98" s="4" t="s">
        <v>100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>
        <v>2</v>
      </c>
      <c r="F99" s="8" t="s">
        <v>101</v>
      </c>
      <c r="G99" s="14">
        <v>0</v>
      </c>
      <c r="H99" s="14">
        <v>0</v>
      </c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3</v>
      </c>
      <c r="F100" s="8" t="s">
        <v>102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103</v>
      </c>
      <c r="G101" s="14">
        <v>0</v>
      </c>
      <c r="H101" s="14">
        <v>0</v>
      </c>
      <c r="I101" s="14">
        <v>0</v>
      </c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104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14</v>
      </c>
    </row>
    <row r="104" spans="1:10" ht="12.75" customHeight="1">
      <c r="A104" s="59">
        <v>2</v>
      </c>
      <c r="B104" s="3" t="s">
        <v>14</v>
      </c>
      <c r="C104" s="7" t="s">
        <v>14</v>
      </c>
      <c r="D104" s="7" t="s">
        <v>14</v>
      </c>
      <c r="E104" s="7"/>
      <c r="F104" s="68" t="s">
        <v>167</v>
      </c>
      <c r="G104" s="22"/>
      <c r="H104" s="22"/>
      <c r="I104" s="22" t="s">
        <v>14</v>
      </c>
      <c r="J104" s="72">
        <f>+I51+I62+I65+I68+I70+I78+I86</f>
        <v>224181.59000000003</v>
      </c>
    </row>
    <row r="105" spans="1:10" ht="12.75" customHeight="1">
      <c r="A105" s="33"/>
      <c r="B105" s="3"/>
      <c r="C105" s="7"/>
      <c r="D105" s="7"/>
      <c r="E105" s="7"/>
      <c r="F105" s="16"/>
      <c r="G105" s="13"/>
      <c r="H105" s="13"/>
      <c r="I105" s="13"/>
      <c r="J105" s="74"/>
    </row>
    <row r="106" spans="1:10" ht="18.75" customHeight="1">
      <c r="A106" s="19">
        <v>2</v>
      </c>
      <c r="B106" s="19">
        <v>3</v>
      </c>
      <c r="C106" s="23" t="s">
        <v>14</v>
      </c>
      <c r="D106" s="18"/>
      <c r="E106" s="18"/>
      <c r="F106" s="47" t="s">
        <v>4</v>
      </c>
      <c r="G106" s="62">
        <f>+G107+G112+G117+G123+G129+G144+G154</f>
        <v>1905480</v>
      </c>
      <c r="H106" s="62">
        <f>+H107+H112+H117+H123+H129+H143+H154</f>
        <v>1905480</v>
      </c>
      <c r="I106" s="62">
        <f>+I107+I110+I112+I117+I123+I129+I143+I154</f>
        <v>305666.7</v>
      </c>
      <c r="J106" s="62" t="s">
        <v>14</v>
      </c>
    </row>
    <row r="107" spans="1:10" ht="12.75">
      <c r="A107" s="33">
        <v>2</v>
      </c>
      <c r="B107" s="6">
        <v>3</v>
      </c>
      <c r="C107" s="28">
        <v>1</v>
      </c>
      <c r="D107" s="5" t="s">
        <v>14</v>
      </c>
      <c r="E107" s="5"/>
      <c r="F107" s="4" t="s">
        <v>2</v>
      </c>
      <c r="G107" s="13">
        <f>+G108+G109</f>
        <v>0</v>
      </c>
      <c r="H107" s="13">
        <f>+H108+H109</f>
        <v>0</v>
      </c>
      <c r="I107" s="13">
        <f>+I108+I109</f>
        <v>62984.4</v>
      </c>
      <c r="J107" s="13" t="s">
        <v>22</v>
      </c>
    </row>
    <row r="108" spans="1:10" ht="12.75">
      <c r="A108" s="33">
        <v>2</v>
      </c>
      <c r="B108" s="6">
        <v>3</v>
      </c>
      <c r="C108" s="7">
        <v>1</v>
      </c>
      <c r="D108" s="28">
        <v>1</v>
      </c>
      <c r="E108" s="28"/>
      <c r="F108" s="31" t="s">
        <v>33</v>
      </c>
      <c r="G108" s="14">
        <v>0</v>
      </c>
      <c r="H108" s="14">
        <v>0</v>
      </c>
      <c r="I108" s="14">
        <v>62984.4</v>
      </c>
      <c r="J108" s="9" t="s">
        <v>14</v>
      </c>
    </row>
    <row r="109" spans="1:10" ht="12.75">
      <c r="A109" s="33">
        <v>2</v>
      </c>
      <c r="B109" s="6">
        <v>3</v>
      </c>
      <c r="C109" s="28">
        <v>1</v>
      </c>
      <c r="D109" s="28">
        <v>3</v>
      </c>
      <c r="E109" s="28">
        <v>3</v>
      </c>
      <c r="F109" s="31" t="s">
        <v>135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2.75">
      <c r="A110" s="59">
        <v>2</v>
      </c>
      <c r="B110" s="3">
        <v>3</v>
      </c>
      <c r="C110" s="5">
        <v>1</v>
      </c>
      <c r="D110" s="5">
        <v>4</v>
      </c>
      <c r="E110" s="5"/>
      <c r="F110" s="12" t="s">
        <v>198</v>
      </c>
      <c r="G110" s="13"/>
      <c r="H110" s="13"/>
      <c r="I110" s="13">
        <f>+I111</f>
        <v>0</v>
      </c>
      <c r="J110" s="9"/>
    </row>
    <row r="111" spans="1:10" ht="12.75">
      <c r="A111" s="33">
        <v>2</v>
      </c>
      <c r="B111" s="6">
        <v>3</v>
      </c>
      <c r="C111" s="28">
        <v>1</v>
      </c>
      <c r="D111" s="28">
        <v>4</v>
      </c>
      <c r="E111" s="28">
        <v>1</v>
      </c>
      <c r="F111" s="31" t="s">
        <v>198</v>
      </c>
      <c r="G111" s="14"/>
      <c r="H111" s="14"/>
      <c r="I111" s="14">
        <v>0</v>
      </c>
      <c r="J111" s="9"/>
    </row>
    <row r="112" spans="1:10" ht="14.25" customHeight="1">
      <c r="A112" s="33">
        <v>2</v>
      </c>
      <c r="B112" s="6">
        <v>3</v>
      </c>
      <c r="C112" s="7">
        <v>2</v>
      </c>
      <c r="D112" s="5" t="s">
        <v>14</v>
      </c>
      <c r="E112" s="7"/>
      <c r="F112" s="12" t="s">
        <v>34</v>
      </c>
      <c r="G112" s="13">
        <f>+G113+G114+G115+G116</f>
        <v>0</v>
      </c>
      <c r="H112" s="13">
        <f>+H113+H114+H115+H116</f>
        <v>0</v>
      </c>
      <c r="I112" s="13">
        <f>+I113+I114+I115+I116</f>
        <v>0</v>
      </c>
      <c r="J112" s="13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1</v>
      </c>
      <c r="E113" s="7"/>
      <c r="F113" s="31" t="s">
        <v>35</v>
      </c>
      <c r="G113" s="14">
        <v>0</v>
      </c>
      <c r="H113" s="14">
        <v>0</v>
      </c>
      <c r="I113" s="14">
        <v>0</v>
      </c>
      <c r="J113" s="9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2</v>
      </c>
      <c r="E114" s="7"/>
      <c r="F114" s="31" t="s">
        <v>37</v>
      </c>
      <c r="G114" s="14">
        <v>0</v>
      </c>
      <c r="H114" s="14">
        <v>0</v>
      </c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3</v>
      </c>
      <c r="E115" s="7"/>
      <c r="F115" s="31" t="s">
        <v>36</v>
      </c>
      <c r="G115" s="14">
        <v>0</v>
      </c>
      <c r="H115" s="14">
        <v>0</v>
      </c>
      <c r="I115" s="14">
        <v>0</v>
      </c>
      <c r="J115" s="9" t="s">
        <v>22</v>
      </c>
    </row>
    <row r="116" spans="1:10" ht="12.75">
      <c r="A116" s="33">
        <v>2</v>
      </c>
      <c r="B116" s="6">
        <v>3</v>
      </c>
      <c r="C116" s="7">
        <v>2</v>
      </c>
      <c r="D116" s="28">
        <v>4</v>
      </c>
      <c r="E116" s="7"/>
      <c r="F116" s="31" t="s">
        <v>136</v>
      </c>
      <c r="G116" s="14">
        <v>0</v>
      </c>
      <c r="H116" s="14">
        <v>0</v>
      </c>
      <c r="I116" s="14"/>
      <c r="J116" s="9" t="s">
        <v>14</v>
      </c>
    </row>
    <row r="117" spans="1:10" ht="12.75">
      <c r="A117" s="33">
        <v>2</v>
      </c>
      <c r="B117" s="6">
        <v>3</v>
      </c>
      <c r="C117" s="48">
        <v>3</v>
      </c>
      <c r="D117" s="48" t="s">
        <v>14</v>
      </c>
      <c r="E117" s="48"/>
      <c r="F117" s="50" t="s">
        <v>38</v>
      </c>
      <c r="G117" s="49">
        <f>+G118+G119+G120+G121+G122</f>
        <v>500000</v>
      </c>
      <c r="H117" s="49">
        <f>SUM(H118:H122)</f>
        <v>500000</v>
      </c>
      <c r="I117" s="49">
        <f>SUM(I118:I122)</f>
        <v>0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1</v>
      </c>
      <c r="E118" s="28"/>
      <c r="F118" s="27" t="s">
        <v>39</v>
      </c>
      <c r="G118" s="14">
        <v>250000</v>
      </c>
      <c r="H118" s="14">
        <v>250000</v>
      </c>
      <c r="I118" s="14"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2</v>
      </c>
      <c r="E119" s="28"/>
      <c r="F119" s="27" t="s">
        <v>40</v>
      </c>
      <c r="G119" s="14">
        <v>250000</v>
      </c>
      <c r="H119" s="14">
        <v>250000</v>
      </c>
      <c r="I119" s="14"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3</v>
      </c>
      <c r="E120" s="28"/>
      <c r="F120" s="27" t="s">
        <v>182</v>
      </c>
      <c r="G120" s="14">
        <v>0</v>
      </c>
      <c r="H120" s="14">
        <v>0</v>
      </c>
      <c r="I120" s="14">
        <v>0</v>
      </c>
      <c r="J120" s="9" t="s">
        <v>22</v>
      </c>
    </row>
    <row r="121" spans="1:10" ht="12.75">
      <c r="A121" s="33">
        <v>2</v>
      </c>
      <c r="B121" s="6">
        <v>3</v>
      </c>
      <c r="C121" s="7">
        <v>3</v>
      </c>
      <c r="D121" s="28">
        <v>4</v>
      </c>
      <c r="E121" s="28"/>
      <c r="F121" s="27" t="s">
        <v>41</v>
      </c>
      <c r="G121" s="14">
        <v>0</v>
      </c>
      <c r="H121" s="14">
        <v>0</v>
      </c>
      <c r="I121" s="14">
        <v>0</v>
      </c>
      <c r="J121" s="9"/>
    </row>
    <row r="122" spans="1:10" ht="12.75">
      <c r="A122" s="33">
        <v>2</v>
      </c>
      <c r="B122" s="6">
        <v>3</v>
      </c>
      <c r="C122" s="7">
        <v>4</v>
      </c>
      <c r="D122" s="28">
        <v>5</v>
      </c>
      <c r="E122" s="28"/>
      <c r="F122" s="27" t="s">
        <v>42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7">
        <v>5</v>
      </c>
      <c r="D123" s="5" t="s">
        <v>14</v>
      </c>
      <c r="E123" s="7"/>
      <c r="F123" s="16" t="s">
        <v>44</v>
      </c>
      <c r="G123" s="13">
        <f>+G124+G125+G126+G127+G128</f>
        <v>0</v>
      </c>
      <c r="H123" s="13">
        <f>SUM(H124:H128)</f>
        <v>0</v>
      </c>
      <c r="I123" s="13">
        <f>SUM(I124:I128)</f>
        <v>0</v>
      </c>
      <c r="J123" s="13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1</v>
      </c>
      <c r="E124" s="28"/>
      <c r="F124" s="27" t="s">
        <v>137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2</v>
      </c>
      <c r="E125" s="28"/>
      <c r="F125" s="27" t="s">
        <v>138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3</v>
      </c>
      <c r="E126" s="28"/>
      <c r="F126" s="27" t="s">
        <v>139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4</v>
      </c>
      <c r="E127" s="28"/>
      <c r="F127" s="27" t="s">
        <v>140</v>
      </c>
      <c r="G127" s="14">
        <v>0</v>
      </c>
      <c r="H127" s="14">
        <v>0</v>
      </c>
      <c r="I127" s="14">
        <v>0</v>
      </c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5</v>
      </c>
      <c r="E128" s="28"/>
      <c r="F128" s="27" t="s">
        <v>175</v>
      </c>
      <c r="G128" s="14">
        <v>0</v>
      </c>
      <c r="H128" s="14">
        <v>0</v>
      </c>
      <c r="I128" s="14">
        <v>0</v>
      </c>
      <c r="J128" s="9" t="s">
        <v>22</v>
      </c>
    </row>
    <row r="129" spans="1:10" ht="12.75">
      <c r="A129" s="59">
        <v>2</v>
      </c>
      <c r="B129" s="3">
        <v>3</v>
      </c>
      <c r="C129" s="5">
        <v>6</v>
      </c>
      <c r="D129" s="5" t="s">
        <v>14</v>
      </c>
      <c r="E129" s="5"/>
      <c r="F129" s="16" t="s">
        <v>45</v>
      </c>
      <c r="G129" s="13">
        <f>+G132+G136</f>
        <v>0</v>
      </c>
      <c r="H129" s="13">
        <f>+H132+H136</f>
        <v>0</v>
      </c>
      <c r="I129" s="13">
        <f>+I130+I132+I136</f>
        <v>0</v>
      </c>
      <c r="J129" s="13" t="s">
        <v>14</v>
      </c>
    </row>
    <row r="130" spans="1:10" ht="12.75">
      <c r="A130" s="33">
        <v>2</v>
      </c>
      <c r="B130" s="6">
        <v>3</v>
      </c>
      <c r="C130" s="7">
        <v>3</v>
      </c>
      <c r="D130" s="28">
        <v>1</v>
      </c>
      <c r="E130" s="7"/>
      <c r="F130" s="16" t="s">
        <v>185</v>
      </c>
      <c r="G130" s="13"/>
      <c r="H130" s="13"/>
      <c r="I130" s="13">
        <f>+I131</f>
        <v>0</v>
      </c>
      <c r="J130" s="13"/>
    </row>
    <row r="131" spans="1:10" ht="12.75">
      <c r="A131" s="33">
        <v>2</v>
      </c>
      <c r="B131" s="6">
        <v>3</v>
      </c>
      <c r="C131" s="7">
        <v>6</v>
      </c>
      <c r="D131" s="28">
        <v>1</v>
      </c>
      <c r="E131" s="7">
        <v>1</v>
      </c>
      <c r="F131" s="27" t="s">
        <v>186</v>
      </c>
      <c r="G131" s="13"/>
      <c r="H131" s="13"/>
      <c r="I131" s="14">
        <v>0</v>
      </c>
      <c r="J131" s="13"/>
    </row>
    <row r="132" spans="1:10" ht="12.75">
      <c r="A132" s="33">
        <v>2</v>
      </c>
      <c r="B132" s="6">
        <v>3</v>
      </c>
      <c r="C132" s="7">
        <v>6</v>
      </c>
      <c r="D132" s="28">
        <v>2</v>
      </c>
      <c r="E132" s="28"/>
      <c r="F132" s="16" t="s">
        <v>46</v>
      </c>
      <c r="G132" s="13">
        <v>0</v>
      </c>
      <c r="H132" s="13">
        <f>SUM(H133:H135)</f>
        <v>0</v>
      </c>
      <c r="I132" s="13">
        <f>SUM(I133:I135)</f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1</v>
      </c>
      <c r="F133" s="27" t="s">
        <v>105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2</v>
      </c>
      <c r="F134" s="27" t="s">
        <v>106</v>
      </c>
      <c r="G134" s="14">
        <v>0</v>
      </c>
      <c r="H134" s="14">
        <v>0</v>
      </c>
      <c r="I134" s="14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2</v>
      </c>
      <c r="E135" s="28">
        <v>3</v>
      </c>
      <c r="F135" s="27" t="s">
        <v>107</v>
      </c>
      <c r="G135" s="14">
        <v>0</v>
      </c>
      <c r="H135" s="14">
        <v>0</v>
      </c>
      <c r="I135" s="14"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28"/>
      <c r="F136" s="16" t="s">
        <v>141</v>
      </c>
      <c r="G136" s="13">
        <f>+G140</f>
        <v>0</v>
      </c>
      <c r="H136" s="13">
        <f>SUM(H140)</f>
        <v>0</v>
      </c>
      <c r="I136" s="13">
        <f>+I137+I138+I139+I140+I141+I142</f>
        <v>0</v>
      </c>
      <c r="J136" s="9" t="s">
        <v>14</v>
      </c>
    </row>
    <row r="137" spans="1:10" ht="12.75">
      <c r="A137" s="33">
        <v>2</v>
      </c>
      <c r="B137" s="6">
        <v>3</v>
      </c>
      <c r="C137" s="28">
        <v>6</v>
      </c>
      <c r="D137" s="28">
        <v>3</v>
      </c>
      <c r="E137" s="28">
        <v>1</v>
      </c>
      <c r="F137" s="27" t="s">
        <v>187</v>
      </c>
      <c r="G137" s="13"/>
      <c r="H137" s="13"/>
      <c r="I137" s="14">
        <v>0</v>
      </c>
      <c r="J137" s="9"/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28">
        <v>2</v>
      </c>
      <c r="F138" s="27" t="s">
        <v>188</v>
      </c>
      <c r="G138" s="13"/>
      <c r="H138" s="13"/>
      <c r="I138" s="14">
        <v>0</v>
      </c>
      <c r="J138" s="9"/>
    </row>
    <row r="139" spans="1:10" ht="12.75">
      <c r="A139" s="33">
        <v>2</v>
      </c>
      <c r="B139" s="6">
        <v>3</v>
      </c>
      <c r="C139" s="28">
        <v>6</v>
      </c>
      <c r="D139" s="28">
        <v>3</v>
      </c>
      <c r="E139" s="28">
        <v>3</v>
      </c>
      <c r="F139" s="27" t="s">
        <v>189</v>
      </c>
      <c r="G139" s="14"/>
      <c r="H139" s="14"/>
      <c r="I139" s="14">
        <v>0</v>
      </c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28">
        <v>4</v>
      </c>
      <c r="F140" s="27" t="s">
        <v>108</v>
      </c>
      <c r="G140" s="14">
        <v>0</v>
      </c>
      <c r="H140" s="14">
        <v>0</v>
      </c>
      <c r="I140" s="14">
        <v>0</v>
      </c>
      <c r="J140" s="9" t="s">
        <v>22</v>
      </c>
    </row>
    <row r="141" spans="1:10" ht="12.75">
      <c r="A141" s="33">
        <v>2</v>
      </c>
      <c r="B141" s="3">
        <v>3</v>
      </c>
      <c r="C141" s="7">
        <v>6</v>
      </c>
      <c r="D141" s="28">
        <v>3</v>
      </c>
      <c r="E141" s="28">
        <v>5</v>
      </c>
      <c r="F141" s="27" t="s">
        <v>190</v>
      </c>
      <c r="G141" s="14"/>
      <c r="H141" s="14"/>
      <c r="I141" s="14">
        <v>0</v>
      </c>
      <c r="J141" s="9"/>
    </row>
    <row r="142" spans="1:10" ht="12.75">
      <c r="A142" s="33">
        <v>2</v>
      </c>
      <c r="B142" s="3">
        <v>3</v>
      </c>
      <c r="C142" s="7">
        <v>6</v>
      </c>
      <c r="D142" s="28">
        <v>3</v>
      </c>
      <c r="E142" s="28">
        <v>6</v>
      </c>
      <c r="F142" s="27" t="s">
        <v>191</v>
      </c>
      <c r="G142" s="14"/>
      <c r="H142" s="14"/>
      <c r="I142" s="14">
        <v>0</v>
      </c>
      <c r="J142" s="9"/>
    </row>
    <row r="143" spans="1:10" ht="12.75">
      <c r="A143" s="59">
        <v>2</v>
      </c>
      <c r="B143" s="3">
        <v>3</v>
      </c>
      <c r="C143" s="5">
        <v>7</v>
      </c>
      <c r="D143" s="5"/>
      <c r="E143" s="5"/>
      <c r="F143" s="16" t="s">
        <v>109</v>
      </c>
      <c r="G143" s="13">
        <f>+G144</f>
        <v>1005480</v>
      </c>
      <c r="H143" s="13">
        <f>+H144</f>
        <v>1005480</v>
      </c>
      <c r="I143" s="13">
        <f>+I144+I151</f>
        <v>231694</v>
      </c>
      <c r="J143" s="10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/>
      <c r="F144" s="16" t="s">
        <v>43</v>
      </c>
      <c r="G144" s="13">
        <f>+G145+G146+G147+G148+G149+G150</f>
        <v>1005480</v>
      </c>
      <c r="H144" s="13">
        <f>SUM(H145:H150)</f>
        <v>1005480</v>
      </c>
      <c r="I144" s="13">
        <f>SUM(I145:I150)</f>
        <v>231694</v>
      </c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78" t="s">
        <v>6</v>
      </c>
      <c r="F145" s="27" t="s">
        <v>110</v>
      </c>
      <c r="G145" s="14">
        <v>1005480</v>
      </c>
      <c r="H145" s="14">
        <v>1005480</v>
      </c>
      <c r="I145" s="14">
        <v>231694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2</v>
      </c>
      <c r="F146" s="27" t="s">
        <v>111</v>
      </c>
      <c r="G146" s="14">
        <v>0</v>
      </c>
      <c r="H146" s="14">
        <v>0</v>
      </c>
      <c r="I146" s="14"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3</v>
      </c>
      <c r="F147" s="27" t="s">
        <v>142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4</v>
      </c>
      <c r="F148" s="27" t="s">
        <v>112</v>
      </c>
      <c r="G148" s="14">
        <v>0</v>
      </c>
      <c r="H148" s="14">
        <v>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7</v>
      </c>
      <c r="D149" s="28">
        <v>1</v>
      </c>
      <c r="E149" s="28">
        <v>5</v>
      </c>
      <c r="F149" s="27" t="s">
        <v>113</v>
      </c>
      <c r="G149" s="14">
        <v>0</v>
      </c>
      <c r="H149" s="14">
        <v>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7</v>
      </c>
      <c r="D150" s="28">
        <v>1</v>
      </c>
      <c r="E150" s="28">
        <v>6</v>
      </c>
      <c r="F150" s="27" t="s">
        <v>114</v>
      </c>
      <c r="G150" s="14">
        <v>0</v>
      </c>
      <c r="H150" s="14">
        <v>0</v>
      </c>
      <c r="I150" s="14">
        <v>0</v>
      </c>
      <c r="J150" s="9" t="s">
        <v>22</v>
      </c>
    </row>
    <row r="151" spans="1:10" ht="12.75">
      <c r="A151" s="33">
        <v>2</v>
      </c>
      <c r="B151" s="3">
        <v>3</v>
      </c>
      <c r="C151" s="7">
        <v>7</v>
      </c>
      <c r="D151" s="28">
        <v>2</v>
      </c>
      <c r="E151" s="28"/>
      <c r="F151" s="16" t="s">
        <v>178</v>
      </c>
      <c r="G151" s="13"/>
      <c r="H151" s="13"/>
      <c r="I151" s="13">
        <f>+I152+I153</f>
        <v>0</v>
      </c>
      <c r="J151" s="9"/>
    </row>
    <row r="152" spans="1:10" ht="12.75">
      <c r="A152" s="33">
        <v>2</v>
      </c>
      <c r="B152" s="3">
        <v>2</v>
      </c>
      <c r="C152" s="7">
        <v>7</v>
      </c>
      <c r="D152" s="28">
        <v>2</v>
      </c>
      <c r="E152" s="78" t="s">
        <v>196</v>
      </c>
      <c r="F152" s="27" t="s">
        <v>197</v>
      </c>
      <c r="G152" s="13"/>
      <c r="H152" s="13"/>
      <c r="I152" s="14">
        <v>0</v>
      </c>
      <c r="J152" s="9"/>
    </row>
    <row r="153" spans="1:10" ht="12.75">
      <c r="A153" s="33">
        <v>2</v>
      </c>
      <c r="B153" s="3">
        <v>3</v>
      </c>
      <c r="C153" s="7">
        <v>7</v>
      </c>
      <c r="D153" s="28">
        <v>2</v>
      </c>
      <c r="E153" s="78" t="s">
        <v>180</v>
      </c>
      <c r="F153" s="27" t="s">
        <v>179</v>
      </c>
      <c r="G153" s="14"/>
      <c r="H153" s="14"/>
      <c r="I153" s="14">
        <v>0</v>
      </c>
      <c r="J153" s="9"/>
    </row>
    <row r="154" spans="1:10" ht="12.75">
      <c r="A154" s="33">
        <v>2</v>
      </c>
      <c r="B154" s="3">
        <v>3</v>
      </c>
      <c r="C154" s="7">
        <v>9</v>
      </c>
      <c r="D154" s="28" t="s">
        <v>14</v>
      </c>
      <c r="E154" s="28"/>
      <c r="F154" s="16" t="s">
        <v>47</v>
      </c>
      <c r="G154" s="13">
        <f>+G155+G156+G157+G158+G159+G160+G161</f>
        <v>400000</v>
      </c>
      <c r="H154" s="13">
        <f>SUM(H155:H161)</f>
        <v>400000</v>
      </c>
      <c r="I154" s="13">
        <f>SUM(I155:I162)</f>
        <v>10988.3</v>
      </c>
      <c r="J154" s="9" t="s">
        <v>14</v>
      </c>
    </row>
    <row r="155" spans="1:10" ht="12.75">
      <c r="A155" s="33">
        <v>2</v>
      </c>
      <c r="B155" s="3">
        <v>3</v>
      </c>
      <c r="C155" s="7">
        <v>9</v>
      </c>
      <c r="D155" s="28">
        <v>1</v>
      </c>
      <c r="E155" s="78" t="s">
        <v>6</v>
      </c>
      <c r="F155" s="27" t="s">
        <v>181</v>
      </c>
      <c r="G155" s="14">
        <v>10000</v>
      </c>
      <c r="H155" s="14">
        <v>10000</v>
      </c>
      <c r="I155" s="14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9</v>
      </c>
      <c r="D156" s="28">
        <v>2</v>
      </c>
      <c r="E156" s="78" t="s">
        <v>6</v>
      </c>
      <c r="F156" s="27" t="s">
        <v>117</v>
      </c>
      <c r="G156" s="14">
        <v>325000</v>
      </c>
      <c r="H156" s="14">
        <v>325000</v>
      </c>
      <c r="I156" s="14">
        <v>6050</v>
      </c>
      <c r="J156" s="9" t="s">
        <v>14</v>
      </c>
    </row>
    <row r="157" spans="1:10" ht="12.75">
      <c r="A157" s="33">
        <v>2</v>
      </c>
      <c r="B157" s="3">
        <v>3</v>
      </c>
      <c r="C157" s="7">
        <v>9</v>
      </c>
      <c r="D157" s="28">
        <v>3</v>
      </c>
      <c r="E157" s="78" t="s">
        <v>6</v>
      </c>
      <c r="F157" s="27" t="s">
        <v>143</v>
      </c>
      <c r="G157" s="14">
        <v>65000</v>
      </c>
      <c r="H157" s="14">
        <v>65000</v>
      </c>
      <c r="I157" s="14">
        <v>0</v>
      </c>
      <c r="J157" s="9" t="s">
        <v>14</v>
      </c>
    </row>
    <row r="158" spans="1:10" ht="12.75">
      <c r="A158" s="59">
        <v>2</v>
      </c>
      <c r="B158" s="3">
        <v>3</v>
      </c>
      <c r="C158" s="5">
        <v>9</v>
      </c>
      <c r="D158" s="5">
        <v>4</v>
      </c>
      <c r="E158" s="5"/>
      <c r="F158" s="27" t="s">
        <v>115</v>
      </c>
      <c r="G158" s="13">
        <v>0</v>
      </c>
      <c r="H158" s="13">
        <v>0</v>
      </c>
      <c r="I158" s="13">
        <v>0</v>
      </c>
      <c r="J158" s="9" t="s">
        <v>14</v>
      </c>
    </row>
    <row r="159" spans="1:10" ht="12.75">
      <c r="A159" s="33">
        <v>2</v>
      </c>
      <c r="B159" s="3">
        <v>3</v>
      </c>
      <c r="C159" s="5">
        <v>9</v>
      </c>
      <c r="D159" s="5">
        <v>5</v>
      </c>
      <c r="E159" s="5"/>
      <c r="F159" s="27" t="s">
        <v>116</v>
      </c>
      <c r="G159" s="13">
        <v>0</v>
      </c>
      <c r="H159" s="13">
        <v>0</v>
      </c>
      <c r="I159" s="14">
        <v>0</v>
      </c>
      <c r="J159" s="9" t="s">
        <v>14</v>
      </c>
    </row>
    <row r="160" spans="1:10" ht="12.75">
      <c r="A160" s="33">
        <v>2</v>
      </c>
      <c r="B160" s="6">
        <v>3</v>
      </c>
      <c r="C160" s="28">
        <v>9</v>
      </c>
      <c r="D160" s="28">
        <v>6</v>
      </c>
      <c r="E160" s="78" t="s">
        <v>6</v>
      </c>
      <c r="F160" s="27" t="s">
        <v>48</v>
      </c>
      <c r="G160" s="14">
        <v>0</v>
      </c>
      <c r="H160" s="14">
        <v>0</v>
      </c>
      <c r="I160" s="14">
        <v>0</v>
      </c>
      <c r="J160" s="9" t="s">
        <v>14</v>
      </c>
    </row>
    <row r="161" spans="1:10" ht="12.75">
      <c r="A161" s="33">
        <v>2</v>
      </c>
      <c r="B161" s="6">
        <v>3</v>
      </c>
      <c r="C161" s="28">
        <v>9</v>
      </c>
      <c r="D161" s="28">
        <v>9</v>
      </c>
      <c r="E161" s="78" t="s">
        <v>6</v>
      </c>
      <c r="F161" s="27" t="s">
        <v>176</v>
      </c>
      <c r="G161" s="13">
        <v>0</v>
      </c>
      <c r="H161" s="13">
        <v>0</v>
      </c>
      <c r="I161" s="14">
        <v>4938.3</v>
      </c>
      <c r="J161" s="9" t="s">
        <v>14</v>
      </c>
    </row>
    <row r="162" spans="1:10" ht="12.75">
      <c r="A162" s="33">
        <v>2</v>
      </c>
      <c r="B162" s="6">
        <v>3</v>
      </c>
      <c r="C162" s="28">
        <v>9</v>
      </c>
      <c r="D162" s="28">
        <v>9</v>
      </c>
      <c r="E162" s="78" t="s">
        <v>192</v>
      </c>
      <c r="F162" s="27" t="s">
        <v>193</v>
      </c>
      <c r="G162" s="13"/>
      <c r="H162" s="13"/>
      <c r="I162" s="14">
        <v>0</v>
      </c>
      <c r="J162" s="9"/>
    </row>
    <row r="163" spans="1:10" ht="12.75">
      <c r="A163" s="33"/>
      <c r="B163" s="3"/>
      <c r="C163" s="5"/>
      <c r="D163" s="5"/>
      <c r="E163" s="5"/>
      <c r="F163" s="16"/>
      <c r="G163" s="14"/>
      <c r="H163" s="14"/>
      <c r="I163" s="14"/>
      <c r="J163" s="10" t="s">
        <v>14</v>
      </c>
    </row>
    <row r="164" spans="1:10" ht="12.75">
      <c r="A164" s="33" t="s">
        <v>14</v>
      </c>
      <c r="B164" s="3" t="s">
        <v>14</v>
      </c>
      <c r="C164" s="7" t="s">
        <v>14</v>
      </c>
      <c r="D164" s="28" t="s">
        <v>14</v>
      </c>
      <c r="E164" s="28"/>
      <c r="F164" s="68" t="s">
        <v>49</v>
      </c>
      <c r="G164" s="22"/>
      <c r="H164" s="22"/>
      <c r="I164" s="22"/>
      <c r="J164" s="72">
        <f>++I107+I110+I112+I117+I123+I129+I143+I154</f>
        <v>305666.7</v>
      </c>
    </row>
    <row r="165" spans="1:10" ht="12.75">
      <c r="A165" s="33" t="s">
        <v>14</v>
      </c>
      <c r="B165" s="3" t="s">
        <v>14</v>
      </c>
      <c r="C165" s="7" t="s">
        <v>14</v>
      </c>
      <c r="D165" s="28" t="s">
        <v>14</v>
      </c>
      <c r="E165" s="28"/>
      <c r="F165" s="27"/>
      <c r="G165" s="14"/>
      <c r="H165" s="14"/>
      <c r="I165" s="14"/>
      <c r="J165" s="9" t="s">
        <v>14</v>
      </c>
    </row>
    <row r="166" spans="1:10" ht="15.75">
      <c r="A166" s="75">
        <v>2</v>
      </c>
      <c r="B166" s="19">
        <v>4</v>
      </c>
      <c r="C166" s="23" t="s">
        <v>14</v>
      </c>
      <c r="D166" s="18" t="s">
        <v>14</v>
      </c>
      <c r="E166" s="18"/>
      <c r="F166" s="25" t="s">
        <v>9</v>
      </c>
      <c r="G166" s="22">
        <f>+G167+G171</f>
        <v>6037103</v>
      </c>
      <c r="H166" s="22">
        <f>+H167+H171</f>
        <v>6037103</v>
      </c>
      <c r="I166" s="22">
        <f>I167</f>
        <v>0</v>
      </c>
      <c r="J166" s="22">
        <v>0</v>
      </c>
    </row>
    <row r="167" spans="1:10" ht="12.75">
      <c r="A167" s="33">
        <v>2</v>
      </c>
      <c r="B167" s="3">
        <v>4</v>
      </c>
      <c r="C167" s="7">
        <v>1</v>
      </c>
      <c r="D167" s="5" t="s">
        <v>14</v>
      </c>
      <c r="E167" s="7"/>
      <c r="F167" s="4" t="s">
        <v>144</v>
      </c>
      <c r="G167" s="15">
        <f>+G168+G169+G170</f>
        <v>6037103</v>
      </c>
      <c r="H167" s="15">
        <f>+H168+H169+H170</f>
        <v>6037103</v>
      </c>
      <c r="I167" s="13">
        <f>+I168+I169</f>
        <v>0</v>
      </c>
      <c r="J167" s="15" t="s">
        <v>14</v>
      </c>
    </row>
    <row r="168" spans="1:10" ht="12.75">
      <c r="A168" s="33">
        <v>2</v>
      </c>
      <c r="B168" s="3">
        <v>4</v>
      </c>
      <c r="C168" s="7">
        <v>1</v>
      </c>
      <c r="D168" s="5">
        <v>2</v>
      </c>
      <c r="E168" s="7"/>
      <c r="F168" s="8" t="s">
        <v>145</v>
      </c>
      <c r="G168" s="13">
        <v>0</v>
      </c>
      <c r="H168" s="13">
        <v>0</v>
      </c>
      <c r="I168" s="14">
        <v>0</v>
      </c>
      <c r="J168" s="15" t="s">
        <v>14</v>
      </c>
    </row>
    <row r="169" spans="1:10" ht="12.75">
      <c r="A169" s="33">
        <v>2</v>
      </c>
      <c r="B169" s="3">
        <v>4</v>
      </c>
      <c r="C169" s="7">
        <v>1</v>
      </c>
      <c r="D169" s="5">
        <v>4</v>
      </c>
      <c r="E169" s="7"/>
      <c r="F169" s="8" t="s">
        <v>157</v>
      </c>
      <c r="G169" s="13">
        <v>0</v>
      </c>
      <c r="H169" s="13">
        <v>0</v>
      </c>
      <c r="I169" s="14">
        <f>+I170</f>
        <v>0</v>
      </c>
      <c r="J169" s="15"/>
    </row>
    <row r="170" spans="1:10" ht="12.75">
      <c r="A170" s="33">
        <v>2</v>
      </c>
      <c r="B170" s="3">
        <v>4</v>
      </c>
      <c r="C170" s="7">
        <v>1</v>
      </c>
      <c r="D170" s="5">
        <v>4</v>
      </c>
      <c r="E170" s="7">
        <v>1</v>
      </c>
      <c r="F170" s="27" t="s">
        <v>158</v>
      </c>
      <c r="G170" s="15">
        <v>6037103</v>
      </c>
      <c r="H170" s="15">
        <v>6037103</v>
      </c>
      <c r="I170" s="14">
        <v>0</v>
      </c>
      <c r="J170" s="15"/>
    </row>
    <row r="171" spans="1:10" ht="12.75">
      <c r="A171" s="59">
        <v>2</v>
      </c>
      <c r="B171" s="3">
        <v>4</v>
      </c>
      <c r="C171" s="5">
        <v>7</v>
      </c>
      <c r="D171" s="5"/>
      <c r="E171" s="5"/>
      <c r="F171" s="4" t="s">
        <v>146</v>
      </c>
      <c r="G171" s="13">
        <v>0</v>
      </c>
      <c r="H171" s="13">
        <v>0</v>
      </c>
      <c r="I171" s="15">
        <v>0</v>
      </c>
      <c r="J171" s="15" t="s">
        <v>14</v>
      </c>
    </row>
    <row r="172" spans="1:10" ht="12.75">
      <c r="A172" s="33">
        <v>2</v>
      </c>
      <c r="B172" s="3">
        <v>4</v>
      </c>
      <c r="C172" s="7">
        <v>7</v>
      </c>
      <c r="D172" s="28">
        <v>2</v>
      </c>
      <c r="E172" s="7"/>
      <c r="F172" s="8" t="s">
        <v>118</v>
      </c>
      <c r="G172" s="13">
        <v>0</v>
      </c>
      <c r="H172" s="13">
        <v>0</v>
      </c>
      <c r="I172" s="15">
        <v>0</v>
      </c>
      <c r="J172" s="9" t="s">
        <v>14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14</v>
      </c>
    </row>
    <row r="174" spans="1:10" ht="12.75">
      <c r="A174" s="33"/>
      <c r="B174" s="3"/>
      <c r="C174" s="7"/>
      <c r="D174" s="28"/>
      <c r="E174" s="7"/>
      <c r="F174" s="68" t="s">
        <v>151</v>
      </c>
      <c r="G174" s="71"/>
      <c r="H174" s="71"/>
      <c r="I174" s="71"/>
      <c r="J174" s="72">
        <f>+I166</f>
        <v>0</v>
      </c>
    </row>
    <row r="175" spans="1:10" ht="12.75">
      <c r="A175" s="33"/>
      <c r="B175" s="3"/>
      <c r="C175" s="7"/>
      <c r="D175" s="28"/>
      <c r="E175" s="7"/>
      <c r="F175" s="8"/>
      <c r="G175" s="15"/>
      <c r="H175" s="15"/>
      <c r="I175" s="15"/>
      <c r="J175" s="9" t="s">
        <v>22</v>
      </c>
    </row>
    <row r="176" spans="1:10" ht="15.75">
      <c r="A176" s="75">
        <v>2</v>
      </c>
      <c r="B176" s="19">
        <v>6</v>
      </c>
      <c r="C176" s="23" t="s">
        <v>14</v>
      </c>
      <c r="D176" s="18" t="s">
        <v>14</v>
      </c>
      <c r="E176" s="18"/>
      <c r="F176" s="25" t="s">
        <v>119</v>
      </c>
      <c r="G176" s="22">
        <f>+G177+G182+G185+G190</f>
        <v>0</v>
      </c>
      <c r="H176" s="22">
        <f>+H177+H182+H185+H190</f>
        <v>0</v>
      </c>
      <c r="I176" s="22">
        <f>+I177+I182+I185+I190</f>
        <v>75652.16</v>
      </c>
      <c r="J176" s="22">
        <v>0</v>
      </c>
    </row>
    <row r="177" spans="1:10" ht="12.75" customHeight="1">
      <c r="A177" s="33">
        <v>2</v>
      </c>
      <c r="B177" s="3">
        <v>6</v>
      </c>
      <c r="C177" s="7">
        <v>1</v>
      </c>
      <c r="D177" s="5" t="s">
        <v>14</v>
      </c>
      <c r="E177" s="7"/>
      <c r="F177" s="4" t="s">
        <v>120</v>
      </c>
      <c r="G177" s="13">
        <f>+G178+G179+G180+G181</f>
        <v>0</v>
      </c>
      <c r="H177" s="13">
        <f>SUM(H178:H181)</f>
        <v>0</v>
      </c>
      <c r="I177" s="13">
        <f>+I178+I179+I180+I181</f>
        <v>75652.16</v>
      </c>
      <c r="J177" s="13" t="s">
        <v>22</v>
      </c>
    </row>
    <row r="178" spans="1:10" ht="12.75" customHeight="1">
      <c r="A178" s="33">
        <v>2</v>
      </c>
      <c r="B178" s="3">
        <v>6</v>
      </c>
      <c r="C178" s="7">
        <v>1</v>
      </c>
      <c r="D178" s="7">
        <v>1</v>
      </c>
      <c r="E178" s="7"/>
      <c r="F178" s="8" t="s">
        <v>121</v>
      </c>
      <c r="G178" s="14">
        <v>0</v>
      </c>
      <c r="H178" s="14">
        <v>0</v>
      </c>
      <c r="I178" s="14">
        <v>75652.16</v>
      </c>
      <c r="J178" s="9" t="s">
        <v>14</v>
      </c>
    </row>
    <row r="179" spans="1:10" ht="12.75" customHeight="1">
      <c r="A179" s="33">
        <v>2</v>
      </c>
      <c r="B179" s="3">
        <v>6</v>
      </c>
      <c r="C179" s="7">
        <v>1</v>
      </c>
      <c r="D179" s="7">
        <v>3</v>
      </c>
      <c r="E179" s="7"/>
      <c r="F179" s="8" t="s">
        <v>172</v>
      </c>
      <c r="G179" s="14">
        <v>0</v>
      </c>
      <c r="H179" s="14">
        <v>0</v>
      </c>
      <c r="I179" s="14">
        <v>0</v>
      </c>
      <c r="J179" s="9" t="s">
        <v>14</v>
      </c>
    </row>
    <row r="180" spans="1:10" ht="12.75" customHeight="1">
      <c r="A180" s="33">
        <v>2</v>
      </c>
      <c r="B180" s="3">
        <v>6</v>
      </c>
      <c r="C180" s="7">
        <v>1</v>
      </c>
      <c r="D180" s="7">
        <v>5</v>
      </c>
      <c r="E180" s="7"/>
      <c r="F180" s="8" t="s">
        <v>122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59">
        <v>2</v>
      </c>
      <c r="B181" s="3">
        <v>6</v>
      </c>
      <c r="C181" s="28">
        <v>1</v>
      </c>
      <c r="D181" s="28">
        <v>9</v>
      </c>
      <c r="E181" s="28"/>
      <c r="F181" s="8" t="s">
        <v>123</v>
      </c>
      <c r="G181" s="14">
        <v>0</v>
      </c>
      <c r="H181" s="14">
        <v>0</v>
      </c>
      <c r="I181" s="14">
        <v>0</v>
      </c>
      <c r="J181" s="10" t="s">
        <v>14</v>
      </c>
    </row>
    <row r="182" spans="1:10" ht="12.75" customHeight="1">
      <c r="A182" s="59">
        <v>2</v>
      </c>
      <c r="B182" s="3">
        <v>6</v>
      </c>
      <c r="C182" s="5">
        <v>4</v>
      </c>
      <c r="D182" s="5" t="s">
        <v>14</v>
      </c>
      <c r="E182" s="5"/>
      <c r="F182" s="4" t="s">
        <v>124</v>
      </c>
      <c r="G182" s="13">
        <f>+G183</f>
        <v>0</v>
      </c>
      <c r="H182" s="13">
        <f>+H183</f>
        <v>0</v>
      </c>
      <c r="I182" s="13">
        <f>+I183+I184</f>
        <v>0</v>
      </c>
      <c r="J182" s="9" t="s">
        <v>22</v>
      </c>
    </row>
    <row r="183" spans="1:10" ht="12.75" customHeight="1">
      <c r="A183" s="33">
        <v>2</v>
      </c>
      <c r="B183" s="3">
        <v>6</v>
      </c>
      <c r="C183" s="7">
        <v>4</v>
      </c>
      <c r="D183" s="7">
        <v>1</v>
      </c>
      <c r="E183" s="7">
        <v>1</v>
      </c>
      <c r="F183" s="27" t="s">
        <v>125</v>
      </c>
      <c r="G183" s="14">
        <v>0</v>
      </c>
      <c r="H183" s="14">
        <v>0</v>
      </c>
      <c r="I183" s="14">
        <v>0</v>
      </c>
      <c r="J183" s="9" t="s">
        <v>14</v>
      </c>
    </row>
    <row r="184" spans="1:10" ht="12.75" customHeight="1">
      <c r="A184" s="33">
        <v>2</v>
      </c>
      <c r="B184" s="3">
        <v>6</v>
      </c>
      <c r="C184" s="7">
        <v>4</v>
      </c>
      <c r="D184" s="7">
        <v>8</v>
      </c>
      <c r="E184" s="7">
        <v>1</v>
      </c>
      <c r="F184" s="27" t="s">
        <v>173</v>
      </c>
      <c r="G184" s="14"/>
      <c r="H184" s="14"/>
      <c r="I184" s="14">
        <v>0</v>
      </c>
      <c r="J184" s="9"/>
    </row>
    <row r="185" spans="1:10" ht="12.75" customHeight="1">
      <c r="A185" s="59">
        <v>2</v>
      </c>
      <c r="B185" s="3">
        <v>6</v>
      </c>
      <c r="C185" s="5">
        <v>5</v>
      </c>
      <c r="D185" s="5"/>
      <c r="E185" s="5"/>
      <c r="F185" s="16" t="s">
        <v>147</v>
      </c>
      <c r="G185" s="13">
        <f>+G187</f>
        <v>0</v>
      </c>
      <c r="H185" s="13">
        <f>+H187</f>
        <v>0</v>
      </c>
      <c r="I185" s="13">
        <f>+I186</f>
        <v>0</v>
      </c>
      <c r="J185" s="10" t="s">
        <v>14</v>
      </c>
    </row>
    <row r="186" spans="1:10" ht="12.75" customHeight="1">
      <c r="A186" s="33">
        <v>2</v>
      </c>
      <c r="B186" s="6">
        <v>6</v>
      </c>
      <c r="C186" s="28">
        <v>5</v>
      </c>
      <c r="D186" s="28">
        <v>4</v>
      </c>
      <c r="E186" s="28">
        <v>1</v>
      </c>
      <c r="F186" s="27" t="s">
        <v>177</v>
      </c>
      <c r="G186" s="14"/>
      <c r="H186" s="14"/>
      <c r="I186" s="14">
        <v>0</v>
      </c>
      <c r="J186" s="10"/>
    </row>
    <row r="187" spans="1:10" ht="12.75" customHeight="1">
      <c r="A187" s="33">
        <v>2</v>
      </c>
      <c r="B187" s="3">
        <v>6</v>
      </c>
      <c r="C187" s="7">
        <v>5</v>
      </c>
      <c r="D187" s="7">
        <v>5</v>
      </c>
      <c r="E187" s="7">
        <v>1</v>
      </c>
      <c r="F187" s="27" t="s">
        <v>174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33">
        <v>2</v>
      </c>
      <c r="B188" s="3">
        <v>6</v>
      </c>
      <c r="C188" s="7">
        <v>6</v>
      </c>
      <c r="D188" s="7"/>
      <c r="E188" s="7"/>
      <c r="F188" s="16" t="s">
        <v>194</v>
      </c>
      <c r="G188" s="13"/>
      <c r="H188" s="13"/>
      <c r="I188" s="13">
        <f>+I189</f>
        <v>0</v>
      </c>
      <c r="J188" s="9"/>
    </row>
    <row r="189" spans="1:10" ht="12.75" customHeight="1">
      <c r="A189" s="33">
        <v>2</v>
      </c>
      <c r="B189" s="3">
        <v>6</v>
      </c>
      <c r="C189" s="7">
        <v>6</v>
      </c>
      <c r="D189" s="7">
        <v>2</v>
      </c>
      <c r="E189" s="7">
        <v>1</v>
      </c>
      <c r="F189" s="27" t="s">
        <v>195</v>
      </c>
      <c r="G189" s="14"/>
      <c r="H189" s="14"/>
      <c r="I189" s="14">
        <v>0</v>
      </c>
      <c r="J189" s="9"/>
    </row>
    <row r="190" spans="1:10" ht="12.75" customHeight="1">
      <c r="A190" s="59">
        <v>2</v>
      </c>
      <c r="B190" s="3">
        <v>6</v>
      </c>
      <c r="C190" s="5">
        <v>7</v>
      </c>
      <c r="D190" s="5"/>
      <c r="E190" s="5"/>
      <c r="F190" s="16" t="s">
        <v>126</v>
      </c>
      <c r="G190" s="13">
        <f>+G191+G194</f>
        <v>0</v>
      </c>
      <c r="H190" s="13">
        <f>+H191+H194</f>
        <v>0</v>
      </c>
      <c r="I190" s="13">
        <f>+I191+I194</f>
        <v>0</v>
      </c>
      <c r="J190" s="10" t="s">
        <v>22</v>
      </c>
    </row>
    <row r="191" spans="1:10" ht="12.75" customHeight="1">
      <c r="A191" s="59">
        <v>2</v>
      </c>
      <c r="B191" s="3">
        <v>6</v>
      </c>
      <c r="C191" s="5">
        <v>8</v>
      </c>
      <c r="D191" s="5">
        <v>3</v>
      </c>
      <c r="E191" s="5"/>
      <c r="F191" s="16" t="s">
        <v>148</v>
      </c>
      <c r="G191" s="13">
        <f>+G192+G193</f>
        <v>0</v>
      </c>
      <c r="H191" s="13">
        <f>+H192+H193</f>
        <v>0</v>
      </c>
      <c r="I191" s="13">
        <f>+I192+I193</f>
        <v>0</v>
      </c>
      <c r="J191" s="9" t="s">
        <v>14</v>
      </c>
    </row>
    <row r="192" spans="1:10" ht="12.75" customHeight="1">
      <c r="A192" s="33">
        <v>2</v>
      </c>
      <c r="B192" s="3">
        <v>6</v>
      </c>
      <c r="C192" s="7">
        <v>8</v>
      </c>
      <c r="D192" s="7">
        <v>3</v>
      </c>
      <c r="E192" s="7">
        <v>1</v>
      </c>
      <c r="F192" s="27" t="s">
        <v>127</v>
      </c>
      <c r="G192" s="14">
        <v>0</v>
      </c>
      <c r="H192" s="14">
        <v>0</v>
      </c>
      <c r="I192" s="14">
        <v>0</v>
      </c>
      <c r="J192" s="9"/>
    </row>
    <row r="193" spans="1:10" ht="12.75" customHeight="1">
      <c r="A193" s="33">
        <v>2</v>
      </c>
      <c r="B193" s="3">
        <v>6</v>
      </c>
      <c r="C193" s="7">
        <v>8</v>
      </c>
      <c r="D193" s="7">
        <v>3</v>
      </c>
      <c r="E193" s="7">
        <v>2</v>
      </c>
      <c r="F193" s="27" t="s">
        <v>128</v>
      </c>
      <c r="G193" s="14">
        <v>0</v>
      </c>
      <c r="H193" s="14">
        <v>0</v>
      </c>
      <c r="I193" s="14">
        <v>0</v>
      </c>
      <c r="J193" s="9" t="s">
        <v>14</v>
      </c>
    </row>
    <row r="194" spans="1:10" ht="12.75" customHeight="1">
      <c r="A194" s="59">
        <v>2</v>
      </c>
      <c r="B194" s="3">
        <v>6</v>
      </c>
      <c r="C194" s="5">
        <v>8</v>
      </c>
      <c r="D194" s="5">
        <v>8</v>
      </c>
      <c r="E194" s="5"/>
      <c r="F194" s="16" t="s">
        <v>129</v>
      </c>
      <c r="G194" s="13">
        <v>0</v>
      </c>
      <c r="H194" s="13">
        <v>0</v>
      </c>
      <c r="I194" s="13">
        <v>0</v>
      </c>
      <c r="J194" s="10" t="s">
        <v>14</v>
      </c>
    </row>
    <row r="195" spans="1:10" ht="12.75" customHeight="1">
      <c r="A195" s="33">
        <v>2</v>
      </c>
      <c r="B195" s="3">
        <v>6</v>
      </c>
      <c r="C195" s="7">
        <v>8</v>
      </c>
      <c r="D195" s="7">
        <v>8</v>
      </c>
      <c r="E195" s="7">
        <v>1</v>
      </c>
      <c r="F195" s="27" t="s">
        <v>130</v>
      </c>
      <c r="G195" s="14">
        <v>0</v>
      </c>
      <c r="H195" s="14">
        <v>0</v>
      </c>
      <c r="I195" s="14">
        <v>0</v>
      </c>
      <c r="J195" s="9" t="s">
        <v>22</v>
      </c>
    </row>
    <row r="196" spans="1:10" ht="4.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2.75" customHeight="1">
      <c r="A197" s="33"/>
      <c r="B197" s="3"/>
      <c r="C197" s="7"/>
      <c r="D197" s="7"/>
      <c r="E197" s="7"/>
      <c r="F197" s="68" t="s">
        <v>154</v>
      </c>
      <c r="G197" s="69"/>
      <c r="H197" s="69"/>
      <c r="I197" s="69"/>
      <c r="J197" s="72">
        <f>+I177+I182+I185+I190</f>
        <v>75652.16</v>
      </c>
    </row>
    <row r="198" spans="1:10" ht="12.75" customHeight="1">
      <c r="A198" s="33"/>
      <c r="B198" s="3"/>
      <c r="C198" s="7"/>
      <c r="D198" s="7"/>
      <c r="E198" s="7"/>
      <c r="F198" s="27"/>
      <c r="G198" s="14"/>
      <c r="H198" s="14"/>
      <c r="I198" s="14"/>
      <c r="J198" s="9"/>
    </row>
    <row r="199" spans="1:10" ht="18" customHeight="1">
      <c r="A199" s="19">
        <v>2</v>
      </c>
      <c r="B199" s="19">
        <v>7</v>
      </c>
      <c r="C199" s="19"/>
      <c r="D199" s="19"/>
      <c r="E199" s="19"/>
      <c r="F199" s="21" t="s">
        <v>131</v>
      </c>
      <c r="G199" s="64">
        <f aca="true" t="shared" si="0" ref="G199:I200">+G200</f>
        <v>0</v>
      </c>
      <c r="H199" s="61">
        <f t="shared" si="0"/>
        <v>0</v>
      </c>
      <c r="I199" s="61">
        <f t="shared" si="0"/>
        <v>0</v>
      </c>
      <c r="J199" s="61">
        <v>0</v>
      </c>
    </row>
    <row r="200" spans="1:10" ht="12.75" customHeight="1">
      <c r="A200" s="59">
        <v>2</v>
      </c>
      <c r="B200" s="3">
        <v>7</v>
      </c>
      <c r="C200" s="5">
        <v>2</v>
      </c>
      <c r="D200" s="5"/>
      <c r="E200" s="5"/>
      <c r="F200" s="16" t="s">
        <v>149</v>
      </c>
      <c r="G200" s="13">
        <f t="shared" si="0"/>
        <v>0</v>
      </c>
      <c r="H200" s="13">
        <f t="shared" si="0"/>
        <v>0</v>
      </c>
      <c r="I200" s="13">
        <f t="shared" si="0"/>
        <v>0</v>
      </c>
      <c r="J200" s="10" t="s">
        <v>14</v>
      </c>
    </row>
    <row r="201" spans="1:10" ht="12.75" customHeight="1">
      <c r="A201" s="33">
        <v>2</v>
      </c>
      <c r="B201" s="3">
        <v>7</v>
      </c>
      <c r="C201" s="7">
        <v>2</v>
      </c>
      <c r="D201" s="7">
        <v>2</v>
      </c>
      <c r="E201" s="7"/>
      <c r="F201" s="27" t="s">
        <v>132</v>
      </c>
      <c r="G201" s="14">
        <v>0</v>
      </c>
      <c r="H201" s="14">
        <v>0</v>
      </c>
      <c r="I201" s="14">
        <v>0</v>
      </c>
      <c r="J201" s="9" t="s">
        <v>14</v>
      </c>
    </row>
    <row r="202" spans="1:10" ht="12.75" customHeight="1">
      <c r="A202" s="33"/>
      <c r="B202" s="3"/>
      <c r="C202" s="7"/>
      <c r="D202" s="7"/>
      <c r="E202" s="7"/>
      <c r="F202" s="27"/>
      <c r="G202" s="14"/>
      <c r="H202" s="14"/>
      <c r="I202" s="14"/>
      <c r="J202" s="9" t="s">
        <v>22</v>
      </c>
    </row>
    <row r="203" spans="2:10" ht="12.75" customHeight="1">
      <c r="B203" s="7"/>
      <c r="C203" s="7"/>
      <c r="D203" s="7"/>
      <c r="E203" s="7"/>
      <c r="F203" s="68" t="s">
        <v>153</v>
      </c>
      <c r="G203" s="69"/>
      <c r="H203" s="56"/>
      <c r="I203" s="69"/>
      <c r="J203" s="70">
        <f>+J199</f>
        <v>0</v>
      </c>
    </row>
    <row r="204" spans="2:10" ht="12.75" customHeight="1">
      <c r="B204" s="7"/>
      <c r="C204" s="7"/>
      <c r="D204" s="7"/>
      <c r="E204" s="7"/>
      <c r="F204" s="4"/>
      <c r="G204" s="14"/>
      <c r="H204" s="1"/>
      <c r="I204" s="14"/>
      <c r="J204" s="9" t="s">
        <v>14</v>
      </c>
    </row>
    <row r="205" spans="2:10" ht="12.75" customHeight="1">
      <c r="B205" s="7"/>
      <c r="C205" s="7"/>
      <c r="D205" s="7"/>
      <c r="E205" s="7"/>
      <c r="F205" s="4" t="s">
        <v>152</v>
      </c>
      <c r="G205" s="65">
        <f>+G199+G176+G166+G106+G50+G19</f>
        <v>113227893</v>
      </c>
      <c r="H205" s="77">
        <f>+H199+H176+H166+H106+H50+H19</f>
        <v>113227893</v>
      </c>
      <c r="I205" s="14"/>
      <c r="J205" s="10">
        <v>0</v>
      </c>
    </row>
    <row r="206" spans="2:10" ht="12.75" customHeight="1">
      <c r="B206" s="7"/>
      <c r="C206" s="7"/>
      <c r="D206" s="7"/>
      <c r="E206" s="7"/>
      <c r="F206" s="4"/>
      <c r="G206" s="65"/>
      <c r="H206" s="66"/>
      <c r="I206" s="14"/>
      <c r="J206" s="9"/>
    </row>
    <row r="207" spans="2:10" ht="18" customHeight="1">
      <c r="B207" s="32"/>
      <c r="C207" s="32"/>
      <c r="D207" s="32" t="s">
        <v>14</v>
      </c>
      <c r="E207" s="32"/>
      <c r="F207" s="35" t="s">
        <v>14</v>
      </c>
      <c r="G207" s="36"/>
      <c r="H207" s="14" t="s">
        <v>14</v>
      </c>
      <c r="I207" s="36"/>
      <c r="J207" s="37" t="s">
        <v>14</v>
      </c>
    </row>
    <row r="208" spans="2:10" ht="18" customHeight="1">
      <c r="B208" s="32"/>
      <c r="C208" s="32"/>
      <c r="D208" s="32"/>
      <c r="E208" s="32"/>
      <c r="F208" s="35"/>
      <c r="G208" s="36"/>
      <c r="H208" s="14"/>
      <c r="I208" s="36"/>
      <c r="J208" s="37" t="s">
        <v>14</v>
      </c>
    </row>
    <row r="209" spans="2:10" ht="18" customHeight="1">
      <c r="B209" s="32"/>
      <c r="C209" s="32"/>
      <c r="D209" s="32" t="s">
        <v>22</v>
      </c>
      <c r="E209" s="32"/>
      <c r="F209" s="51" t="s">
        <v>201</v>
      </c>
      <c r="G209" s="36"/>
      <c r="H209" s="14" t="s">
        <v>14</v>
      </c>
      <c r="I209" s="36"/>
      <c r="J209" s="67">
        <f>+J203+J197+J174+J164+J104+J48</f>
        <v>10805361.7</v>
      </c>
    </row>
    <row r="210" spans="4:10" ht="18" customHeight="1">
      <c r="D210" s="33" t="s">
        <v>14</v>
      </c>
      <c r="F210" s="38" t="s">
        <v>52</v>
      </c>
      <c r="G210" s="40">
        <f>+J15</f>
        <v>65604006.489999995</v>
      </c>
      <c r="H210" s="2" t="s">
        <v>14</v>
      </c>
      <c r="I210" s="39"/>
      <c r="J210" s="40">
        <f>+J15</f>
        <v>65604006.489999995</v>
      </c>
    </row>
    <row r="211" spans="4:10" ht="12.75" customHeight="1">
      <c r="D211" s="33" t="s">
        <v>14</v>
      </c>
      <c r="F211" s="26"/>
      <c r="J211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2017-05-15T15:12:04Z</cp:lastPrinted>
  <dcterms:created xsi:type="dcterms:W3CDTF">2006-01-17T19:13:45Z</dcterms:created>
  <dcterms:modified xsi:type="dcterms:W3CDTF">2017-11-02T13:58:47Z</dcterms:modified>
  <cp:category/>
  <cp:version/>
  <cp:contentType/>
  <cp:contentStatus/>
</cp:coreProperties>
</file>