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200" windowHeight="1122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<sst xmlns="http://schemas.openxmlformats.org/spreadsheetml/2006/main" count="408" uniqueCount="204">
  <si>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</si>
  <si>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</si>
  <si>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</si>
  <si>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</si>
  <si>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</si>
  <si>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</si>
  <si>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</si>
  <si>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</si>
  <si>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</si>
  <si>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</si>
  <si>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</si>
  <si>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</si>
  <si>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</si>
  <si>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</si>
  <si>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</si>
  <si>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</si>
  <si>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</si>
  <si>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</si>
  <si>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</si>
  <si>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</si>
  <si>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</si>
  <si>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</si>
  <si>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</si>
  <si>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</si>
  <si>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</si>
  <si>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</si>
  <si>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</si>
  <si>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</si>
  <si>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</si>
  <si>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</si>
  <si>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</si>
  <si>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</si>
  <si>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</si>
  <si>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</si>
  <si>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</si>
  <si>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</si>
  <si>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</si>
  <si>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</si>
  <si>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</si>
  <si>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</si>
  <si>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</si>
  <si>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</si>
  <si>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</si>
  <si>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</si>
  <si>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</si>
  <si>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</si>
  <si>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</si>
  <si>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</si>
  <si>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</si>
  <si>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</si>
  <si>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</si>
  <si>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</si>
  <si>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</si>
  <si>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</si>
  <si>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</si>
  <si>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</si>
  <si>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</si>
  <si>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</si>
  <si>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</si>
  <si>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</si>
  <si>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</si>
  <si>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</si>
  <si>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</si>
  <si>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</si>
  <si>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</si>
  <si>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</si>
  <si>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</si>
  <si>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</si>
  <si>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</si>
  <si>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</si>
  <si>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</si>
  <si>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</si>
  <si>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</si>
  <si>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</si>
  <si>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</si>
  <si>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</si>
  <si>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</si>
  <si>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</si>
  <si>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</si>
  <si>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</si>
  <si>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</si>
  <si>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</si>
  <si>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</si>
  <si>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</si>
  <si>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</si>
  <si>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</si>
  <si>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</si>
  <si>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</si>
  <si>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</si>
  <si>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</si>
  <si>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</si>
  <si>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</si>
  <si>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</si>
  <si>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</si>
  <si>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</si>
  <si>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</si>
  <si>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</si>
  <si>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</si>
  <si>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</si>
  <si>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</si>
  <si>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</si>
  <si>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</si>
  <si>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</si>
  <si>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</si>
  <si>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</si>
  <si>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</si>
  <si>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</si>
  <si>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</si>
  <si>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</si>
  <si>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</si>
  <si>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</si>
  <si>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</si>
  <si>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</si>
  <si>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</si>
  <si>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</si>
  <si>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</si>
  <si>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</si>
  <si>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</si>
  <si>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</si>
  <si>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</si>
  <si>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</si>
  <si>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</si>
  <si>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</si>
  <si>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</si>
  <si>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</si>
  <si>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</si>
  <si>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</si>
  <si>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</si>
  <si>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</si>
  <si>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</si>
  <si>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</si>
  <si>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</si>
  <si>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</si>
  <si>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</si>
  <si>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</si>
  <si>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</si>
  <si>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</si>
  <si>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</si>
  <si>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</si>
  <si>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</si>
  <si>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</si>
  <si>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</si>
  <si>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</si>
  <si>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</si>
  <si>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</si>
  <si>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</si>
  <si>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</si>
  <si>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</si>
  <si>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</si>
  <si>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</si>
  <si>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</si>
  <si>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</si>
  <si>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</si>
  <si>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</si>
  <si>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</si>
  <si>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</si>
  <si>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</si>
  <si>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</si>
  <si>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</si>
  <si>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</si>
  <si>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</si>
  <si>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</si>
  <si>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</si>
  <si>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</si>
  <si>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</si>
  <si>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</si>
  <si>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</si>
  <si>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</si>
  <si>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</si>
  <si>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</si>
  <si>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</si>
  <si>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</si>
  <si>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</si>
  <si>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</si>
  <si>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</si>
  <si>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</si>
  <si>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</si>
  <si>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</si>
  <si>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</si>
  <si>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</si>
  <si>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</si>
  <si>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</si>
  <si>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</si>
  <si>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</si>
  <si>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</si>
  <si>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</si>
  <si>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</si>
  <si>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</si>
  <si>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</si>
  <si>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</si>
  <si>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</si>
  <si>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</si>
  <si>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</si>
  <si>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</si>
  <si>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</si>
  <si>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</si>
  <si>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</si>
  <si>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“Año del Fomento de las Exportaciones”</t>
  </si>
  <si>
    <t xml:space="preserve">DIRECCION DE ADMINISTRACION  FINANCIERA INTEGRDA         
</t>
  </si>
  <si>
    <t>Compensaciónes especiales</t>
  </si>
  <si>
    <t>Equipos y Aparatos Audiovisuales</t>
  </si>
  <si>
    <t>Ejecución Presupuestaria - Ejecución Junio</t>
  </si>
  <si>
    <t>Ejecución Junio</t>
  </si>
  <si>
    <t>Periodo del  01/06/2018 Al 31/06/2018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</si>
</sst>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10</xdr:col>
      <xdr:colOff>133350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5"/>
  <sheetViews>
    <sheetView showZeros="0" tabSelected="1" workbookViewId="0" topLeftCell="A179">
      <selection activeCell="N14" sqref="N14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3.421875" style="1" customWidth="1"/>
    <col min="7" max="7" width="18.140625" style="2" hidden="1" customWidth="1"/>
    <col min="8" max="8" width="18.421875" style="2" hidden="1" customWidth="1"/>
    <col min="9" max="9" width="14.574218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0"/>
      <c r="C4" s="80"/>
      <c r="D4" s="80"/>
      <c r="E4" s="80"/>
      <c r="F4" s="80"/>
      <c r="G4" s="80"/>
      <c r="H4" s="80"/>
      <c r="I4" s="80"/>
      <c r="J4" s="80"/>
    </row>
    <row r="5" spans="2:10" ht="23.25">
      <c r="B5" s="81"/>
      <c r="C5" s="81"/>
      <c r="D5" s="81"/>
      <c r="E5" s="81"/>
      <c r="F5" s="81"/>
      <c r="G5" s="81"/>
      <c r="H5" s="81"/>
      <c r="I5" s="81"/>
      <c r="J5" s="81"/>
    </row>
    <row r="6" spans="1:10" ht="23.25">
      <c r="A6" s="81" t="s">
        <v>197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8.75">
      <c r="A7" s="82" t="s">
        <v>12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8.75">
      <c r="A8" s="82" t="s">
        <v>155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5.75">
      <c r="A9" s="87" t="s">
        <v>198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5.75">
      <c r="A10" s="83" t="s">
        <v>203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4" ht="15.75">
      <c r="A11" s="83" t="s">
        <v>3</v>
      </c>
      <c r="B11" s="83"/>
      <c r="C11" s="83"/>
      <c r="D11" s="83"/>
      <c r="E11" s="83"/>
      <c r="F11" s="83"/>
      <c r="G11" s="83"/>
      <c r="H11" s="83"/>
      <c r="I11" s="83"/>
      <c r="J11" s="83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5" t="s">
        <v>10</v>
      </c>
      <c r="C13" s="85"/>
      <c r="D13" s="85"/>
      <c r="E13" s="85"/>
      <c r="F13" s="85"/>
      <c r="G13" s="10"/>
      <c r="H13" s="10"/>
      <c r="I13" s="10"/>
      <c r="J13" s="43">
        <v>904000000</v>
      </c>
    </row>
    <row r="14" spans="2:10" ht="16.5" customHeight="1">
      <c r="B14" s="85" t="s">
        <v>11</v>
      </c>
      <c r="C14" s="85"/>
      <c r="D14" s="85"/>
      <c r="E14" s="85"/>
      <c r="F14" s="85"/>
      <c r="G14" s="10"/>
      <c r="H14" s="10"/>
      <c r="I14" s="10"/>
      <c r="J14" s="73">
        <v>110216641.99</v>
      </c>
    </row>
    <row r="15" spans="2:10" ht="16.5" customHeight="1">
      <c r="B15" s="86" t="s">
        <v>51</v>
      </c>
      <c r="C15" s="86"/>
      <c r="D15" s="86"/>
      <c r="E15" s="86"/>
      <c r="F15" s="86"/>
      <c r="G15" s="10"/>
      <c r="H15" s="10"/>
      <c r="I15" s="10"/>
      <c r="J15" s="43">
        <f>+J13-J14</f>
        <v>793783358.01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4" t="s">
        <v>5</v>
      </c>
      <c r="C17" s="84"/>
      <c r="D17" s="84"/>
      <c r="E17" s="84"/>
      <c r="F17" s="84"/>
      <c r="G17" s="84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202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163</v>
      </c>
      <c r="G19" s="60">
        <f>+G20+G32+G40+G44</f>
        <v>105285310</v>
      </c>
      <c r="H19" s="60">
        <f>+H20+H32+H40+H44</f>
        <v>105285310</v>
      </c>
      <c r="I19" s="60">
        <f>+I20+I32+I40+I44</f>
        <v>13521099.81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10676250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270000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270000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10406250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182</v>
      </c>
      <c r="G24" s="14">
        <v>2352000</v>
      </c>
      <c r="H24" s="14">
        <v>2352000</v>
      </c>
      <c r="I24" s="14">
        <v>10406250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170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169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1355750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SUM(G34:G39)</f>
        <v>34498442</v>
      </c>
      <c r="H33" s="13">
        <f>SUM(H34:H39)</f>
        <v>34498442</v>
      </c>
      <c r="I33" s="13">
        <f>SUM(I34:I39)</f>
        <v>1355750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168</v>
      </c>
      <c r="G35" s="14"/>
      <c r="H35" s="14"/>
      <c r="I35" s="14">
        <v>187000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8</v>
      </c>
      <c r="F38" s="8" t="s">
        <v>199</v>
      </c>
      <c r="G38" s="14"/>
      <c r="H38" s="14"/>
      <c r="I38" s="14">
        <v>1168750</v>
      </c>
      <c r="J38" s="9"/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28">
        <v>9</v>
      </c>
      <c r="F39" s="8" t="s">
        <v>133</v>
      </c>
      <c r="G39" s="14">
        <v>0</v>
      </c>
      <c r="H39" s="14">
        <v>0</v>
      </c>
      <c r="I39" s="14"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 t="s">
        <v>14</v>
      </c>
      <c r="E40" s="5"/>
      <c r="F40" s="4" t="s">
        <v>8</v>
      </c>
      <c r="G40" s="13">
        <f>+G41</f>
        <v>1300000</v>
      </c>
      <c r="H40" s="13">
        <f>SUM(H41)</f>
        <v>1300000</v>
      </c>
      <c r="I40" s="13">
        <f>SUM(I41)</f>
        <v>0</v>
      </c>
      <c r="J40" s="9" t="s">
        <v>14</v>
      </c>
    </row>
    <row r="41" spans="1:10" ht="12.75">
      <c r="A41" s="33">
        <v>2</v>
      </c>
      <c r="B41" s="6">
        <v>1</v>
      </c>
      <c r="C41" s="28">
        <v>4</v>
      </c>
      <c r="D41" s="5">
        <v>2</v>
      </c>
      <c r="E41" s="5"/>
      <c r="F41" s="4" t="s">
        <v>72</v>
      </c>
      <c r="G41" s="13">
        <f>SUM(G42:G43)</f>
        <v>1300000</v>
      </c>
      <c r="H41" s="13">
        <f>SUM(H42:H43)</f>
        <v>1300000</v>
      </c>
      <c r="I41" s="13">
        <f>SUM(I42:I43)</f>
        <v>0</v>
      </c>
      <c r="J41" s="9" t="s">
        <v>22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1</v>
      </c>
      <c r="F42" s="8" t="s">
        <v>73</v>
      </c>
      <c r="G42" s="14">
        <v>1300000</v>
      </c>
      <c r="H42" s="14">
        <v>1300000</v>
      </c>
      <c r="I42" s="14">
        <v>0</v>
      </c>
      <c r="J42" s="9" t="s">
        <v>14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3</v>
      </c>
      <c r="F43" s="8" t="s">
        <v>74</v>
      </c>
      <c r="G43" s="14">
        <v>0</v>
      </c>
      <c r="H43" s="14">
        <v>0</v>
      </c>
      <c r="I43" s="14">
        <v>0</v>
      </c>
      <c r="J43" s="9" t="s">
        <v>14</v>
      </c>
    </row>
    <row r="44" spans="1:10" ht="12.75">
      <c r="A44" s="33">
        <v>2</v>
      </c>
      <c r="B44" s="3">
        <v>1</v>
      </c>
      <c r="C44" s="5">
        <v>5</v>
      </c>
      <c r="D44" s="5" t="s">
        <v>14</v>
      </c>
      <c r="E44" s="5"/>
      <c r="F44" s="4" t="s">
        <v>1</v>
      </c>
      <c r="G44" s="13">
        <f>SUM(G45:G47)</f>
        <v>7535868</v>
      </c>
      <c r="H44" s="13">
        <f>+H45+H46+H47</f>
        <v>7535868</v>
      </c>
      <c r="I44" s="13">
        <f>+I45+I46+I47</f>
        <v>1489099.81</v>
      </c>
      <c r="J44" s="13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1</v>
      </c>
      <c r="E45" s="78" t="s">
        <v>6</v>
      </c>
      <c r="F45" s="8" t="s">
        <v>18</v>
      </c>
      <c r="G45" s="14">
        <v>3535866</v>
      </c>
      <c r="H45" s="14">
        <v>3535866</v>
      </c>
      <c r="I45" s="14">
        <v>676656.01</v>
      </c>
      <c r="J45" s="9" t="s">
        <v>14</v>
      </c>
    </row>
    <row r="46" spans="1:10" ht="12.75">
      <c r="A46" s="33">
        <v>2</v>
      </c>
      <c r="B46" s="6">
        <v>1</v>
      </c>
      <c r="C46" s="28">
        <v>5</v>
      </c>
      <c r="D46" s="28">
        <v>2</v>
      </c>
      <c r="E46" s="78" t="s">
        <v>6</v>
      </c>
      <c r="F46" s="8" t="s">
        <v>19</v>
      </c>
      <c r="G46" s="14">
        <v>3618886</v>
      </c>
      <c r="H46" s="14">
        <v>3618886</v>
      </c>
      <c r="I46" s="14">
        <v>757766.67</v>
      </c>
      <c r="J46" s="9"/>
    </row>
    <row r="47" spans="1:10" ht="12.75">
      <c r="A47" s="33">
        <v>2</v>
      </c>
      <c r="B47" s="6">
        <v>1</v>
      </c>
      <c r="C47" s="28">
        <v>5</v>
      </c>
      <c r="D47" s="28">
        <v>3</v>
      </c>
      <c r="E47" s="78" t="s">
        <v>6</v>
      </c>
      <c r="F47" s="8" t="s">
        <v>20</v>
      </c>
      <c r="G47" s="14">
        <v>381116</v>
      </c>
      <c r="H47" s="14">
        <v>381116</v>
      </c>
      <c r="I47" s="14">
        <v>54677.13</v>
      </c>
      <c r="J47" s="9"/>
    </row>
    <row r="48" spans="1:10" ht="12.75">
      <c r="A48" s="33">
        <v>2</v>
      </c>
      <c r="B48" s="3">
        <v>1</v>
      </c>
      <c r="C48" s="5"/>
      <c r="D48" s="5" t="s">
        <v>14</v>
      </c>
      <c r="E48" s="5"/>
      <c r="F48" s="4"/>
      <c r="G48" s="13"/>
      <c r="H48" s="13"/>
      <c r="I48" s="13"/>
      <c r="J48" s="9" t="s">
        <v>14</v>
      </c>
    </row>
    <row r="49" spans="1:10" ht="12.75">
      <c r="A49" s="33">
        <v>2</v>
      </c>
      <c r="B49" s="3">
        <v>1</v>
      </c>
      <c r="C49" s="5" t="s">
        <v>14</v>
      </c>
      <c r="D49" s="5" t="s">
        <v>14</v>
      </c>
      <c r="E49" s="5"/>
      <c r="F49" s="68" t="s">
        <v>164</v>
      </c>
      <c r="G49" s="22"/>
      <c r="H49" s="22"/>
      <c r="I49" s="22"/>
      <c r="J49" s="72">
        <f>+I44+I40+I32+I20</f>
        <v>13521099.81</v>
      </c>
    </row>
    <row r="50" spans="1:10" ht="12.75">
      <c r="A50" s="33">
        <v>2</v>
      </c>
      <c r="B50" s="3">
        <v>1</v>
      </c>
      <c r="C50" s="5" t="s">
        <v>14</v>
      </c>
      <c r="D50" s="5"/>
      <c r="E50" s="5"/>
      <c r="F50" s="4"/>
      <c r="G50" s="13"/>
      <c r="H50" s="13"/>
      <c r="I50" s="13"/>
      <c r="J50" s="9"/>
    </row>
    <row r="51" spans="1:10" ht="18.75" customHeight="1">
      <c r="A51" s="58">
        <v>2</v>
      </c>
      <c r="B51" s="58">
        <v>2</v>
      </c>
      <c r="C51" s="23" t="s">
        <v>14</v>
      </c>
      <c r="D51" s="24" t="s">
        <v>14</v>
      </c>
      <c r="E51" s="24"/>
      <c r="F51" s="53" t="s">
        <v>160</v>
      </c>
      <c r="G51" s="60">
        <f>+G52+G63+G69+G71+G75+G79+G84+G87</f>
        <v>0</v>
      </c>
      <c r="H51" s="60">
        <f>+H52+H63+H69+H71+H75+H79+H87</f>
        <v>0</v>
      </c>
      <c r="I51" s="60">
        <f>+I52+I63+I66+I69+I71+I75+I79+I87+I99</f>
        <v>1841287.59</v>
      </c>
      <c r="J51" s="60" t="s">
        <v>14</v>
      </c>
    </row>
    <row r="52" spans="1:10" ht="14.25" customHeight="1">
      <c r="A52" s="59">
        <v>2</v>
      </c>
      <c r="B52" s="3">
        <v>2</v>
      </c>
      <c r="C52" s="63" t="s">
        <v>63</v>
      </c>
      <c r="D52" s="30" t="s">
        <v>14</v>
      </c>
      <c r="E52" s="30"/>
      <c r="F52" s="42" t="s">
        <v>23</v>
      </c>
      <c r="G52" s="13">
        <f>SUM(G53:G57)+G58+G61</f>
        <v>0</v>
      </c>
      <c r="H52" s="13">
        <f>SUM(H53:H57)+H58+H61</f>
        <v>0</v>
      </c>
      <c r="I52" s="13">
        <f>SUM(I53:I57)+I58+I61</f>
        <v>0</v>
      </c>
      <c r="J52" s="13" t="s">
        <v>22</v>
      </c>
    </row>
    <row r="53" spans="1:10" ht="12.75">
      <c r="A53" s="59">
        <v>2</v>
      </c>
      <c r="B53" s="3">
        <v>1</v>
      </c>
      <c r="C53" s="5">
        <v>1</v>
      </c>
      <c r="D53" s="5">
        <v>1</v>
      </c>
      <c r="E53" s="5"/>
      <c r="F53" s="4" t="s">
        <v>75</v>
      </c>
      <c r="G53" s="14">
        <v>0</v>
      </c>
      <c r="H53" s="13">
        <v>0</v>
      </c>
      <c r="I53" s="14">
        <v>0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2</v>
      </c>
      <c r="E54" s="5"/>
      <c r="F54" s="8" t="s">
        <v>165</v>
      </c>
      <c r="G54" s="14">
        <v>0</v>
      </c>
      <c r="H54" s="13">
        <v>0</v>
      </c>
      <c r="I54" s="14">
        <v>0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3</v>
      </c>
      <c r="E55" s="5"/>
      <c r="F55" s="8" t="s">
        <v>76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4</v>
      </c>
      <c r="E56" s="5"/>
      <c r="F56" s="27" t="s">
        <v>77</v>
      </c>
      <c r="G56" s="14">
        <v>0</v>
      </c>
      <c r="H56" s="13">
        <v>0</v>
      </c>
      <c r="I56" s="14">
        <v>0</v>
      </c>
      <c r="J56" s="9" t="s">
        <v>14</v>
      </c>
    </row>
    <row r="57" spans="1:10" ht="12.75">
      <c r="A57" s="59">
        <v>2</v>
      </c>
      <c r="B57" s="3">
        <v>1</v>
      </c>
      <c r="C57" s="5">
        <v>1</v>
      </c>
      <c r="D57" s="5">
        <v>5</v>
      </c>
      <c r="E57" s="7"/>
      <c r="F57" s="27" t="s">
        <v>21</v>
      </c>
      <c r="G57" s="14">
        <v>0</v>
      </c>
      <c r="H57" s="13">
        <v>0</v>
      </c>
      <c r="I57" s="13">
        <v>0</v>
      </c>
      <c r="J57" s="9" t="s">
        <v>22</v>
      </c>
    </row>
    <row r="58" spans="1:10" ht="12.75">
      <c r="A58" s="59">
        <v>2</v>
      </c>
      <c r="B58" s="3">
        <v>1</v>
      </c>
      <c r="C58" s="5">
        <v>1</v>
      </c>
      <c r="D58" s="5">
        <v>6</v>
      </c>
      <c r="E58" s="5"/>
      <c r="F58" s="4" t="s">
        <v>24</v>
      </c>
      <c r="G58" s="13">
        <f>SUM(G59:G60)</f>
        <v>0</v>
      </c>
      <c r="H58" s="13">
        <f>SUM(H59:H60)</f>
        <v>0</v>
      </c>
      <c r="I58" s="13">
        <f>SUM(I59:I60)</f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1</v>
      </c>
      <c r="F59" s="1" t="s">
        <v>78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2</v>
      </c>
      <c r="F60" s="8" t="s">
        <v>79</v>
      </c>
      <c r="G60" s="14">
        <v>0</v>
      </c>
      <c r="H60" s="14">
        <v>0</v>
      </c>
      <c r="I60" s="14">
        <v>0</v>
      </c>
      <c r="J60" s="9" t="s">
        <v>14</v>
      </c>
    </row>
    <row r="61" spans="1:10" ht="12.75">
      <c r="A61" s="59">
        <v>2</v>
      </c>
      <c r="B61" s="3">
        <v>2</v>
      </c>
      <c r="C61" s="5">
        <v>1</v>
      </c>
      <c r="D61" s="5">
        <v>7</v>
      </c>
      <c r="E61" s="5"/>
      <c r="F61" s="16" t="s">
        <v>25</v>
      </c>
      <c r="G61" s="13">
        <v>0</v>
      </c>
      <c r="H61" s="13">
        <v>0</v>
      </c>
      <c r="I61" s="13">
        <v>0</v>
      </c>
      <c r="J61" s="9">
        <v>0</v>
      </c>
    </row>
    <row r="62" spans="1:10" ht="12.75">
      <c r="A62" s="33">
        <v>2</v>
      </c>
      <c r="B62" s="3">
        <v>2</v>
      </c>
      <c r="C62" s="5">
        <v>1</v>
      </c>
      <c r="D62" s="28">
        <v>8</v>
      </c>
      <c r="E62" s="5"/>
      <c r="F62" s="27" t="s">
        <v>80</v>
      </c>
      <c r="G62" s="14"/>
      <c r="H62" s="14"/>
      <c r="I62" s="14"/>
      <c r="J62" s="9">
        <v>0</v>
      </c>
    </row>
    <row r="63" spans="1:10" ht="12.75">
      <c r="A63" s="33">
        <v>2</v>
      </c>
      <c r="B63" s="3">
        <v>2</v>
      </c>
      <c r="C63" s="5">
        <v>2</v>
      </c>
      <c r="D63" s="5" t="s">
        <v>22</v>
      </c>
      <c r="E63" s="5"/>
      <c r="F63" s="4" t="s">
        <v>26</v>
      </c>
      <c r="G63" s="13">
        <f>+G64</f>
        <v>0</v>
      </c>
      <c r="H63" s="13">
        <f>+H64</f>
        <v>0</v>
      </c>
      <c r="I63" s="13">
        <v>0</v>
      </c>
      <c r="J63" s="13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1</v>
      </c>
      <c r="E64" s="7"/>
      <c r="F64" s="29" t="s">
        <v>27</v>
      </c>
      <c r="G64" s="14">
        <v>0</v>
      </c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2</v>
      </c>
      <c r="E65" s="7"/>
      <c r="F65" s="29" t="s">
        <v>81</v>
      </c>
      <c r="G65" s="14"/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3</v>
      </c>
      <c r="D66" s="7"/>
      <c r="E66" s="7"/>
      <c r="F66" s="50" t="s">
        <v>158</v>
      </c>
      <c r="G66" s="13"/>
      <c r="H66" s="13"/>
      <c r="I66" s="13">
        <f>+I67</f>
        <v>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/>
      <c r="F67" s="50" t="s">
        <v>159</v>
      </c>
      <c r="G67" s="13"/>
      <c r="H67" s="13"/>
      <c r="I67" s="13">
        <f>+I68</f>
        <v>0</v>
      </c>
      <c r="J67" s="10"/>
    </row>
    <row r="68" spans="1:10" ht="12.75" customHeight="1">
      <c r="A68" s="33">
        <v>2</v>
      </c>
      <c r="B68" s="3">
        <v>2</v>
      </c>
      <c r="C68" s="7">
        <v>3</v>
      </c>
      <c r="D68" s="7">
        <v>1</v>
      </c>
      <c r="E68" s="7">
        <v>1</v>
      </c>
      <c r="F68" s="29" t="s">
        <v>159</v>
      </c>
      <c r="G68" s="14"/>
      <c r="H68" s="14"/>
      <c r="I68" s="14">
        <v>0</v>
      </c>
      <c r="J68" s="9"/>
    </row>
    <row r="69" spans="1:10" ht="12.75" customHeight="1">
      <c r="A69" s="33">
        <v>2</v>
      </c>
      <c r="B69" s="3">
        <v>2</v>
      </c>
      <c r="C69" s="5">
        <v>4</v>
      </c>
      <c r="D69" s="5" t="s">
        <v>14</v>
      </c>
      <c r="E69" s="5"/>
      <c r="F69" s="50" t="s">
        <v>54</v>
      </c>
      <c r="G69" s="13">
        <v>0</v>
      </c>
      <c r="H69" s="13">
        <f>+H70</f>
        <v>0</v>
      </c>
      <c r="I69" s="13">
        <f>+I70</f>
        <v>0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1</v>
      </c>
      <c r="E70" s="7"/>
      <c r="F70" s="29" t="s">
        <v>53</v>
      </c>
      <c r="G70" s="14"/>
      <c r="H70" s="14">
        <v>0</v>
      </c>
      <c r="I70" s="14">
        <v>0</v>
      </c>
      <c r="J70" s="9" t="s">
        <v>14</v>
      </c>
    </row>
    <row r="71" spans="1:10" ht="12.75" customHeight="1">
      <c r="A71" s="59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</f>
        <v>383412.34</v>
      </c>
      <c r="J71" s="9" t="s">
        <v>22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>
        <v>1</v>
      </c>
      <c r="F72" s="8" t="s">
        <v>83</v>
      </c>
      <c r="G72" s="14">
        <v>0</v>
      </c>
      <c r="H72" s="14">
        <v>0</v>
      </c>
      <c r="I72" s="14">
        <v>383412.34</v>
      </c>
      <c r="J72" s="9"/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28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9">
        <v>2</v>
      </c>
      <c r="B75" s="3">
        <v>2</v>
      </c>
      <c r="C75" s="5">
        <v>6</v>
      </c>
      <c r="D75" s="5" t="s">
        <v>14</v>
      </c>
      <c r="E75" s="5"/>
      <c r="F75" s="4" t="s">
        <v>29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>
        <v>0</v>
      </c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30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31</v>
      </c>
      <c r="G78" s="14">
        <v>0</v>
      </c>
      <c r="H78" s="14">
        <v>0</v>
      </c>
      <c r="I78" s="14">
        <v>0</v>
      </c>
      <c r="J78" s="9" t="s">
        <v>14</v>
      </c>
    </row>
    <row r="79" spans="1:10" ht="12.75" customHeight="1">
      <c r="A79" s="59">
        <v>2</v>
      </c>
      <c r="B79" s="3">
        <v>2</v>
      </c>
      <c r="C79" s="5">
        <v>7</v>
      </c>
      <c r="D79" s="7" t="s">
        <v>22</v>
      </c>
      <c r="E79" s="7"/>
      <c r="F79" s="4" t="s">
        <v>32</v>
      </c>
      <c r="G79" s="13">
        <f>+G80+G81</f>
        <v>0</v>
      </c>
      <c r="H79" s="13">
        <f>+H80+H84</f>
        <v>0</v>
      </c>
      <c r="I79" s="13">
        <f>+I80+I84</f>
        <v>0</v>
      </c>
      <c r="J79" s="13" t="s">
        <v>22</v>
      </c>
    </row>
    <row r="80" spans="1:10" ht="12.75" customHeight="1">
      <c r="A80" s="59">
        <v>2</v>
      </c>
      <c r="B80" s="3">
        <v>2</v>
      </c>
      <c r="C80" s="5">
        <v>7</v>
      </c>
      <c r="D80" s="5">
        <v>1</v>
      </c>
      <c r="E80" s="5"/>
      <c r="F80" s="4" t="s">
        <v>161</v>
      </c>
      <c r="G80" s="13">
        <v>0</v>
      </c>
      <c r="H80" s="13">
        <f>SUM(H81:H82)</f>
        <v>0</v>
      </c>
      <c r="I80" s="13">
        <f>+I81+I82+I83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33">
        <v>2</v>
      </c>
      <c r="B83" s="3">
        <v>2</v>
      </c>
      <c r="C83" s="7">
        <v>7</v>
      </c>
      <c r="D83" s="7">
        <v>1</v>
      </c>
      <c r="E83" s="7">
        <v>6</v>
      </c>
      <c r="F83" s="27" t="s">
        <v>167</v>
      </c>
      <c r="G83" s="14"/>
      <c r="H83" s="14"/>
      <c r="I83" s="14">
        <v>0</v>
      </c>
      <c r="J83" s="9"/>
    </row>
    <row r="84" spans="1:10" ht="12.75" customHeight="1">
      <c r="A84" s="59">
        <v>2</v>
      </c>
      <c r="B84" s="3">
        <v>2</v>
      </c>
      <c r="C84" s="5">
        <v>7</v>
      </c>
      <c r="D84" s="5">
        <v>2</v>
      </c>
      <c r="E84" s="5"/>
      <c r="F84" s="16" t="s">
        <v>86</v>
      </c>
      <c r="G84" s="13">
        <f>SUM(G85:G86)</f>
        <v>0</v>
      </c>
      <c r="H84" s="13">
        <f>SUM(H85:H86)</f>
        <v>0</v>
      </c>
      <c r="I84" s="13">
        <f>+I85+I86</f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2</v>
      </c>
      <c r="F85" s="27" t="s">
        <v>87</v>
      </c>
      <c r="G85" s="14">
        <v>0</v>
      </c>
      <c r="H85" s="14">
        <v>0</v>
      </c>
      <c r="I85" s="14">
        <v>0</v>
      </c>
      <c r="J85" s="9" t="s">
        <v>22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88</v>
      </c>
      <c r="G86" s="14">
        <v>0</v>
      </c>
      <c r="H86" s="14">
        <v>0</v>
      </c>
      <c r="I86" s="14">
        <v>0</v>
      </c>
      <c r="J86" s="9" t="s">
        <v>14</v>
      </c>
    </row>
    <row r="87" spans="1:10" ht="12.75" customHeight="1">
      <c r="A87" s="59">
        <v>2</v>
      </c>
      <c r="B87" s="3">
        <v>2</v>
      </c>
      <c r="C87" s="5">
        <v>8</v>
      </c>
      <c r="D87" s="7" t="s">
        <v>14</v>
      </c>
      <c r="E87" s="7"/>
      <c r="F87" s="4" t="s">
        <v>162</v>
      </c>
      <c r="G87" s="13">
        <f>+G88+G89+G90+G94+G99</f>
        <v>0</v>
      </c>
      <c r="H87" s="13">
        <f>+H88+H89+H90+H94+H99</f>
        <v>0</v>
      </c>
      <c r="I87" s="13"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89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90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91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92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93</v>
      </c>
      <c r="G92" s="14">
        <v>0</v>
      </c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94</v>
      </c>
      <c r="G93" s="14">
        <v>0</v>
      </c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95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96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97</v>
      </c>
      <c r="G96" s="14">
        <v>0</v>
      </c>
      <c r="H96" s="14">
        <v>0</v>
      </c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98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99</v>
      </c>
      <c r="G98" s="14">
        <v>0</v>
      </c>
      <c r="H98" s="14">
        <v>0</v>
      </c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100</v>
      </c>
      <c r="G99" s="13">
        <f>SUM(G100:G103)</f>
        <v>0</v>
      </c>
      <c r="H99" s="13">
        <f>SUM(H100:H103)</f>
        <v>0</v>
      </c>
      <c r="I99" s="13">
        <f>+I103</f>
        <v>1457875.25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101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102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103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104</v>
      </c>
      <c r="G103" s="14">
        <v>0</v>
      </c>
      <c r="H103" s="14">
        <v>0</v>
      </c>
      <c r="I103" s="14">
        <v>1457875.25</v>
      </c>
      <c r="J103" s="9" t="s">
        <v>22</v>
      </c>
    </row>
    <row r="104" spans="1:10" ht="12.75" customHeight="1">
      <c r="A104" s="33"/>
      <c r="B104" s="3"/>
      <c r="C104" s="7"/>
      <c r="D104" s="7"/>
      <c r="E104" s="7"/>
      <c r="F104" s="8"/>
      <c r="G104" s="14"/>
      <c r="H104" s="14"/>
      <c r="I104" s="14"/>
      <c r="J104" s="9" t="s">
        <v>14</v>
      </c>
    </row>
    <row r="105" spans="1:10" ht="12.75" customHeight="1">
      <c r="A105" s="59">
        <v>2</v>
      </c>
      <c r="B105" s="3" t="s">
        <v>14</v>
      </c>
      <c r="C105" s="7" t="s">
        <v>14</v>
      </c>
      <c r="D105" s="7" t="s">
        <v>14</v>
      </c>
      <c r="E105" s="7"/>
      <c r="F105" s="68" t="s">
        <v>166</v>
      </c>
      <c r="G105" s="22"/>
      <c r="H105" s="22"/>
      <c r="I105" s="22" t="s">
        <v>14</v>
      </c>
      <c r="J105" s="72">
        <f>I51</f>
        <v>1841287.59</v>
      </c>
    </row>
    <row r="106" spans="1:10" ht="12.75" customHeight="1">
      <c r="A106" s="33"/>
      <c r="B106" s="3"/>
      <c r="C106" s="7"/>
      <c r="D106" s="7"/>
      <c r="E106" s="7"/>
      <c r="F106" s="16"/>
      <c r="G106" s="13"/>
      <c r="H106" s="13"/>
      <c r="I106" s="13"/>
      <c r="J106" s="74"/>
    </row>
    <row r="107" spans="1:10" ht="18.75" customHeight="1">
      <c r="A107" s="19">
        <v>2</v>
      </c>
      <c r="B107" s="19">
        <v>3</v>
      </c>
      <c r="C107" s="23" t="s">
        <v>14</v>
      </c>
      <c r="D107" s="18"/>
      <c r="E107" s="18"/>
      <c r="F107" s="47" t="s">
        <v>4</v>
      </c>
      <c r="G107" s="62">
        <f>+G108+G113+G118+G124+G130+G145+G155</f>
        <v>1905480</v>
      </c>
      <c r="H107" s="62">
        <f>+H108+H113+H118+H124+H130+H144+H155</f>
        <v>1905480</v>
      </c>
      <c r="I107" s="62">
        <f>+I108+I111+I113+I118+I124+I130+I144+I155+I157+I163</f>
        <v>1414678.8900000001</v>
      </c>
      <c r="J107" s="62" t="s">
        <v>14</v>
      </c>
    </row>
    <row r="108" spans="1:10" ht="12.75">
      <c r="A108" s="33">
        <v>2</v>
      </c>
      <c r="B108" s="6">
        <v>3</v>
      </c>
      <c r="C108" s="28">
        <v>1</v>
      </c>
      <c r="D108" s="5" t="s">
        <v>14</v>
      </c>
      <c r="E108" s="5"/>
      <c r="F108" s="4" t="s">
        <v>2</v>
      </c>
      <c r="G108" s="13">
        <f>+G109+G110</f>
        <v>0</v>
      </c>
      <c r="H108" s="13">
        <f>+H109+H110</f>
        <v>0</v>
      </c>
      <c r="I108" s="13">
        <f>+I109+I110</f>
        <v>0</v>
      </c>
      <c r="J108" s="13" t="s">
        <v>22</v>
      </c>
    </row>
    <row r="109" spans="1:10" ht="12.75">
      <c r="A109" s="33">
        <v>2</v>
      </c>
      <c r="B109" s="6">
        <v>3</v>
      </c>
      <c r="C109" s="7">
        <v>1</v>
      </c>
      <c r="D109" s="28">
        <v>1</v>
      </c>
      <c r="E109" s="28"/>
      <c r="F109" s="31" t="s">
        <v>33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2.75">
      <c r="A110" s="33">
        <v>2</v>
      </c>
      <c r="B110" s="6">
        <v>3</v>
      </c>
      <c r="C110" s="28">
        <v>1</v>
      </c>
      <c r="D110" s="28">
        <v>3</v>
      </c>
      <c r="E110" s="28">
        <v>3</v>
      </c>
      <c r="F110" s="31" t="s">
        <v>135</v>
      </c>
      <c r="G110" s="14">
        <v>0</v>
      </c>
      <c r="H110" s="14">
        <v>0</v>
      </c>
      <c r="I110" s="14">
        <v>0</v>
      </c>
      <c r="J110" s="9" t="s">
        <v>14</v>
      </c>
    </row>
    <row r="111" spans="1:10" ht="12.75">
      <c r="A111" s="59">
        <v>2</v>
      </c>
      <c r="B111" s="3">
        <v>3</v>
      </c>
      <c r="C111" s="5">
        <v>1</v>
      </c>
      <c r="D111" s="5">
        <v>4</v>
      </c>
      <c r="E111" s="5"/>
      <c r="F111" s="12" t="s">
        <v>196</v>
      </c>
      <c r="G111" s="13"/>
      <c r="H111" s="13"/>
      <c r="I111" s="13">
        <f>+I112</f>
        <v>0</v>
      </c>
      <c r="J111" s="9"/>
    </row>
    <row r="112" spans="1:10" ht="12.75">
      <c r="A112" s="33">
        <v>2</v>
      </c>
      <c r="B112" s="6">
        <v>3</v>
      </c>
      <c r="C112" s="28">
        <v>1</v>
      </c>
      <c r="D112" s="28">
        <v>4</v>
      </c>
      <c r="E112" s="28">
        <v>1</v>
      </c>
      <c r="F112" s="31" t="s">
        <v>196</v>
      </c>
      <c r="G112" s="14"/>
      <c r="H112" s="14"/>
      <c r="I112" s="14">
        <v>0</v>
      </c>
      <c r="J112" s="9"/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34</v>
      </c>
      <c r="G113" s="13">
        <f>+G114+G115+G116+G117</f>
        <v>0</v>
      </c>
      <c r="H113" s="13">
        <f>+H114+H115+H116+H117</f>
        <v>0</v>
      </c>
      <c r="I113" s="13">
        <f>+I114+I115+I116+I117</f>
        <v>95473.8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35</v>
      </c>
      <c r="G114" s="14">
        <v>0</v>
      </c>
      <c r="H114" s="14">
        <v>0</v>
      </c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37</v>
      </c>
      <c r="G115" s="14">
        <v>0</v>
      </c>
      <c r="H115" s="14">
        <v>0</v>
      </c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>
        <v>1</v>
      </c>
      <c r="F116" s="31" t="s">
        <v>36</v>
      </c>
      <c r="G116" s="14">
        <v>0</v>
      </c>
      <c r="H116" s="14">
        <v>0</v>
      </c>
      <c r="I116" s="14">
        <v>95473.8</v>
      </c>
      <c r="J116" s="9" t="s">
        <v>22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>
        <v>0</v>
      </c>
      <c r="H117" s="14">
        <v>0</v>
      </c>
      <c r="I117" s="14"/>
      <c r="J117" s="9" t="s">
        <v>14</v>
      </c>
    </row>
    <row r="118" spans="1:10" ht="12.75">
      <c r="A118" s="33">
        <v>2</v>
      </c>
      <c r="B118" s="6">
        <v>3</v>
      </c>
      <c r="C118" s="48">
        <v>3</v>
      </c>
      <c r="D118" s="48" t="s">
        <v>14</v>
      </c>
      <c r="E118" s="48"/>
      <c r="F118" s="50" t="s">
        <v>38</v>
      </c>
      <c r="G118" s="49">
        <f>+G119+G120+G121+G122+G123</f>
        <v>500000</v>
      </c>
      <c r="H118" s="49">
        <f>SUM(H119:H123)</f>
        <v>500000</v>
      </c>
      <c r="I118" s="49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39</v>
      </c>
      <c r="G119" s="14">
        <v>250000</v>
      </c>
      <c r="H119" s="14">
        <v>250000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40</v>
      </c>
      <c r="G120" s="14">
        <v>250000</v>
      </c>
      <c r="H120" s="14">
        <v>250000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181</v>
      </c>
      <c r="G121" s="14">
        <v>0</v>
      </c>
      <c r="H121" s="14">
        <v>0</v>
      </c>
      <c r="I121" s="14">
        <v>0</v>
      </c>
      <c r="J121" s="9" t="s">
        <v>22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41</v>
      </c>
      <c r="G122" s="14">
        <v>0</v>
      </c>
      <c r="H122" s="14">
        <v>0</v>
      </c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42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44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>
        <v>0</v>
      </c>
      <c r="H128" s="14">
        <v>0</v>
      </c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174</v>
      </c>
      <c r="G129" s="14">
        <v>0</v>
      </c>
      <c r="H129" s="14">
        <v>0</v>
      </c>
      <c r="I129" s="14">
        <v>0</v>
      </c>
      <c r="J129" s="9" t="s">
        <v>22</v>
      </c>
    </row>
    <row r="130" spans="1:10" ht="12.75">
      <c r="A130" s="59">
        <v>2</v>
      </c>
      <c r="B130" s="3">
        <v>3</v>
      </c>
      <c r="C130" s="5">
        <v>6</v>
      </c>
      <c r="D130" s="5" t="s">
        <v>14</v>
      </c>
      <c r="E130" s="5"/>
      <c r="F130" s="16" t="s">
        <v>45</v>
      </c>
      <c r="G130" s="13">
        <f>+G133+G137</f>
        <v>0</v>
      </c>
      <c r="H130" s="13">
        <f>+H133+H137</f>
        <v>0</v>
      </c>
      <c r="I130" s="13">
        <f>+I131+I133+I137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3</v>
      </c>
      <c r="D131" s="28">
        <v>1</v>
      </c>
      <c r="E131" s="7"/>
      <c r="F131" s="16" t="s">
        <v>183</v>
      </c>
      <c r="G131" s="13"/>
      <c r="H131" s="13"/>
      <c r="I131" s="13">
        <f>+I132</f>
        <v>0</v>
      </c>
      <c r="J131" s="13"/>
    </row>
    <row r="132" spans="1:10" ht="12.75">
      <c r="A132" s="33">
        <v>2</v>
      </c>
      <c r="B132" s="6">
        <v>3</v>
      </c>
      <c r="C132" s="7">
        <v>6</v>
      </c>
      <c r="D132" s="28">
        <v>1</v>
      </c>
      <c r="E132" s="7">
        <v>1</v>
      </c>
      <c r="F132" s="27" t="s">
        <v>184</v>
      </c>
      <c r="G132" s="13"/>
      <c r="H132" s="13"/>
      <c r="I132" s="14">
        <v>0</v>
      </c>
      <c r="J132" s="13"/>
    </row>
    <row r="133" spans="1:10" ht="12.75">
      <c r="A133" s="33">
        <v>2</v>
      </c>
      <c r="B133" s="6">
        <v>3</v>
      </c>
      <c r="C133" s="7">
        <v>6</v>
      </c>
      <c r="D133" s="28">
        <v>2</v>
      </c>
      <c r="E133" s="28"/>
      <c r="F133" s="16" t="s">
        <v>46</v>
      </c>
      <c r="G133" s="13">
        <v>0</v>
      </c>
      <c r="H133" s="13">
        <f>SUM(H134:H136)</f>
        <v>0</v>
      </c>
      <c r="I133" s="13">
        <f>SUM(I134:I136)</f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1</v>
      </c>
      <c r="F134" s="27" t="s">
        <v>105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2</v>
      </c>
      <c r="F135" s="27" t="s">
        <v>106</v>
      </c>
      <c r="G135" s="14">
        <v>0</v>
      </c>
      <c r="H135" s="14">
        <v>0</v>
      </c>
      <c r="I135" s="14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2</v>
      </c>
      <c r="E136" s="28">
        <v>3</v>
      </c>
      <c r="F136" s="27" t="s">
        <v>107</v>
      </c>
      <c r="G136" s="14">
        <v>0</v>
      </c>
      <c r="H136" s="14">
        <v>0</v>
      </c>
      <c r="I136" s="14">
        <v>0</v>
      </c>
      <c r="J136" s="9" t="s">
        <v>14</v>
      </c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28"/>
      <c r="F137" s="16" t="s">
        <v>141</v>
      </c>
      <c r="G137" s="13">
        <f>+G141</f>
        <v>0</v>
      </c>
      <c r="H137" s="13">
        <f>SUM(H141)</f>
        <v>0</v>
      </c>
      <c r="I137" s="13">
        <f>+I138+I139+I140+I141+I142+I143</f>
        <v>0</v>
      </c>
      <c r="J137" s="9" t="s">
        <v>14</v>
      </c>
    </row>
    <row r="138" spans="1:10" ht="12.75">
      <c r="A138" s="33">
        <v>2</v>
      </c>
      <c r="B138" s="6">
        <v>3</v>
      </c>
      <c r="C138" s="28">
        <v>6</v>
      </c>
      <c r="D138" s="28">
        <v>3</v>
      </c>
      <c r="E138" s="28">
        <v>1</v>
      </c>
      <c r="F138" s="27" t="s">
        <v>185</v>
      </c>
      <c r="G138" s="13"/>
      <c r="H138" s="13"/>
      <c r="I138" s="14">
        <v>0</v>
      </c>
      <c r="J138" s="9"/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28">
        <v>2</v>
      </c>
      <c r="F139" s="27" t="s">
        <v>186</v>
      </c>
      <c r="G139" s="13"/>
      <c r="H139" s="13"/>
      <c r="I139" s="14">
        <v>0</v>
      </c>
      <c r="J139" s="9"/>
    </row>
    <row r="140" spans="1:10" ht="12.75">
      <c r="A140" s="33">
        <v>2</v>
      </c>
      <c r="B140" s="6">
        <v>3</v>
      </c>
      <c r="C140" s="28">
        <v>6</v>
      </c>
      <c r="D140" s="28">
        <v>3</v>
      </c>
      <c r="E140" s="28">
        <v>3</v>
      </c>
      <c r="F140" s="27" t="s">
        <v>187</v>
      </c>
      <c r="G140" s="14"/>
      <c r="H140" s="14"/>
      <c r="I140" s="14">
        <v>0</v>
      </c>
      <c r="J140" s="9"/>
    </row>
    <row r="141" spans="1:10" ht="12.75">
      <c r="A141" s="33">
        <v>2</v>
      </c>
      <c r="B141" s="3">
        <v>3</v>
      </c>
      <c r="C141" s="7">
        <v>6</v>
      </c>
      <c r="D141" s="28">
        <v>3</v>
      </c>
      <c r="E141" s="28">
        <v>4</v>
      </c>
      <c r="F141" s="27" t="s">
        <v>108</v>
      </c>
      <c r="G141" s="14">
        <v>0</v>
      </c>
      <c r="H141" s="14">
        <v>0</v>
      </c>
      <c r="I141" s="14">
        <v>0</v>
      </c>
      <c r="J141" s="9" t="s">
        <v>22</v>
      </c>
    </row>
    <row r="142" spans="1:10" ht="12.75">
      <c r="A142" s="33">
        <v>2</v>
      </c>
      <c r="B142" s="3">
        <v>3</v>
      </c>
      <c r="C142" s="7">
        <v>6</v>
      </c>
      <c r="D142" s="28">
        <v>3</v>
      </c>
      <c r="E142" s="28">
        <v>5</v>
      </c>
      <c r="F142" s="27" t="s">
        <v>188</v>
      </c>
      <c r="G142" s="14"/>
      <c r="H142" s="14"/>
      <c r="I142" s="14">
        <v>0</v>
      </c>
      <c r="J142" s="9"/>
    </row>
    <row r="143" spans="1:10" ht="12.75">
      <c r="A143" s="33">
        <v>2</v>
      </c>
      <c r="B143" s="3">
        <v>3</v>
      </c>
      <c r="C143" s="7">
        <v>6</v>
      </c>
      <c r="D143" s="28">
        <v>3</v>
      </c>
      <c r="E143" s="28">
        <v>6</v>
      </c>
      <c r="F143" s="27" t="s">
        <v>189</v>
      </c>
      <c r="G143" s="14"/>
      <c r="H143" s="14"/>
      <c r="I143" s="14">
        <v>0</v>
      </c>
      <c r="J143" s="9"/>
    </row>
    <row r="144" spans="1:10" ht="12.75">
      <c r="A144" s="59">
        <v>2</v>
      </c>
      <c r="B144" s="3">
        <v>3</v>
      </c>
      <c r="C144" s="5">
        <v>7</v>
      </c>
      <c r="D144" s="5"/>
      <c r="E144" s="5"/>
      <c r="F144" s="16" t="s">
        <v>109</v>
      </c>
      <c r="G144" s="13">
        <f>+G145</f>
        <v>1005480</v>
      </c>
      <c r="H144" s="13">
        <f>+H145</f>
        <v>1005480</v>
      </c>
      <c r="I144" s="13">
        <f>+I146</f>
        <v>110120</v>
      </c>
      <c r="J144" s="10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/>
      <c r="F145" s="16" t="s">
        <v>43</v>
      </c>
      <c r="G145" s="13">
        <f>+G146+G147+G148+G149+G150+G151</f>
        <v>1005480</v>
      </c>
      <c r="H145" s="13">
        <f>SUM(H146:H151)</f>
        <v>1005480</v>
      </c>
      <c r="I145" s="13">
        <v>0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78" t="s">
        <v>6</v>
      </c>
      <c r="F146" s="27" t="s">
        <v>110</v>
      </c>
      <c r="G146" s="14">
        <v>1005480</v>
      </c>
      <c r="H146" s="14">
        <v>1005480</v>
      </c>
      <c r="I146" s="14">
        <v>110120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2</v>
      </c>
      <c r="F147" s="27" t="s">
        <v>111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3</v>
      </c>
      <c r="F148" s="27" t="s">
        <v>142</v>
      </c>
      <c r="G148" s="14">
        <v>0</v>
      </c>
      <c r="H148" s="14">
        <v>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7</v>
      </c>
      <c r="D149" s="28">
        <v>1</v>
      </c>
      <c r="E149" s="28">
        <v>4</v>
      </c>
      <c r="F149" s="27" t="s">
        <v>112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>
        <v>5</v>
      </c>
      <c r="F150" s="27" t="s">
        <v>113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>
        <v>6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22</v>
      </c>
    </row>
    <row r="152" spans="1:10" ht="12.75">
      <c r="A152" s="33">
        <v>2</v>
      </c>
      <c r="B152" s="3">
        <v>3</v>
      </c>
      <c r="C152" s="7">
        <v>7</v>
      </c>
      <c r="D152" s="28">
        <v>2</v>
      </c>
      <c r="E152" s="28"/>
      <c r="F152" s="16" t="s">
        <v>177</v>
      </c>
      <c r="G152" s="13"/>
      <c r="H152" s="13"/>
      <c r="I152" s="13">
        <f>+I153+I154</f>
        <v>0</v>
      </c>
      <c r="J152" s="9"/>
    </row>
    <row r="153" spans="1:10" ht="12.75">
      <c r="A153" s="33">
        <v>2</v>
      </c>
      <c r="B153" s="3">
        <v>2</v>
      </c>
      <c r="C153" s="7">
        <v>7</v>
      </c>
      <c r="D153" s="28">
        <v>2</v>
      </c>
      <c r="E153" s="78" t="s">
        <v>194</v>
      </c>
      <c r="F153" s="27" t="s">
        <v>195</v>
      </c>
      <c r="G153" s="13"/>
      <c r="H153" s="13"/>
      <c r="I153" s="14">
        <v>0</v>
      </c>
      <c r="J153" s="9"/>
    </row>
    <row r="154" spans="1:10" ht="12.75">
      <c r="A154" s="33">
        <v>2</v>
      </c>
      <c r="B154" s="3">
        <v>3</v>
      </c>
      <c r="C154" s="7">
        <v>7</v>
      </c>
      <c r="D154" s="28">
        <v>2</v>
      </c>
      <c r="E154" s="78" t="s">
        <v>179</v>
      </c>
      <c r="F154" s="27" t="s">
        <v>178</v>
      </c>
      <c r="G154" s="14"/>
      <c r="H154" s="14"/>
      <c r="I154" s="14">
        <v>0</v>
      </c>
      <c r="J154" s="9"/>
    </row>
    <row r="155" spans="1:10" ht="12.75">
      <c r="A155" s="33">
        <v>2</v>
      </c>
      <c r="B155" s="3">
        <v>3</v>
      </c>
      <c r="C155" s="7">
        <v>9</v>
      </c>
      <c r="D155" s="28" t="s">
        <v>14</v>
      </c>
      <c r="E155" s="28"/>
      <c r="F155" s="16" t="s">
        <v>47</v>
      </c>
      <c r="G155" s="13">
        <f>+G156+G157+G158+G159+G160+G161+G162</f>
        <v>400000</v>
      </c>
      <c r="H155" s="13">
        <f>SUM(H156:H162)</f>
        <v>400000</v>
      </c>
      <c r="I155" s="13"/>
      <c r="J155" s="9" t="s">
        <v>14</v>
      </c>
    </row>
    <row r="156" spans="1:10" ht="12.75">
      <c r="A156" s="33">
        <v>2</v>
      </c>
      <c r="B156" s="3">
        <v>3</v>
      </c>
      <c r="C156" s="7">
        <v>9</v>
      </c>
      <c r="D156" s="28">
        <v>1</v>
      </c>
      <c r="E156" s="78" t="s">
        <v>6</v>
      </c>
      <c r="F156" s="27" t="s">
        <v>180</v>
      </c>
      <c r="G156" s="14">
        <v>10000</v>
      </c>
      <c r="H156" s="14">
        <v>10000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9</v>
      </c>
      <c r="D157" s="28">
        <v>2</v>
      </c>
      <c r="E157" s="78" t="s">
        <v>6</v>
      </c>
      <c r="F157" s="27" t="s">
        <v>117</v>
      </c>
      <c r="G157" s="14">
        <v>325000</v>
      </c>
      <c r="H157" s="14">
        <v>325000</v>
      </c>
      <c r="I157" s="14">
        <v>1209085.09</v>
      </c>
      <c r="J157" s="9" t="s">
        <v>14</v>
      </c>
    </row>
    <row r="158" spans="1:10" ht="12.75">
      <c r="A158" s="33">
        <v>2</v>
      </c>
      <c r="B158" s="3">
        <v>3</v>
      </c>
      <c r="C158" s="7">
        <v>9</v>
      </c>
      <c r="D158" s="28">
        <v>3</v>
      </c>
      <c r="E158" s="78" t="s">
        <v>6</v>
      </c>
      <c r="F158" s="27" t="s">
        <v>143</v>
      </c>
      <c r="G158" s="14">
        <v>65000</v>
      </c>
      <c r="H158" s="14">
        <v>65000</v>
      </c>
      <c r="I158" s="14">
        <v>0</v>
      </c>
      <c r="J158" s="9" t="s">
        <v>14</v>
      </c>
    </row>
    <row r="159" spans="1:10" ht="12.75">
      <c r="A159" s="59">
        <v>2</v>
      </c>
      <c r="B159" s="3">
        <v>3</v>
      </c>
      <c r="C159" s="5">
        <v>9</v>
      </c>
      <c r="D159" s="5">
        <v>4</v>
      </c>
      <c r="E159" s="5"/>
      <c r="F159" s="27" t="s">
        <v>115</v>
      </c>
      <c r="G159" s="13">
        <v>0</v>
      </c>
      <c r="H159" s="13">
        <v>0</v>
      </c>
      <c r="I159" s="13">
        <v>0</v>
      </c>
      <c r="J159" s="9" t="s">
        <v>14</v>
      </c>
    </row>
    <row r="160" spans="1:10" ht="12.75">
      <c r="A160" s="33">
        <v>2</v>
      </c>
      <c r="B160" s="3">
        <v>3</v>
      </c>
      <c r="C160" s="5">
        <v>9</v>
      </c>
      <c r="D160" s="5">
        <v>5</v>
      </c>
      <c r="E160" s="5"/>
      <c r="F160" s="27" t="s">
        <v>116</v>
      </c>
      <c r="G160" s="13">
        <v>0</v>
      </c>
      <c r="H160" s="13">
        <v>0</v>
      </c>
      <c r="I160" s="14">
        <v>0</v>
      </c>
      <c r="J160" s="9" t="s">
        <v>14</v>
      </c>
    </row>
    <row r="161" spans="1:10" ht="12.75">
      <c r="A161" s="33">
        <v>2</v>
      </c>
      <c r="B161" s="6">
        <v>3</v>
      </c>
      <c r="C161" s="28">
        <v>9</v>
      </c>
      <c r="D161" s="28">
        <v>6</v>
      </c>
      <c r="E161" s="78" t="s">
        <v>6</v>
      </c>
      <c r="F161" s="27" t="s">
        <v>48</v>
      </c>
      <c r="G161" s="14">
        <v>0</v>
      </c>
      <c r="H161" s="14">
        <v>0</v>
      </c>
      <c r="I161" s="14">
        <v>0</v>
      </c>
      <c r="J161" s="9" t="s">
        <v>14</v>
      </c>
    </row>
    <row r="162" spans="1:10" ht="12.75">
      <c r="A162" s="33">
        <v>2</v>
      </c>
      <c r="B162" s="6">
        <v>3</v>
      </c>
      <c r="C162" s="28">
        <v>9</v>
      </c>
      <c r="D162" s="28">
        <v>9</v>
      </c>
      <c r="E162" s="78" t="s">
        <v>6</v>
      </c>
      <c r="F162" s="27" t="s">
        <v>175</v>
      </c>
      <c r="G162" s="13">
        <v>0</v>
      </c>
      <c r="H162" s="13">
        <v>0</v>
      </c>
      <c r="I162" s="14">
        <v>0</v>
      </c>
      <c r="J162" s="9" t="s">
        <v>14</v>
      </c>
    </row>
    <row r="163" spans="1:10" ht="12.75">
      <c r="A163" s="33">
        <v>2</v>
      </c>
      <c r="B163" s="6">
        <v>3</v>
      </c>
      <c r="C163" s="28">
        <v>9</v>
      </c>
      <c r="D163" s="28">
        <v>9</v>
      </c>
      <c r="E163" s="78" t="s">
        <v>190</v>
      </c>
      <c r="F163" s="27" t="s">
        <v>191</v>
      </c>
      <c r="G163" s="13"/>
      <c r="H163" s="13"/>
      <c r="I163" s="14">
        <v>0</v>
      </c>
      <c r="J163" s="9"/>
    </row>
    <row r="164" spans="1:10" ht="12.75">
      <c r="A164" s="33"/>
      <c r="B164" s="3"/>
      <c r="C164" s="5"/>
      <c r="D164" s="5"/>
      <c r="E164" s="5"/>
      <c r="F164" s="16"/>
      <c r="G164" s="14"/>
      <c r="H164" s="14"/>
      <c r="I164" s="14"/>
      <c r="J164" s="10" t="s">
        <v>14</v>
      </c>
    </row>
    <row r="165" spans="1:10" ht="12.75">
      <c r="A165" s="33" t="s">
        <v>14</v>
      </c>
      <c r="B165" s="3" t="s">
        <v>14</v>
      </c>
      <c r="C165" s="7" t="s">
        <v>14</v>
      </c>
      <c r="D165" s="28" t="s">
        <v>14</v>
      </c>
      <c r="E165" s="28"/>
      <c r="F165" s="68" t="s">
        <v>49</v>
      </c>
      <c r="G165" s="22"/>
      <c r="H165" s="22"/>
      <c r="I165" s="22"/>
      <c r="J165" s="72">
        <f>I107</f>
        <v>1414678.8900000001</v>
      </c>
    </row>
    <row r="166" spans="1:10" ht="12.75">
      <c r="A166" s="33" t="s">
        <v>14</v>
      </c>
      <c r="B166" s="3" t="s">
        <v>14</v>
      </c>
      <c r="C166" s="7" t="s">
        <v>14</v>
      </c>
      <c r="D166" s="28" t="s">
        <v>14</v>
      </c>
      <c r="E166" s="28"/>
      <c r="F166" s="27"/>
      <c r="G166" s="14"/>
      <c r="H166" s="14"/>
      <c r="I166" s="14"/>
      <c r="J166" s="9" t="s">
        <v>14</v>
      </c>
    </row>
    <row r="167" spans="1:10" ht="15.75" hidden="1">
      <c r="A167" s="75">
        <v>2</v>
      </c>
      <c r="B167" s="19">
        <v>4</v>
      </c>
      <c r="C167" s="23" t="s">
        <v>14</v>
      </c>
      <c r="D167" s="18" t="s">
        <v>14</v>
      </c>
      <c r="E167" s="18"/>
      <c r="F167" s="25" t="s">
        <v>9</v>
      </c>
      <c r="G167" s="22">
        <f>+G168+G172</f>
        <v>6037103</v>
      </c>
      <c r="H167" s="22">
        <f>+H168+H172</f>
        <v>6037103</v>
      </c>
      <c r="I167" s="22">
        <f>I168</f>
        <v>0</v>
      </c>
      <c r="J167" s="22">
        <v>0</v>
      </c>
    </row>
    <row r="168" spans="1:10" ht="12.75" hidden="1">
      <c r="A168" s="33">
        <v>2</v>
      </c>
      <c r="B168" s="3">
        <v>4</v>
      </c>
      <c r="C168" s="7">
        <v>1</v>
      </c>
      <c r="D168" s="5" t="s">
        <v>14</v>
      </c>
      <c r="E168" s="7"/>
      <c r="F168" s="4" t="s">
        <v>144</v>
      </c>
      <c r="G168" s="15">
        <f>+G169+G170+G171</f>
        <v>6037103</v>
      </c>
      <c r="H168" s="15">
        <f>+H169+H170+H171</f>
        <v>6037103</v>
      </c>
      <c r="I168" s="13">
        <f>+I169+I170</f>
        <v>0</v>
      </c>
      <c r="J168" s="15" t="s">
        <v>14</v>
      </c>
    </row>
    <row r="169" spans="1:10" ht="12.75" hidden="1">
      <c r="A169" s="33">
        <v>2</v>
      </c>
      <c r="B169" s="3">
        <v>4</v>
      </c>
      <c r="C169" s="7">
        <v>1</v>
      </c>
      <c r="D169" s="5">
        <v>2</v>
      </c>
      <c r="E169" s="7"/>
      <c r="F169" s="8" t="s">
        <v>145</v>
      </c>
      <c r="G169" s="13">
        <v>0</v>
      </c>
      <c r="H169" s="13">
        <v>0</v>
      </c>
      <c r="I169" s="14">
        <v>0</v>
      </c>
      <c r="J169" s="15" t="s">
        <v>14</v>
      </c>
    </row>
    <row r="170" spans="1:10" ht="12.75" hidden="1">
      <c r="A170" s="33">
        <v>2</v>
      </c>
      <c r="B170" s="3">
        <v>4</v>
      </c>
      <c r="C170" s="7">
        <v>1</v>
      </c>
      <c r="D170" s="5">
        <v>4</v>
      </c>
      <c r="E170" s="7"/>
      <c r="F170" s="8" t="s">
        <v>156</v>
      </c>
      <c r="G170" s="13">
        <v>0</v>
      </c>
      <c r="H170" s="13">
        <v>0</v>
      </c>
      <c r="I170" s="14">
        <f>+I171</f>
        <v>0</v>
      </c>
      <c r="J170" s="15"/>
    </row>
    <row r="171" spans="1:10" ht="12.75" hidden="1">
      <c r="A171" s="33">
        <v>2</v>
      </c>
      <c r="B171" s="3">
        <v>4</v>
      </c>
      <c r="C171" s="7">
        <v>1</v>
      </c>
      <c r="D171" s="5">
        <v>4</v>
      </c>
      <c r="E171" s="7">
        <v>1</v>
      </c>
      <c r="F171" s="27" t="s">
        <v>157</v>
      </c>
      <c r="G171" s="15">
        <v>6037103</v>
      </c>
      <c r="H171" s="15">
        <v>6037103</v>
      </c>
      <c r="I171" s="14">
        <v>0</v>
      </c>
      <c r="J171" s="15"/>
    </row>
    <row r="172" spans="1:10" ht="12.75" hidden="1">
      <c r="A172" s="59">
        <v>2</v>
      </c>
      <c r="B172" s="3">
        <v>4</v>
      </c>
      <c r="C172" s="5">
        <v>7</v>
      </c>
      <c r="D172" s="5"/>
      <c r="E172" s="5"/>
      <c r="F172" s="4" t="s">
        <v>146</v>
      </c>
      <c r="G172" s="13">
        <v>0</v>
      </c>
      <c r="H172" s="13">
        <v>0</v>
      </c>
      <c r="I172" s="15">
        <v>0</v>
      </c>
      <c r="J172" s="15" t="s">
        <v>14</v>
      </c>
    </row>
    <row r="173" spans="1:10" ht="12.75" hidden="1">
      <c r="A173" s="33">
        <v>2</v>
      </c>
      <c r="B173" s="3">
        <v>4</v>
      </c>
      <c r="C173" s="7">
        <v>7</v>
      </c>
      <c r="D173" s="28">
        <v>2</v>
      </c>
      <c r="E173" s="7"/>
      <c r="F173" s="8" t="s">
        <v>118</v>
      </c>
      <c r="G173" s="13">
        <v>0</v>
      </c>
      <c r="H173" s="13">
        <v>0</v>
      </c>
      <c r="I173" s="15">
        <v>0</v>
      </c>
      <c r="J173" s="9" t="s">
        <v>14</v>
      </c>
    </row>
    <row r="174" spans="1:10" ht="12.75" hidden="1">
      <c r="A174" s="33"/>
      <c r="B174" s="3"/>
      <c r="C174" s="7"/>
      <c r="D174" s="28"/>
      <c r="E174" s="7"/>
      <c r="F174" s="8"/>
      <c r="G174" s="15"/>
      <c r="H174" s="15"/>
      <c r="I174" s="15"/>
      <c r="J174" s="9" t="s">
        <v>14</v>
      </c>
    </row>
    <row r="175" spans="1:10" ht="12.75" hidden="1">
      <c r="A175" s="33"/>
      <c r="B175" s="3"/>
      <c r="C175" s="7"/>
      <c r="D175" s="28"/>
      <c r="E175" s="7"/>
      <c r="F175" s="68" t="s">
        <v>151</v>
      </c>
      <c r="G175" s="71"/>
      <c r="H175" s="71"/>
      <c r="I175" s="71"/>
      <c r="J175" s="72">
        <f>+I167</f>
        <v>0</v>
      </c>
    </row>
    <row r="176" spans="1:10" ht="12.75">
      <c r="A176" s="33"/>
      <c r="B176" s="3"/>
      <c r="C176" s="7"/>
      <c r="D176" s="28"/>
      <c r="E176" s="7"/>
      <c r="F176" s="8"/>
      <c r="G176" s="15"/>
      <c r="H176" s="15"/>
      <c r="I176" s="15"/>
      <c r="J176" s="9" t="s">
        <v>22</v>
      </c>
    </row>
    <row r="177" spans="1:10" ht="15.75">
      <c r="A177" s="75">
        <v>2</v>
      </c>
      <c r="B177" s="19">
        <v>6</v>
      </c>
      <c r="C177" s="23" t="s">
        <v>14</v>
      </c>
      <c r="D177" s="18" t="s">
        <v>14</v>
      </c>
      <c r="E177" s="18"/>
      <c r="F177" s="25" t="s">
        <v>119</v>
      </c>
      <c r="G177" s="22">
        <f>+G178+G186+G189+G194</f>
        <v>0</v>
      </c>
      <c r="H177" s="22">
        <f>+H178+H186+H189+H194</f>
        <v>0</v>
      </c>
      <c r="I177" s="22">
        <f>+I185+I191+I199</f>
        <v>1892325.9300000002</v>
      </c>
      <c r="J177" s="22">
        <v>0</v>
      </c>
    </row>
    <row r="178" spans="1:10" ht="12.75" customHeight="1">
      <c r="A178" s="33">
        <v>2</v>
      </c>
      <c r="B178" s="3">
        <v>6</v>
      </c>
      <c r="C178" s="7">
        <v>1</v>
      </c>
      <c r="D178" s="5" t="s">
        <v>14</v>
      </c>
      <c r="E178" s="7"/>
      <c r="F178" s="4" t="s">
        <v>120</v>
      </c>
      <c r="G178" s="13">
        <f>+G179+G180+G182+G183</f>
        <v>0</v>
      </c>
      <c r="H178" s="13">
        <f>SUM(H179:H183)</f>
        <v>0</v>
      </c>
      <c r="I178" s="13">
        <v>0</v>
      </c>
      <c r="J178" s="13" t="s">
        <v>22</v>
      </c>
    </row>
    <row r="179" spans="1:10" ht="12.75" customHeight="1">
      <c r="A179" s="33">
        <v>2</v>
      </c>
      <c r="B179" s="3">
        <v>6</v>
      </c>
      <c r="C179" s="7">
        <v>1</v>
      </c>
      <c r="D179" s="7">
        <v>1</v>
      </c>
      <c r="E179" s="7"/>
      <c r="F179" s="8" t="s">
        <v>121</v>
      </c>
      <c r="G179" s="14">
        <v>0</v>
      </c>
      <c r="H179" s="14">
        <v>0</v>
      </c>
      <c r="I179" s="14">
        <v>0</v>
      </c>
      <c r="J179" s="9" t="s">
        <v>14</v>
      </c>
    </row>
    <row r="180" spans="1:10" ht="12.75" customHeight="1">
      <c r="A180" s="59">
        <v>2</v>
      </c>
      <c r="B180" s="3">
        <v>6</v>
      </c>
      <c r="C180" s="5">
        <v>1</v>
      </c>
      <c r="D180" s="5">
        <v>3</v>
      </c>
      <c r="E180" s="5"/>
      <c r="F180" s="4" t="s">
        <v>171</v>
      </c>
      <c r="G180" s="14">
        <v>0</v>
      </c>
      <c r="H180" s="14">
        <v>0</v>
      </c>
      <c r="I180" s="13">
        <f>+I181</f>
        <v>0</v>
      </c>
      <c r="J180" s="9"/>
    </row>
    <row r="181" spans="1:10" ht="12.75" customHeight="1">
      <c r="A181" s="33">
        <v>2</v>
      </c>
      <c r="B181" s="3">
        <v>6</v>
      </c>
      <c r="C181" s="7">
        <v>1</v>
      </c>
      <c r="D181" s="7">
        <v>3</v>
      </c>
      <c r="E181" s="7">
        <v>1</v>
      </c>
      <c r="F181" s="8" t="s">
        <v>171</v>
      </c>
      <c r="G181" s="14"/>
      <c r="H181" s="14"/>
      <c r="I181" s="14">
        <v>0</v>
      </c>
      <c r="J181" s="9"/>
    </row>
    <row r="182" spans="1:10" ht="12.75" customHeight="1">
      <c r="A182" s="33">
        <v>2</v>
      </c>
      <c r="B182" s="3">
        <v>6</v>
      </c>
      <c r="C182" s="7">
        <v>1</v>
      </c>
      <c r="D182" s="7">
        <v>5</v>
      </c>
      <c r="E182" s="7"/>
      <c r="F182" s="8" t="s">
        <v>122</v>
      </c>
      <c r="G182" s="14">
        <v>0</v>
      </c>
      <c r="H182" s="14">
        <v>0</v>
      </c>
      <c r="I182" s="14">
        <v>0</v>
      </c>
      <c r="J182" s="9" t="s">
        <v>14</v>
      </c>
    </row>
    <row r="183" spans="1:10" ht="12.75" customHeight="1">
      <c r="A183" s="59">
        <v>2</v>
      </c>
      <c r="B183" s="3">
        <v>6</v>
      </c>
      <c r="C183" s="28">
        <v>1</v>
      </c>
      <c r="D183" s="28">
        <v>9</v>
      </c>
      <c r="E183" s="28"/>
      <c r="F183" s="8" t="s">
        <v>123</v>
      </c>
      <c r="G183" s="14">
        <v>0</v>
      </c>
      <c r="H183" s="14">
        <v>0</v>
      </c>
      <c r="I183" s="14">
        <v>0</v>
      </c>
      <c r="J183" s="10" t="s">
        <v>14</v>
      </c>
    </row>
    <row r="184" spans="1:10" ht="12.75" customHeight="1">
      <c r="A184" s="59">
        <v>2</v>
      </c>
      <c r="B184" s="3">
        <v>6</v>
      </c>
      <c r="C184" s="28">
        <v>2</v>
      </c>
      <c r="D184" s="28">
        <v>1</v>
      </c>
      <c r="E184" s="28"/>
      <c r="F184" s="16" t="s">
        <v>200</v>
      </c>
      <c r="G184" s="14"/>
      <c r="H184" s="14"/>
      <c r="I184" s="14"/>
      <c r="J184" s="10"/>
    </row>
    <row r="185" spans="1:10" ht="12.75" customHeight="1">
      <c r="A185" s="59">
        <v>2</v>
      </c>
      <c r="B185" s="3">
        <v>6</v>
      </c>
      <c r="C185" s="28">
        <v>2</v>
      </c>
      <c r="D185" s="28">
        <v>1</v>
      </c>
      <c r="E185" s="28">
        <v>1</v>
      </c>
      <c r="F185" s="27" t="s">
        <v>200</v>
      </c>
      <c r="G185" s="14"/>
      <c r="H185" s="14"/>
      <c r="I185" s="14">
        <v>778592.32</v>
      </c>
      <c r="J185" s="10"/>
    </row>
    <row r="186" spans="1:10" ht="12.75" customHeight="1">
      <c r="A186" s="59">
        <v>2</v>
      </c>
      <c r="B186" s="3">
        <v>6</v>
      </c>
      <c r="C186" s="5">
        <v>4</v>
      </c>
      <c r="D186" s="5" t="s">
        <v>14</v>
      </c>
      <c r="E186" s="5"/>
      <c r="F186" s="4" t="s">
        <v>124</v>
      </c>
      <c r="G186" s="13">
        <f>+G187</f>
        <v>0</v>
      </c>
      <c r="H186" s="13">
        <f>+H187</f>
        <v>0</v>
      </c>
      <c r="I186" s="13">
        <f>+I187+I188</f>
        <v>0</v>
      </c>
      <c r="J186" s="9" t="s">
        <v>22</v>
      </c>
    </row>
    <row r="187" spans="1:10" ht="12.75" customHeight="1">
      <c r="A187" s="33">
        <v>2</v>
      </c>
      <c r="B187" s="3">
        <v>6</v>
      </c>
      <c r="C187" s="7">
        <v>4</v>
      </c>
      <c r="D187" s="7">
        <v>1</v>
      </c>
      <c r="E187" s="7">
        <v>1</v>
      </c>
      <c r="F187" s="27" t="s">
        <v>125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33">
        <v>2</v>
      </c>
      <c r="B188" s="3">
        <v>6</v>
      </c>
      <c r="C188" s="7">
        <v>4</v>
      </c>
      <c r="D188" s="7">
        <v>8</v>
      </c>
      <c r="E188" s="7">
        <v>1</v>
      </c>
      <c r="F188" s="27" t="s">
        <v>172</v>
      </c>
      <c r="G188" s="14"/>
      <c r="H188" s="14"/>
      <c r="I188" s="14">
        <v>0</v>
      </c>
      <c r="J188" s="9"/>
    </row>
    <row r="189" spans="1:10" ht="12.75" customHeight="1">
      <c r="A189" s="59">
        <v>2</v>
      </c>
      <c r="B189" s="3">
        <v>6</v>
      </c>
      <c r="C189" s="5">
        <v>5</v>
      </c>
      <c r="D189" s="5"/>
      <c r="E189" s="5"/>
      <c r="F189" s="16" t="s">
        <v>147</v>
      </c>
      <c r="G189" s="13">
        <f>+G191</f>
        <v>0</v>
      </c>
      <c r="H189" s="13">
        <f>+H191</f>
        <v>0</v>
      </c>
      <c r="I189" s="13">
        <f>+I190</f>
        <v>0</v>
      </c>
      <c r="J189" s="10" t="s">
        <v>14</v>
      </c>
    </row>
    <row r="190" spans="1:10" ht="12.75" customHeight="1">
      <c r="A190" s="33">
        <v>2</v>
      </c>
      <c r="B190" s="6">
        <v>6</v>
      </c>
      <c r="C190" s="28">
        <v>5</v>
      </c>
      <c r="D190" s="28">
        <v>4</v>
      </c>
      <c r="E190" s="28">
        <v>1</v>
      </c>
      <c r="F190" s="27" t="s">
        <v>176</v>
      </c>
      <c r="G190" s="14"/>
      <c r="H190" s="14"/>
      <c r="I190" s="14">
        <v>0</v>
      </c>
      <c r="J190" s="10"/>
    </row>
    <row r="191" spans="1:10" ht="12.75" customHeight="1">
      <c r="A191" s="33">
        <v>2</v>
      </c>
      <c r="B191" s="3">
        <v>6</v>
      </c>
      <c r="C191" s="7">
        <v>5</v>
      </c>
      <c r="D191" s="7">
        <v>5</v>
      </c>
      <c r="E191" s="7">
        <v>1</v>
      </c>
      <c r="F191" s="27" t="s">
        <v>173</v>
      </c>
      <c r="G191" s="14">
        <v>0</v>
      </c>
      <c r="H191" s="14">
        <v>0</v>
      </c>
      <c r="I191" s="14">
        <v>251468.2</v>
      </c>
      <c r="J191" s="9" t="s">
        <v>14</v>
      </c>
    </row>
    <row r="192" spans="1:10" ht="12.75" customHeight="1">
      <c r="A192" s="33">
        <v>2</v>
      </c>
      <c r="B192" s="3">
        <v>6</v>
      </c>
      <c r="C192" s="7">
        <v>6</v>
      </c>
      <c r="D192" s="7"/>
      <c r="E192" s="7"/>
      <c r="F192" s="16" t="s">
        <v>192</v>
      </c>
      <c r="G192" s="13"/>
      <c r="H192" s="13"/>
      <c r="I192" s="13">
        <f>+I193</f>
        <v>0</v>
      </c>
      <c r="J192" s="9"/>
    </row>
    <row r="193" spans="1:10" ht="12.75" customHeight="1">
      <c r="A193" s="33">
        <v>2</v>
      </c>
      <c r="B193" s="3">
        <v>6</v>
      </c>
      <c r="C193" s="7">
        <v>6</v>
      </c>
      <c r="D193" s="7">
        <v>2</v>
      </c>
      <c r="E193" s="7">
        <v>1</v>
      </c>
      <c r="F193" s="27" t="s">
        <v>193</v>
      </c>
      <c r="G193" s="14"/>
      <c r="H193" s="14"/>
      <c r="I193" s="14">
        <v>0</v>
      </c>
      <c r="J193" s="9"/>
    </row>
    <row r="194" spans="1:10" ht="12.75" customHeight="1">
      <c r="A194" s="59">
        <v>2</v>
      </c>
      <c r="B194" s="3">
        <v>6</v>
      </c>
      <c r="C194" s="5">
        <v>7</v>
      </c>
      <c r="D194" s="5"/>
      <c r="E194" s="5"/>
      <c r="F194" s="16" t="s">
        <v>126</v>
      </c>
      <c r="G194" s="13">
        <f>+G195+G198</f>
        <v>0</v>
      </c>
      <c r="H194" s="13">
        <f>+H195+H198</f>
        <v>0</v>
      </c>
      <c r="I194" s="13">
        <v>0</v>
      </c>
      <c r="J194" s="10" t="s">
        <v>22</v>
      </c>
    </row>
    <row r="195" spans="1:10" ht="12.75" customHeight="1">
      <c r="A195" s="59">
        <v>2</v>
      </c>
      <c r="B195" s="3">
        <v>6</v>
      </c>
      <c r="C195" s="5">
        <v>8</v>
      </c>
      <c r="D195" s="5">
        <v>3</v>
      </c>
      <c r="E195" s="5"/>
      <c r="F195" s="16" t="s">
        <v>148</v>
      </c>
      <c r="G195" s="13">
        <f>+G196+G197</f>
        <v>0</v>
      </c>
      <c r="H195" s="13">
        <f>+H196+H197</f>
        <v>0</v>
      </c>
      <c r="I195" s="13">
        <v>0</v>
      </c>
      <c r="J195" s="9" t="s">
        <v>14</v>
      </c>
    </row>
    <row r="196" spans="1:10" ht="12.75" customHeight="1">
      <c r="A196" s="33">
        <v>2</v>
      </c>
      <c r="B196" s="3">
        <v>6</v>
      </c>
      <c r="C196" s="7">
        <v>8</v>
      </c>
      <c r="D196" s="7">
        <v>3</v>
      </c>
      <c r="E196" s="7">
        <v>1</v>
      </c>
      <c r="F196" s="27" t="s">
        <v>127</v>
      </c>
      <c r="G196" s="14">
        <v>0</v>
      </c>
      <c r="H196" s="14">
        <v>0</v>
      </c>
      <c r="I196" s="14">
        <v>0</v>
      </c>
      <c r="J196" s="9"/>
    </row>
    <row r="197" spans="1:10" ht="12.75" customHeight="1">
      <c r="A197" s="33">
        <v>2</v>
      </c>
      <c r="B197" s="3">
        <v>6</v>
      </c>
      <c r="C197" s="7">
        <v>8</v>
      </c>
      <c r="D197" s="7">
        <v>3</v>
      </c>
      <c r="E197" s="7">
        <v>2</v>
      </c>
      <c r="F197" s="27" t="s">
        <v>128</v>
      </c>
      <c r="G197" s="14">
        <v>0</v>
      </c>
      <c r="H197" s="14">
        <v>0</v>
      </c>
      <c r="I197" s="14">
        <v>0</v>
      </c>
      <c r="J197" s="9" t="s">
        <v>14</v>
      </c>
    </row>
    <row r="198" spans="1:10" ht="12.75" customHeight="1">
      <c r="A198" s="59">
        <v>2</v>
      </c>
      <c r="B198" s="3">
        <v>6</v>
      </c>
      <c r="C198" s="5">
        <v>8</v>
      </c>
      <c r="D198" s="5">
        <v>8</v>
      </c>
      <c r="E198" s="5"/>
      <c r="F198" s="16" t="s">
        <v>129</v>
      </c>
      <c r="G198" s="13">
        <v>0</v>
      </c>
      <c r="H198" s="13">
        <v>0</v>
      </c>
      <c r="I198" s="13">
        <v>0</v>
      </c>
      <c r="J198" s="10" t="s">
        <v>14</v>
      </c>
    </row>
    <row r="199" spans="1:10" ht="12.75" customHeight="1">
      <c r="A199" s="33">
        <v>2</v>
      </c>
      <c r="B199" s="3">
        <v>6</v>
      </c>
      <c r="C199" s="7">
        <v>8</v>
      </c>
      <c r="D199" s="7">
        <v>8</v>
      </c>
      <c r="E199" s="7">
        <v>1</v>
      </c>
      <c r="F199" s="27" t="s">
        <v>130</v>
      </c>
      <c r="G199" s="14">
        <v>0</v>
      </c>
      <c r="H199" s="14">
        <v>0</v>
      </c>
      <c r="I199" s="14">
        <v>862265.41</v>
      </c>
      <c r="J199" s="9" t="s">
        <v>22</v>
      </c>
    </row>
    <row r="200" spans="1:10" ht="4.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/>
    </row>
    <row r="201" spans="1:10" ht="12.75" customHeight="1">
      <c r="A201" s="33"/>
      <c r="B201" s="3"/>
      <c r="C201" s="7"/>
      <c r="D201" s="7"/>
      <c r="E201" s="7"/>
      <c r="F201" s="68" t="s">
        <v>154</v>
      </c>
      <c r="G201" s="69"/>
      <c r="H201" s="69"/>
      <c r="I201" s="69"/>
      <c r="J201" s="72">
        <f>I177</f>
        <v>1892325.9300000002</v>
      </c>
    </row>
    <row r="202" spans="1:10" ht="12.7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/>
    </row>
    <row r="203" spans="1:10" ht="18" customHeight="1" hidden="1">
      <c r="A203" s="19">
        <v>2</v>
      </c>
      <c r="B203" s="19">
        <v>7</v>
      </c>
      <c r="C203" s="19"/>
      <c r="D203" s="19"/>
      <c r="E203" s="19"/>
      <c r="F203" s="21" t="s">
        <v>131</v>
      </c>
      <c r="G203" s="64">
        <f aca="true" t="shared" si="0" ref="G203:I204">+G204</f>
        <v>0</v>
      </c>
      <c r="H203" s="61">
        <f t="shared" si="0"/>
        <v>0</v>
      </c>
      <c r="I203" s="61">
        <f t="shared" si="0"/>
        <v>0</v>
      </c>
      <c r="J203" s="61">
        <v>0</v>
      </c>
    </row>
    <row r="204" spans="1:10" ht="12.75" customHeight="1" hidden="1">
      <c r="A204" s="59">
        <v>2</v>
      </c>
      <c r="B204" s="3">
        <v>7</v>
      </c>
      <c r="C204" s="5">
        <v>2</v>
      </c>
      <c r="D204" s="5"/>
      <c r="E204" s="5"/>
      <c r="F204" s="16" t="s">
        <v>149</v>
      </c>
      <c r="G204" s="13">
        <f t="shared" si="0"/>
        <v>0</v>
      </c>
      <c r="H204" s="13">
        <f t="shared" si="0"/>
        <v>0</v>
      </c>
      <c r="I204" s="13">
        <f t="shared" si="0"/>
        <v>0</v>
      </c>
      <c r="J204" s="10" t="s">
        <v>14</v>
      </c>
    </row>
    <row r="205" spans="1:10" ht="12.75" customHeight="1" hidden="1">
      <c r="A205" s="33">
        <v>2</v>
      </c>
      <c r="B205" s="3">
        <v>7</v>
      </c>
      <c r="C205" s="7">
        <v>2</v>
      </c>
      <c r="D205" s="7">
        <v>2</v>
      </c>
      <c r="E205" s="7"/>
      <c r="F205" s="27" t="s">
        <v>132</v>
      </c>
      <c r="G205" s="14">
        <v>0</v>
      </c>
      <c r="H205" s="14">
        <v>0</v>
      </c>
      <c r="I205" s="14">
        <v>0</v>
      </c>
      <c r="J205" s="9" t="s">
        <v>14</v>
      </c>
    </row>
    <row r="206" spans="1:10" ht="12.75" customHeight="1" hidden="1">
      <c r="A206" s="33"/>
      <c r="B206" s="3"/>
      <c r="C206" s="7"/>
      <c r="D206" s="7"/>
      <c r="E206" s="7"/>
      <c r="F206" s="27"/>
      <c r="G206" s="14"/>
      <c r="H206" s="14"/>
      <c r="I206" s="14"/>
      <c r="J206" s="9" t="s">
        <v>22</v>
      </c>
    </row>
    <row r="207" spans="2:10" ht="12.75" customHeight="1" hidden="1">
      <c r="B207" s="7"/>
      <c r="C207" s="7"/>
      <c r="D207" s="7"/>
      <c r="E207" s="7"/>
      <c r="F207" s="68" t="s">
        <v>153</v>
      </c>
      <c r="G207" s="69"/>
      <c r="H207" s="56"/>
      <c r="I207" s="69"/>
      <c r="J207" s="70">
        <f>+J203</f>
        <v>0</v>
      </c>
    </row>
    <row r="208" spans="2:10" ht="12.75" customHeight="1">
      <c r="B208" s="7"/>
      <c r="C208" s="7"/>
      <c r="D208" s="7"/>
      <c r="E208" s="7"/>
      <c r="F208" s="4"/>
      <c r="G208" s="14"/>
      <c r="H208" s="1"/>
      <c r="I208" s="14"/>
      <c r="J208" s="9" t="s">
        <v>14</v>
      </c>
    </row>
    <row r="209" spans="2:10" ht="12.75" customHeight="1">
      <c r="B209" s="7"/>
      <c r="C209" s="7"/>
      <c r="D209" s="7"/>
      <c r="E209" s="7"/>
      <c r="F209" s="4" t="s">
        <v>152</v>
      </c>
      <c r="G209" s="65">
        <f>+G203+G177+G167+G107+G51+G19</f>
        <v>113227893</v>
      </c>
      <c r="H209" s="77">
        <f>+H203+H177+H167+H107+H51+H19</f>
        <v>113227893</v>
      </c>
      <c r="I209" s="14"/>
      <c r="J209" s="10">
        <v>0</v>
      </c>
    </row>
    <row r="210" spans="2:10" ht="12.75" customHeight="1">
      <c r="B210" s="7"/>
      <c r="C210" s="7"/>
      <c r="D210" s="7"/>
      <c r="E210" s="7"/>
      <c r="F210" s="4"/>
      <c r="G210" s="65"/>
      <c r="H210" s="66"/>
      <c r="I210" s="14"/>
      <c r="J210" s="9"/>
    </row>
    <row r="211" spans="2:10" ht="18" customHeight="1">
      <c r="B211" s="32"/>
      <c r="C211" s="32"/>
      <c r="D211" s="32" t="s">
        <v>14</v>
      </c>
      <c r="E211" s="32"/>
      <c r="F211" s="35" t="s">
        <v>14</v>
      </c>
      <c r="G211" s="36"/>
      <c r="H211" s="14" t="s">
        <v>14</v>
      </c>
      <c r="I211" s="36"/>
      <c r="J211" s="37" t="s">
        <v>14</v>
      </c>
    </row>
    <row r="212" spans="2:10" ht="18" customHeight="1">
      <c r="B212" s="32"/>
      <c r="C212" s="32"/>
      <c r="D212" s="32"/>
      <c r="E212" s="32"/>
      <c r="F212" s="35"/>
      <c r="G212" s="36"/>
      <c r="H212" s="14"/>
      <c r="I212" s="36"/>
      <c r="J212" s="37" t="s">
        <v>14</v>
      </c>
    </row>
    <row r="213" spans="2:10" ht="18" customHeight="1">
      <c r="B213" s="32"/>
      <c r="C213" s="32"/>
      <c r="D213" s="32" t="s">
        <v>22</v>
      </c>
      <c r="E213" s="32"/>
      <c r="F213" s="51" t="s">
        <v>201</v>
      </c>
      <c r="G213" s="36"/>
      <c r="H213" s="14" t="s">
        <v>14</v>
      </c>
      <c r="I213" s="36"/>
      <c r="J213" s="67">
        <f>+J49+J105+J165+J201</f>
        <v>18669392.220000003</v>
      </c>
    </row>
    <row r="214" spans="4:10" ht="18" customHeight="1">
      <c r="D214" s="33" t="s">
        <v>14</v>
      </c>
      <c r="F214" s="38" t="s">
        <v>52</v>
      </c>
      <c r="G214" s="40">
        <f>+J15</f>
        <v>793783358.01</v>
      </c>
      <c r="H214" s="2" t="s">
        <v>14</v>
      </c>
      <c r="I214" s="39"/>
      <c r="J214" s="40">
        <f>+J15</f>
        <v>793783358.01</v>
      </c>
    </row>
    <row r="215" spans="4:10" ht="12.75" customHeight="1">
      <c r="D215" s="33" t="s">
        <v>14</v>
      </c>
      <c r="F215" s="26"/>
      <c r="J215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.1968503937007874" right="0.1968503937007874" top="0.07874015748031496" bottom="0.15748031496062992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Raysen Tineo Pimentel</cp:lastModifiedBy>
  <cp:lastPrinted>2018-06-01T15:21:50Z</cp:lastPrinted>
  <dcterms:created xsi:type="dcterms:W3CDTF">2006-01-17T19:13:45Z</dcterms:created>
  <dcterms:modified xsi:type="dcterms:W3CDTF">2018-07-03T12:37:35Z</dcterms:modified>
  <cp:category/>
  <cp:version/>
  <cp:contentType/>
  <cp:contentStatus/>
</cp:coreProperties>
</file>