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aridis.calderon\Desktop\"/>
    </mc:Choice>
  </mc:AlternateContent>
  <bookViews>
    <workbookView xWindow="0" yWindow="0" windowWidth="28800" windowHeight="12300" tabRatio="625" activeTab="5"/>
  </bookViews>
  <sheets>
    <sheet name="VTEC" sheetId="19" r:id="rId1"/>
    <sheet name="DABS" sheetId="18" r:id="rId2"/>
    <sheet name="DC" sheetId="15" r:id="rId3"/>
    <sheet name="DJ" sheetId="14" r:id="rId4"/>
    <sheet name="DGPLT" sheetId="13" r:id="rId5"/>
    <sheet name="Crédito Público" sheetId="12" r:id="rId6"/>
    <sheet name="DFH" sheetId="11" r:id="rId7"/>
    <sheet name="DGAPF" sheetId="10" r:id="rId8"/>
    <sheet name="DRI" sheetId="9" r:id="rId9"/>
    <sheet name="ORN" sheetId="8" r:id="rId10"/>
    <sheet name="DARF" sheetId="7" r:id="rId11"/>
    <sheet name="OAI" sheetId="6" r:id="rId12"/>
    <sheet name="DPD" sheetId="16" r:id="rId13"/>
    <sheet name="Protocolo" sheetId="5" r:id="rId14"/>
    <sheet name="PETROCARIBE" sheetId="4" r:id="rId15"/>
    <sheet name="DARH" sheetId="3" r:id="rId16"/>
    <sheet name="Viceministerio de Monitoreo" sheetId="2" r:id="rId17"/>
    <sheet name="Casinos 2020" sheetId="1" r:id="rId18"/>
  </sheets>
  <externalReferences>
    <externalReference r:id="rId19"/>
    <externalReference r:id="rId20"/>
    <externalReference r:id="rId21"/>
    <externalReference r:id="rId22"/>
    <externalReference r:id="rId23"/>
    <externalReference r:id="rId24"/>
  </externalReferences>
  <definedNames>
    <definedName name="_xlnm._FilterDatabase" localSheetId="2" hidden="1">DC!$A$41:$U$50</definedName>
    <definedName name="_xlnm._FilterDatabase" localSheetId="4" hidden="1">DGPLT!$A$9:$V$93</definedName>
    <definedName name="_xlnm.Print_Area" localSheetId="17">'Casinos 2020'!$A$2:$U$96</definedName>
    <definedName name="_xlnm.Print_Area" localSheetId="5">'Crédito Público'!$A$1:$W$289</definedName>
    <definedName name="_xlnm.Print_Area" localSheetId="1">DABS!$A$1:$U$65</definedName>
    <definedName name="_xlnm.Print_Area" localSheetId="15">DARH!$A$1:$U$191</definedName>
    <definedName name="_xlnm.Print_Area" localSheetId="6">DFH!$A$2:$U$55</definedName>
    <definedName name="_xlnm.Print_Area" localSheetId="7">DGAPF!$A$1:$U$168</definedName>
    <definedName name="_xlnm.Print_Area" localSheetId="4">DGPLT!$A$1:$V$255</definedName>
    <definedName name="_xlnm.Print_Area" localSheetId="12">DPD!$A$1:$V$324</definedName>
    <definedName name="_xlnm.Print_Area" localSheetId="8">DRI!$A$1:$U$41</definedName>
    <definedName name="_xlnm.Print_Area" localSheetId="14">PETROCARIBE!$A$1:$U$42</definedName>
    <definedName name="AreaPAFE" localSheetId="3">#REF!</definedName>
    <definedName name="AreaPAFE" localSheetId="0">#REF!</definedName>
    <definedName name="AreaPAFE">#REF!</definedName>
    <definedName name="DACRF" localSheetId="1">#REF!</definedName>
    <definedName name="DACRF" localSheetId="10">#REF!</definedName>
    <definedName name="DACRF" localSheetId="15">#REF!</definedName>
    <definedName name="DACRF" localSheetId="2">#REF!</definedName>
    <definedName name="DACRF" localSheetId="7">#REF!</definedName>
    <definedName name="DACRF" localSheetId="4">#REF!</definedName>
    <definedName name="DACRF" localSheetId="3">#REF!</definedName>
    <definedName name="DACRF" localSheetId="11">#REF!</definedName>
    <definedName name="DACRF" localSheetId="9">#REF!</definedName>
    <definedName name="DACRF" localSheetId="16">#REF!</definedName>
    <definedName name="DACRF" localSheetId="0">#REF!</definedName>
    <definedName name="DACRF">#REF!</definedName>
    <definedName name="DAD" localSheetId="1">#REF!</definedName>
    <definedName name="DAD" localSheetId="10">#REF!</definedName>
    <definedName name="DAD" localSheetId="15">#REF!</definedName>
    <definedName name="DAD" localSheetId="2">#REF!</definedName>
    <definedName name="DAD" localSheetId="7">#REF!</definedName>
    <definedName name="DAD" localSheetId="4">#REF!</definedName>
    <definedName name="DAD" localSheetId="3">#REF!</definedName>
    <definedName name="DAD" localSheetId="11">#REF!</definedName>
    <definedName name="DAD" localSheetId="9">#REF!</definedName>
    <definedName name="DAD" localSheetId="16">#REF!</definedName>
    <definedName name="DAD" localSheetId="0">#REF!</definedName>
    <definedName name="DAD">#REF!</definedName>
    <definedName name="DAF" localSheetId="1">#REF!</definedName>
    <definedName name="DAF" localSheetId="10">#REF!</definedName>
    <definedName name="DAF" localSheetId="15">#REF!</definedName>
    <definedName name="DAF" localSheetId="2">#REF!</definedName>
    <definedName name="DAF" localSheetId="7">#REF!</definedName>
    <definedName name="DAF" localSheetId="4">#REF!</definedName>
    <definedName name="DAF" localSheetId="3">#REF!</definedName>
    <definedName name="DAF" localSheetId="11">#REF!</definedName>
    <definedName name="DAF" localSheetId="9">#REF!</definedName>
    <definedName name="DAF" localSheetId="16">#REF!</definedName>
    <definedName name="DAF" localSheetId="0">#REF!</definedName>
    <definedName name="DAF">#REF!</definedName>
    <definedName name="despacho" localSheetId="1">#REF!</definedName>
    <definedName name="despacho" localSheetId="10">#REF!</definedName>
    <definedName name="despacho" localSheetId="15">#REF!</definedName>
    <definedName name="despacho" localSheetId="2">#REF!</definedName>
    <definedName name="despacho" localSheetId="7">#REF!</definedName>
    <definedName name="despacho" localSheetId="4">#REF!</definedName>
    <definedName name="despacho" localSheetId="3">#REF!</definedName>
    <definedName name="despacho" localSheetId="11">#REF!</definedName>
    <definedName name="despacho" localSheetId="9">#REF!</definedName>
    <definedName name="despacho" localSheetId="16">#REF!</definedName>
    <definedName name="despacho" localSheetId="0">#REF!</definedName>
    <definedName name="despacho">#REF!</definedName>
    <definedName name="DimensionPafe" localSheetId="3">#REF!</definedName>
    <definedName name="DimensionPafe" localSheetId="0">#REF!</definedName>
    <definedName name="DimensionPafe">#REF!</definedName>
    <definedName name="DJ" localSheetId="1">#REF!</definedName>
    <definedName name="DJ" localSheetId="10">#REF!</definedName>
    <definedName name="DJ" localSheetId="15">#REF!</definedName>
    <definedName name="DJ" localSheetId="2">#REF!</definedName>
    <definedName name="DJ" localSheetId="7">#REF!</definedName>
    <definedName name="DJ" localSheetId="4">#REF!</definedName>
    <definedName name="DJ" localSheetId="3">#REF!</definedName>
    <definedName name="DJ" localSheetId="11">#REF!</definedName>
    <definedName name="DJ" localSheetId="9">#REF!</definedName>
    <definedName name="DJ" localSheetId="16">#REF!</definedName>
    <definedName name="DJ" localSheetId="0">#REF!</definedName>
    <definedName name="DJ">#REF!</definedName>
    <definedName name="DNYCTI" localSheetId="1">#REF!</definedName>
    <definedName name="DNYCTI" localSheetId="10">#REF!</definedName>
    <definedName name="DNYCTI" localSheetId="15">#REF!</definedName>
    <definedName name="DNYCTI" localSheetId="2">#REF!</definedName>
    <definedName name="DNYCTI" localSheetId="7">#REF!</definedName>
    <definedName name="DNYCTI" localSheetId="4">#REF!</definedName>
    <definedName name="DNYCTI" localSheetId="3">#REF!</definedName>
    <definedName name="DNYCTI" localSheetId="11">#REF!</definedName>
    <definedName name="DNYCTI" localSheetId="9">#REF!</definedName>
    <definedName name="DNYCTI" localSheetId="16">#REF!</definedName>
    <definedName name="DNYCTI" localSheetId="0">#REF!</definedName>
    <definedName name="DNYCTI">#REF!</definedName>
    <definedName name="DPYEF" localSheetId="1">#REF!</definedName>
    <definedName name="DPYEF" localSheetId="10">#REF!</definedName>
    <definedName name="DPYEF" localSheetId="15">#REF!</definedName>
    <definedName name="DPYEF" localSheetId="2">#REF!</definedName>
    <definedName name="DPYEF" localSheetId="7">#REF!</definedName>
    <definedName name="DPYEF" localSheetId="4">#REF!</definedName>
    <definedName name="DPYEF" localSheetId="3">#REF!</definedName>
    <definedName name="DPYEF" localSheetId="11">#REF!</definedName>
    <definedName name="DPYEF" localSheetId="9">#REF!</definedName>
    <definedName name="DPYEF" localSheetId="16">#REF!</definedName>
    <definedName name="DPYEF" localSheetId="0">#REF!</definedName>
    <definedName name="DPYEF">#REF!</definedName>
    <definedName name="DTI" localSheetId="1">#REF!</definedName>
    <definedName name="DTI" localSheetId="10">#REF!</definedName>
    <definedName name="DTI" localSheetId="15">#REF!</definedName>
    <definedName name="DTI" localSheetId="2">#REF!</definedName>
    <definedName name="DTI" localSheetId="7">#REF!</definedName>
    <definedName name="DTI" localSheetId="4">#REF!</definedName>
    <definedName name="DTI" localSheetId="3">#REF!</definedName>
    <definedName name="DTI" localSheetId="11">#REF!</definedName>
    <definedName name="DTI" localSheetId="9">#REF!</definedName>
    <definedName name="DTI" localSheetId="16">#REF!</definedName>
    <definedName name="DTI" localSheetId="0">#REF!</definedName>
    <definedName name="DTI">#REF!</definedName>
    <definedName name="Economico" localSheetId="3">[1]clasificador_economico!$I$2:$I$140</definedName>
    <definedName name="Economico">[2]clasificador_economico!$I$2:$I$140</definedName>
    <definedName name="Eje" localSheetId="3">#REF!</definedName>
    <definedName name="Eje" localSheetId="0">#REF!</definedName>
    <definedName name="Eje">#REF!</definedName>
    <definedName name="EntidadesColonial" localSheetId="1">#REF!</definedName>
    <definedName name="EntidadesColonial" localSheetId="3">#REF!</definedName>
    <definedName name="EntidadesColonial" localSheetId="0">#REF!</definedName>
    <definedName name="EntidadesColonial">#REF!</definedName>
    <definedName name="EntidadesNames" localSheetId="1">OFFSET(#REF!,0,0,COUNTA(#REF!),1)</definedName>
    <definedName name="EntidadesNames" localSheetId="3">OFFSET(#REF!,0,0,COUNTA(#REF!),1)</definedName>
    <definedName name="EntidadesNames" localSheetId="0">OFFSET(#REF!,0,0,COUNTA(#REF!),1)</definedName>
    <definedName name="EntidadesNames">OFFSET(#REF!,0,0,COUNTA(#REF!),1)</definedName>
    <definedName name="EntidadesOmnimedia" localSheetId="1">#REF!</definedName>
    <definedName name="EntidadesOmnimedia" localSheetId="3">#REF!</definedName>
    <definedName name="EntidadesOmnimedia" localSheetId="0">#REF!</definedName>
    <definedName name="EntidadesOmnimedia">#REF!</definedName>
    <definedName name="EntidadesOmnimedia1" localSheetId="1">#REF!</definedName>
    <definedName name="EntidadesOmnimedia1" localSheetId="3">#REF!</definedName>
    <definedName name="EntidadesOmnimedia1" localSheetId="0">#REF!</definedName>
    <definedName name="EntidadesOmnimedia1">#REF!</definedName>
    <definedName name="EntidadesOmnimedia2" localSheetId="1">#REF!</definedName>
    <definedName name="EntidadesOmnimedia2" localSheetId="3">#REF!</definedName>
    <definedName name="EntidadesOmnimedia2" localSheetId="0">#REF!</definedName>
    <definedName name="EntidadesOmnimedia2">#REF!</definedName>
    <definedName name="EntidadID" localSheetId="1">#REF!</definedName>
    <definedName name="EntidadID" localSheetId="3">#REF!</definedName>
    <definedName name="EntidadID" localSheetId="0">#REF!</definedName>
    <definedName name="EntidadID">#REF!</definedName>
    <definedName name="Fin" localSheetId="1">#REF!</definedName>
    <definedName name="Fin" localSheetId="3">#REF!</definedName>
    <definedName name="Fin" localSheetId="0">#REF!</definedName>
    <definedName name="Fin">#REF!</definedName>
    <definedName name="fre" localSheetId="1">#REF!</definedName>
    <definedName name="fre" localSheetId="10">#REF!</definedName>
    <definedName name="fre" localSheetId="15">#REF!</definedName>
    <definedName name="fre" localSheetId="2">#REF!</definedName>
    <definedName name="fre" localSheetId="7">#REF!</definedName>
    <definedName name="fre" localSheetId="4">#REF!</definedName>
    <definedName name="fre" localSheetId="3">#REF!</definedName>
    <definedName name="fre" localSheetId="11">#REF!</definedName>
    <definedName name="fre" localSheetId="9">#REF!</definedName>
    <definedName name="fre" localSheetId="16">#REF!</definedName>
    <definedName name="fre" localSheetId="0">#REF!</definedName>
    <definedName name="fre">#REF!</definedName>
    <definedName name="Fuente" localSheetId="3">[1]clasificador_fte_financiamient!$D$2:$D$11</definedName>
    <definedName name="Fuente">[2]clasificador_fte_financiamient!$D$2:$D$11</definedName>
    <definedName name="Funcional" localSheetId="3">[1]clasificador_funcional!$D$1:$D$29</definedName>
    <definedName name="Funcional">[2]clasificador_funcional!$D$1:$D$29</definedName>
    <definedName name="i" localSheetId="1">#REF!</definedName>
    <definedName name="i" localSheetId="10">#REF!</definedName>
    <definedName name="i" localSheetId="15">#REF!</definedName>
    <definedName name="i" localSheetId="2">#REF!</definedName>
    <definedName name="i" localSheetId="7">#REF!</definedName>
    <definedName name="i" localSheetId="4">#REF!</definedName>
    <definedName name="i" localSheetId="3">#REF!</definedName>
    <definedName name="i" localSheetId="11">#REF!</definedName>
    <definedName name="i" localSheetId="9">#REF!</definedName>
    <definedName name="i" localSheetId="16">#REF!</definedName>
    <definedName name="i" localSheetId="0">#REF!</definedName>
    <definedName name="i">#REF!</definedName>
    <definedName name="IndicadorPafe" localSheetId="3">#REF!</definedName>
    <definedName name="IndicadorPafe" localSheetId="0">#REF!</definedName>
    <definedName name="IndicadorPafe">#REF!</definedName>
    <definedName name="IndicadorPefa" localSheetId="3">#REF!</definedName>
    <definedName name="IndicadorPefa" localSheetId="0">#REF!</definedName>
    <definedName name="IndicadorPefa">#REF!</definedName>
    <definedName name="Inicio" localSheetId="1">#REF!</definedName>
    <definedName name="Inicio" localSheetId="3">#REF!</definedName>
    <definedName name="Inicio" localSheetId="0">#REF!</definedName>
    <definedName name="Inicio">#REF!</definedName>
    <definedName name="Lista" localSheetId="1">#REF!</definedName>
    <definedName name="Lista" localSheetId="3">#REF!</definedName>
    <definedName name="Lista" localSheetId="0">#REF!</definedName>
    <definedName name="Lista">#REF!</definedName>
    <definedName name="ListaEntidades">"List Box 9"</definedName>
    <definedName name="LO" localSheetId="3">#REF!</definedName>
    <definedName name="LO" localSheetId="0">#REF!</definedName>
    <definedName name="LO">#REF!</definedName>
    <definedName name="MH" localSheetId="1">#REF!</definedName>
    <definedName name="MH" localSheetId="10">#REF!</definedName>
    <definedName name="MH" localSheetId="15">#REF!</definedName>
    <definedName name="MH" localSheetId="2">#REF!</definedName>
    <definedName name="MH" localSheetId="7">#REF!</definedName>
    <definedName name="MH" localSheetId="4">#REF!</definedName>
    <definedName name="MH" localSheetId="3">#REF!</definedName>
    <definedName name="MH" localSheetId="11">#REF!</definedName>
    <definedName name="MH" localSheetId="9">#REF!</definedName>
    <definedName name="MH" localSheetId="16">#REF!</definedName>
    <definedName name="MH" localSheetId="0">#REF!</definedName>
    <definedName name="MH">#REF!</definedName>
    <definedName name="MonthList" localSheetId="1">#REF!</definedName>
    <definedName name="MonthList" localSheetId="3">#REF!</definedName>
    <definedName name="MonthList" localSheetId="0">#REF!</definedName>
    <definedName name="MonthList">#REF!</definedName>
    <definedName name="MonthNumber" localSheetId="1">#REF!</definedName>
    <definedName name="MonthNumber" localSheetId="3">#REF!</definedName>
    <definedName name="MonthNumber" localSheetId="0">#REF!</definedName>
    <definedName name="MonthNumber">#REF!</definedName>
    <definedName name="Names" localSheetId="3">OFFSET('[3]ListBox List'!$A$2,0,0,COUNTA('[3]ListBox List'!$A$2:$A$200),1)</definedName>
    <definedName name="Names">OFFSET('[4]ListBox List'!$A$2,0,0,COUNTA('[4]ListBox List'!$A$2:$A$200),1)</definedName>
    <definedName name="OAI" localSheetId="1">#REF!</definedName>
    <definedName name="OAI" localSheetId="10">#REF!</definedName>
    <definedName name="OAI" localSheetId="15">#REF!</definedName>
    <definedName name="OAI" localSheetId="2">#REF!</definedName>
    <definedName name="OAI" localSheetId="7">#REF!</definedName>
    <definedName name="OAI" localSheetId="4">#REF!</definedName>
    <definedName name="OAI" localSheetId="3">#REF!</definedName>
    <definedName name="OAI" localSheetId="11">#REF!</definedName>
    <definedName name="OAI" localSheetId="9">#REF!</definedName>
    <definedName name="OAI" localSheetId="16">#REF!</definedName>
    <definedName name="OAI" localSheetId="0">#REF!</definedName>
    <definedName name="OAI">#REF!</definedName>
    <definedName name="Objeto" localSheetId="3">[1]clasificador_objeto_gasto!$L$7:$L$1734</definedName>
    <definedName name="Objeto">[2]clasificador_objeto_gasto!$L$7:$L$1734</definedName>
    <definedName name="ObjetoGasto2" localSheetId="3">[1]clasificador_objeto_gasto!$L$7:$L$1734</definedName>
    <definedName name="ObjetoGasto2">[2]clasificador_objeto_gasto!$L$7:$L$1734</definedName>
    <definedName name="Oficina_del_Superintendente" localSheetId="1">#REF!</definedName>
    <definedName name="Oficina_del_Superintendente" localSheetId="3">#REF!</definedName>
    <definedName name="Oficina_del_Superintendente" localSheetId="0">#REF!</definedName>
    <definedName name="Oficina_del_Superintendente">#REF!</definedName>
    <definedName name="Organismo" localSheetId="3">[1]clasificador_organismo_financi!$D$1:$D$164</definedName>
    <definedName name="Organismo">[2]clasificador_organismo_financi!$D$1:$D$164</definedName>
    <definedName name="PLANYDES" localSheetId="1">#REF!</definedName>
    <definedName name="PLANYDES" localSheetId="10">#REF!</definedName>
    <definedName name="PLANYDES" localSheetId="15">#REF!</definedName>
    <definedName name="PLANYDES" localSheetId="2">#REF!</definedName>
    <definedName name="PLANYDES" localSheetId="7">#REF!</definedName>
    <definedName name="PLANYDES" localSheetId="4">#REF!</definedName>
    <definedName name="PLANYDES" localSheetId="3">#REF!</definedName>
    <definedName name="PLANYDES" localSheetId="11">#REF!</definedName>
    <definedName name="PLANYDES" localSheetId="9">#REF!</definedName>
    <definedName name="PLANYDES" localSheetId="16">#REF!</definedName>
    <definedName name="PLANYDES" localSheetId="0">#REF!</definedName>
    <definedName name="PLANYDES">#REF!</definedName>
    <definedName name="RELPUB" localSheetId="1">#REF!</definedName>
    <definedName name="RELPUB" localSheetId="10">#REF!</definedName>
    <definedName name="RELPUB" localSheetId="15">#REF!</definedName>
    <definedName name="RELPUB" localSheetId="2">#REF!</definedName>
    <definedName name="RELPUB" localSheetId="7">#REF!</definedName>
    <definedName name="RELPUB" localSheetId="4">#REF!</definedName>
    <definedName name="RELPUB" localSheetId="3">#REF!</definedName>
    <definedName name="RELPUB" localSheetId="11">#REF!</definedName>
    <definedName name="RELPUB" localSheetId="9">#REF!</definedName>
    <definedName name="RELPUB" localSheetId="16">#REF!</definedName>
    <definedName name="RELPUB" localSheetId="0">#REF!</definedName>
    <definedName name="RELPUB">#REF!</definedName>
    <definedName name="Responsable" localSheetId="1">#REF!</definedName>
    <definedName name="Responsable" localSheetId="3">#REF!</definedName>
    <definedName name="Responsable" localSheetId="0">#REF!</definedName>
    <definedName name="Responsable">#REF!</definedName>
    <definedName name="ROSA" localSheetId="1">#REF!</definedName>
    <definedName name="ROSA" localSheetId="10">#REF!</definedName>
    <definedName name="ROSA" localSheetId="15">#REF!</definedName>
    <definedName name="ROSA" localSheetId="2">#REF!</definedName>
    <definedName name="ROSA" localSheetId="7">#REF!</definedName>
    <definedName name="ROSA" localSheetId="4">#REF!</definedName>
    <definedName name="ROSA" localSheetId="3">#REF!</definedName>
    <definedName name="ROSA" localSheetId="11">#REF!</definedName>
    <definedName name="ROSA" localSheetId="9">#REF!</definedName>
    <definedName name="ROSA" localSheetId="16">#REF!</definedName>
    <definedName name="ROSA" localSheetId="0">#REF!</definedName>
    <definedName name="ROSA">#REF!</definedName>
    <definedName name="RRHH" localSheetId="1">#REF!</definedName>
    <definedName name="RRHH" localSheetId="10">#REF!</definedName>
    <definedName name="RRHH" localSheetId="15">#REF!</definedName>
    <definedName name="RRHH" localSheetId="2">#REF!</definedName>
    <definedName name="RRHH" localSheetId="7">#REF!</definedName>
    <definedName name="RRHH" localSheetId="4">#REF!</definedName>
    <definedName name="RRHH" localSheetId="3">#REF!</definedName>
    <definedName name="RRHH" localSheetId="11">#REF!</definedName>
    <definedName name="RRHH" localSheetId="9">#REF!</definedName>
    <definedName name="RRHH" localSheetId="16">#REF!</definedName>
    <definedName name="RRHH" localSheetId="0">#REF!</definedName>
    <definedName name="RRHH">#REF!</definedName>
    <definedName name="Tarea" localSheetId="1">#REF!</definedName>
    <definedName name="Tarea" localSheetId="3">#REF!</definedName>
    <definedName name="Tarea" localSheetId="0">#REF!</definedName>
    <definedName name="Tarea">#REF!</definedName>
    <definedName name="TaskNo" localSheetId="1">#REF!</definedName>
    <definedName name="TaskNo" localSheetId="3">#REF!</definedName>
    <definedName name="TaskNo" localSheetId="0">#REF!</definedName>
    <definedName name="TaskNo">#REF!</definedName>
    <definedName name="_xlnm.Print_Titles" localSheetId="17">'Casinos 2020'!$2:$11</definedName>
    <definedName name="_xlnm.Print_Titles" localSheetId="5">'Crédito Público'!$1:$5</definedName>
    <definedName name="_xlnm.Print_Titles" localSheetId="1">DABS!$1:$11</definedName>
    <definedName name="_xlnm.Print_Titles" localSheetId="10">DARF!$1:$10</definedName>
    <definedName name="_xlnm.Print_Titles" localSheetId="15">DARH!$1:$5</definedName>
    <definedName name="_xlnm.Print_Titles" localSheetId="2">DC!$1:$5</definedName>
    <definedName name="_xlnm.Print_Titles" localSheetId="7">DGAPF!$1:$5</definedName>
    <definedName name="_xlnm.Print_Titles" localSheetId="4">DGPLT!$1:$7</definedName>
    <definedName name="_xlnm.Print_Titles" localSheetId="3">DJ!$1:$11</definedName>
    <definedName name="_xlnm.Print_Titles" localSheetId="12">DPD!$2:$5</definedName>
    <definedName name="_xlnm.Print_Titles" localSheetId="8">DRI!$1:$12</definedName>
    <definedName name="_xlnm.Print_Titles" localSheetId="11">OAI!$1:$10</definedName>
    <definedName name="_xlnm.Print_Titles" localSheetId="9">ORN!$1:$11</definedName>
    <definedName name="_xlnm.Print_Titles" localSheetId="14">PETROCARIBE!$1:$18</definedName>
    <definedName name="_xlnm.Print_Titles" localSheetId="16">'Viceministerio de Monitoreo'!$1:$12</definedName>
    <definedName name="_xlnm.Print_Titles" localSheetId="0">VTEC!$1:$12</definedName>
    <definedName name="UnidadesList">'[5]Informacion '!$Q$3:$Q$43</definedName>
    <definedName name="Z_21736642_342D_4288_BDB5_8C37ED26601C_.wvu.Cols" localSheetId="5" hidden="1">'Crédito Público'!$B:$C,'Crédito Público'!$E:$E</definedName>
    <definedName name="Z_21736642_342D_4288_BDB5_8C37ED26601C_.wvu.PrintArea" localSheetId="5" hidden="1">'Crédito Público'!$A$1:$W$325</definedName>
    <definedName name="Z_21736642_342D_4288_BDB5_8C37ED26601C_.wvu.PrintTitles" localSheetId="5" hidden="1">'Crédito Público'!$1:$5</definedName>
    <definedName name="Z_21736642_342D_4288_BDB5_8C37ED26601C_.wvu.Rows" localSheetId="5" hidden="1">'Crédito Público'!#REF!</definedName>
    <definedName name="Z_5765DDED_8954_4B39_92A7_97E07541CED0_.wvu.PrintArea" localSheetId="5" hidden="1">'Crédito Público'!$A$1:$W$289</definedName>
    <definedName name="Z_5765DDED_8954_4B39_92A7_97E07541CED0_.wvu.PrintTitles" localSheetId="5" hidden="1">'Crédito Público'!$1:$5</definedName>
    <definedName name="Z_5765DDED_8954_4B39_92A7_97E07541CED0_.wvu.Rows" localSheetId="5" hidden="1">'Crédito Público'!#REF!</definedName>
    <definedName name="Z_6B3D8C3D_6951_44CC_B394_AC94DFB38909_.wvu.Cols" localSheetId="5" hidden="1">'Crédito Público'!$B:$C,'Crédito Público'!$E:$E</definedName>
    <definedName name="Z_6B3D8C3D_6951_44CC_B394_AC94DFB38909_.wvu.PrintArea" localSheetId="5" hidden="1">'Crédito Público'!$A$1:$W$289</definedName>
    <definedName name="Z_6B3D8C3D_6951_44CC_B394_AC94DFB38909_.wvu.PrintTitles" localSheetId="5" hidden="1">'Crédito Público'!$1:$5</definedName>
    <definedName name="Z_A88BDCE5_59D1_4183_90F2_49E4029EE443_.wvu.Cols" localSheetId="5" hidden="1">'Crédito Público'!$E:$E</definedName>
    <definedName name="Z_AD3FC572_3DE4_4A0C_8C19_1676517D09C1_.wvu.PrintArea" localSheetId="5" hidden="1">'Crédito Público'!$A$1:$W$289</definedName>
    <definedName name="Z_AD3FC572_3DE4_4A0C_8C19_1676517D09C1_.wvu.PrintTitles" localSheetId="5" hidden="1">'Crédito Público'!$1:$5</definedName>
    <definedName name="Z_BE3809DA_8580_4009_86FA_161BDEBF4D3E_.wvu.PrintArea" localSheetId="5" hidden="1">'Crédito Público'!$A$1:$W$289</definedName>
    <definedName name="Z_BE3809DA_8580_4009_86FA_161BDEBF4D3E_.wvu.PrintTitles" localSheetId="5" hidden="1">'Crédito Público'!$1:$5</definedName>
    <definedName name="Z_C77BCA7D_7E2D_4C74_9AD3_8E7EB6608067_.wvu.Cols" localSheetId="5" hidden="1">'Crédito Público'!$E:$E</definedName>
    <definedName name="Z_C77BCA7D_7E2D_4C74_9AD3_8E7EB6608067_.wvu.Rows" localSheetId="5" hidden="1">'Crédito Público'!$2:$4</definedName>
    <definedName name="Z_EEFDC58D_6133_4B79_B8A0_ABF22E67F6F7_.wvu.PrintArea" localSheetId="5" hidden="1">'Crédito Público'!$A$1:$W$289</definedName>
    <definedName name="Z_EEFDC58D_6133_4B79_B8A0_ABF22E67F6F7_.wvu.PrintTitles" localSheetId="5" hidden="1">'Crédito Público'!$1:$5</definedName>
    <definedName name="Z_F4D7280B_A736_4855_9B05_42540EFADF5F_.wvu.Cols" localSheetId="5" hidden="1">'Crédito Público'!$B:$C,'Crédito Público'!$E:$E</definedName>
    <definedName name="Z_F4D7280B_A736_4855_9B05_42540EFADF5F_.wvu.PrintArea" localSheetId="5" hidden="1">'Crédito Público'!$A$1:$W$289</definedName>
    <definedName name="Z_F4D7280B_A736_4855_9B05_42540EFADF5F_.wvu.PrintTitles" localSheetId="5" hidden="1">'Crédito Público'!$1:$5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0" i="19" l="1"/>
  <c r="V52" i="19" s="1"/>
  <c r="U50" i="19"/>
  <c r="U52" i="19" s="1"/>
  <c r="X50" i="19" l="1"/>
  <c r="X51" i="19" s="1"/>
  <c r="U65" i="18" l="1"/>
  <c r="T65" i="18"/>
  <c r="V181" i="13" l="1"/>
  <c r="U160" i="13"/>
  <c r="U159" i="13"/>
  <c r="U155" i="13"/>
  <c r="U111" i="13"/>
  <c r="U101" i="13"/>
  <c r="U93" i="13"/>
  <c r="U92" i="13"/>
  <c r="U91" i="13"/>
  <c r="U80" i="13"/>
  <c r="V69" i="13"/>
  <c r="U69" i="13"/>
  <c r="V47" i="13"/>
  <c r="U47" i="13"/>
  <c r="V43" i="13"/>
  <c r="V30" i="13"/>
  <c r="V308" i="12"/>
  <c r="U308" i="12"/>
  <c r="C305" i="12"/>
  <c r="W294" i="12"/>
  <c r="W256" i="12"/>
  <c r="W253" i="12"/>
  <c r="W234" i="12"/>
  <c r="W224" i="12"/>
  <c r="W183" i="12"/>
  <c r="W127" i="12"/>
  <c r="W123" i="12"/>
  <c r="W119" i="12"/>
  <c r="W117" i="12"/>
  <c r="W115" i="12"/>
  <c r="W114" i="12"/>
  <c r="W107" i="12"/>
  <c r="W104" i="12"/>
  <c r="V84" i="12"/>
  <c r="W65" i="12"/>
  <c r="W52" i="12"/>
  <c r="C52" i="12"/>
  <c r="W19" i="12"/>
  <c r="W16" i="12"/>
  <c r="Y35" i="10" l="1"/>
  <c r="V20" i="6" l="1"/>
  <c r="U20" i="6"/>
  <c r="U23" i="5" l="1"/>
  <c r="T23" i="5"/>
  <c r="U32" i="2" l="1"/>
  <c r="V29" i="2"/>
  <c r="V37" i="2" s="1"/>
  <c r="X37" i="2" s="1"/>
  <c r="U29" i="2"/>
  <c r="U25" i="2"/>
  <c r="U22" i="2"/>
  <c r="U19" i="2"/>
  <c r="U13" i="2"/>
  <c r="X16" i="2" s="1"/>
  <c r="T17" i="1"/>
  <c r="U37" i="2" l="1"/>
  <c r="V39" i="2"/>
  <c r="U39" i="2" l="1"/>
  <c r="X38" i="2"/>
</calcChain>
</file>

<file path=xl/comments1.xml><?xml version="1.0" encoding="utf-8"?>
<comments xmlns="http://schemas.openxmlformats.org/spreadsheetml/2006/main">
  <authors>
    <author>Rosa Maria Lora Maldonado</author>
  </authors>
  <commentList>
    <comment ref="B13" authorId="0" shapeId="0">
      <text>
        <r>
          <rPr>
            <b/>
            <sz val="14"/>
            <color indexed="81"/>
            <rFont val="Tahoma"/>
            <family val="2"/>
          </rPr>
          <t>Rosa Maria Lora Maldonado:</t>
        </r>
        <r>
          <rPr>
            <sz val="14"/>
            <color indexed="81"/>
            <rFont val="Tahoma"/>
            <family val="2"/>
          </rPr>
          <t xml:space="preserve">
 Actualmente, participa en los siguientes Consejos:
1. Consejo Académico del Instituto de Administración Pública (INAP).
2. Consejo de Administración del Banco Nacional de las Exportaciones (BANDEX)
3. Consejo Directivo del Instituto Geográfico Nacional José Joaquín Hungría Morell (IGN-JJHM)
4. Consejo Directivo Dirección Central del Servicio Nacional de Salud
5. Comisión de Venta de Activos (DGBN)
</t>
        </r>
      </text>
    </comment>
    <comment ref="E26" authorId="0" shapeId="0">
      <text>
        <r>
          <rPr>
            <b/>
            <sz val="12"/>
            <color indexed="81"/>
            <rFont val="Tahoma"/>
            <family val="2"/>
          </rPr>
          <t>Rosa Maria Lora Maldonado:
Se sugiere revisar las  subactividades indicadas.</t>
        </r>
      </text>
    </comment>
  </commentList>
</comments>
</file>

<file path=xl/comments10.xml><?xml version="1.0" encoding="utf-8"?>
<comments xmlns="http://schemas.openxmlformats.org/spreadsheetml/2006/main">
  <authors>
    <author>Yonoris Altagracia Bottier Galan</author>
    <author>rlora</author>
    <author>Luigi Salcedo Bautista</author>
  </authors>
  <commentList>
    <comment ref="A13" authorId="0" shapeId="0">
      <text>
        <r>
          <rPr>
            <b/>
            <sz val="9"/>
            <color indexed="81"/>
            <rFont val="Tahoma"/>
            <family val="2"/>
          </rPr>
          <t xml:space="preserve">Yonoris Altagracia Bottier Galan:
Esta actividad está sujeto a que se mantenga vigente el Artículo 21 del Proyecto de Ley de Presupuesto General del Estado 2019, en el 2020
</t>
        </r>
      </text>
    </comment>
    <comment ref="C13" authorId="1" shapeId="0">
      <text>
        <r>
          <rPr>
            <b/>
            <sz val="9"/>
            <color indexed="81"/>
            <rFont val="Tahoma"/>
            <family val="2"/>
          </rPr>
          <t>rlora:</t>
        </r>
        <r>
          <rPr>
            <sz val="9"/>
            <color indexed="81"/>
            <rFont val="Tahoma"/>
            <family val="2"/>
          </rPr>
          <t xml:space="preserve">
De acuerdo a lo previsto en la ejecución del Proyecto</t>
        </r>
      </text>
    </comment>
    <comment ref="T13" authorId="0" shapeId="0">
      <text>
        <r>
          <rPr>
            <b/>
            <sz val="9"/>
            <color indexed="81"/>
            <rFont val="Tahoma"/>
            <family val="2"/>
          </rPr>
          <t>Yonoris Altagracia Bottier Galan:</t>
        </r>
        <r>
          <rPr>
            <sz val="9"/>
            <color indexed="81"/>
            <rFont val="Tahoma"/>
            <family val="2"/>
          </rPr>
          <t xml:space="preserve">
Este es el monto que queda disponible al día de hoy de los 360,000,000 asignados al Proyecto</t>
        </r>
      </text>
    </comment>
    <comment ref="S17" authorId="2" shapeId="0">
      <text>
        <r>
          <rPr>
            <b/>
            <sz val="9"/>
            <color indexed="81"/>
            <rFont val="Tahoma"/>
            <family val="2"/>
          </rPr>
          <t>Luigi Salcedo Bautista:</t>
        </r>
        <r>
          <rPr>
            <sz val="9"/>
            <color indexed="81"/>
            <rFont val="Tahoma"/>
            <family val="2"/>
          </rPr>
          <t xml:space="preserve">
Por la naturaleza de la DCJA los recursos financieros y no financieros aplican para todas las actividades del POA.</t>
        </r>
      </text>
    </comment>
    <comment ref="T17" authorId="0" shapeId="0">
      <text>
        <r>
          <rPr>
            <b/>
            <sz val="9"/>
            <color indexed="81"/>
            <rFont val="Tahoma"/>
            <family val="2"/>
          </rPr>
          <t>Favor considerar que hicimos un estimado, pero en virtud de que nos estaremos mundando a finales de año, este monto puede ser mayor.</t>
        </r>
      </text>
    </comment>
  </commentList>
</comments>
</file>

<file path=xl/comments2.xml><?xml version="1.0" encoding="utf-8"?>
<comments xmlns="http://schemas.openxmlformats.org/spreadsheetml/2006/main">
  <authors>
    <author>Maria Luz Alcantara Rivera</author>
  </authors>
  <commentList>
    <comment ref="S40" authorId="0" shapeId="0">
      <text>
        <r>
          <rPr>
            <sz val="9"/>
            <color indexed="81"/>
            <rFont val="Tahoma"/>
            <family val="2"/>
          </rPr>
          <t xml:space="preserve">Agua de botellitas 16 onzas 20/1 (80)
Alicate de mecánica no. 6 (2)
Ambientador en spray (varios olores) (25)
Amorol p/ vehículo (20)
Azucar blanca 5 libras (75)
Batería  p/ vehículos 15/12 (10)
Bolígrafo ( varios colores) (100)
Bombillo de una y dos contactor (20)
Café de 1 libra (120)
Cd en blanco (4)
Clips billetero 19mm (caja 12/1) (4)
Clips billetero 5/8  41mm (#20) (caja 12/1) (4)
Clips billetero 51 ml. 12/1 (grande) (4)
Clips billetero de 1"  25 mm.  (caja 12/1) (4)
Clips billetero pequeño 1/2 (15mm) (caja  12/1) (3)
Clips grande (cajita) (9)
Clips pequeños (cajita) (8)
Coolant (8)
Cremora  de 22 onzas (7)
Destornillador plano  ¼ (1)
Folder 8 1/2 x11 (140)
Grapadora tamaño normal (3)
Neumático 265/65r-17 (28)
Neumático p/ vehículo 215/65r-15 (28)
Neumático p/ vehículo 245/65r16 (28)
Neumático p/ vehículos 700r16 (12)
Neumáticos 225/70r17 (8)
Neumáticos 750r16/10 (12)
Pendaflex 8 1/2  x 13 de 25/1 (4)
Pino espuma (3)
Post it 3x3 ( mediano ) (10)
Power steering (10)
Resaltador ( varios colores) (10)
Resma de papel 8 1/2 x 11 (38)
Sacagrapa (4)
Shampoo (20)
Sobre blanco (100)
Sobre manila  9 x 12 (25)
Sobre manila 10 x 13 (25)
Sobre manila 10 x 15 (25)
Sobre manila 5 x8 (25)
Te caliente en sobre (7)
Tijera (4)
Tubo para neumaticos  (20)
Botique de primeros auxilio  (60)
Extintores para coche (60)
Llave de rueda en cruz  (10)
Pistola de silicon de uretano  (1)
Remachadora (1)
Taladro (1)
Emgrasadora a presion (1)
Aspiradora para auto (1)
Maquina de lavado a presion para auto (1)
Ambientador en piedra para auto (20)
Manometro  para a/c (1)
Tanque de aceite (1)
</t>
        </r>
      </text>
    </comment>
  </commentList>
</comments>
</file>

<file path=xl/comments3.xml><?xml version="1.0" encoding="utf-8"?>
<comments xmlns="http://schemas.openxmlformats.org/spreadsheetml/2006/main">
  <authors>
    <author>Emily Monegro</author>
    <author>Mariam Ortiz</author>
    <author>Luz Celeste Garcia Guzman</author>
  </authors>
  <commentList>
    <comment ref="A12" authorId="0" shapeId="0">
      <text>
        <r>
          <rPr>
            <b/>
            <sz val="9"/>
            <color indexed="81"/>
            <rFont val="Tahoma"/>
            <family val="2"/>
          </rPr>
          <t>Emily Monegro:</t>
        </r>
        <r>
          <rPr>
            <sz val="9"/>
            <color indexed="81"/>
            <rFont val="Tahoma"/>
            <family val="2"/>
          </rPr>
          <t xml:space="preserve">
Validar las incorporaciones en color verde.</t>
        </r>
      </text>
    </comment>
    <comment ref="F12" authorId="0" shapeId="0">
      <text>
        <r>
          <rPr>
            <b/>
            <sz val="9"/>
            <color indexed="81"/>
            <rFont val="Tahoma"/>
            <family val="2"/>
          </rPr>
          <t>Emily Monegro:</t>
        </r>
        <r>
          <rPr>
            <sz val="9"/>
            <color indexed="81"/>
            <rFont val="Tahoma"/>
            <family val="2"/>
          </rPr>
          <t xml:space="preserve">
Indicar medio de verificación por cada subactividad.</t>
        </r>
      </text>
    </comment>
    <comment ref="D15" authorId="0" shapeId="0">
      <text>
        <r>
          <rPr>
            <b/>
            <sz val="9"/>
            <color indexed="81"/>
            <rFont val="Tahoma"/>
            <family val="2"/>
          </rPr>
          <t>Emily Monegro:</t>
        </r>
        <r>
          <rPr>
            <sz val="9"/>
            <color indexed="81"/>
            <rFont val="Tahoma"/>
            <family val="2"/>
          </rPr>
          <t xml:space="preserve">
Fin: 31/12/20</t>
        </r>
      </text>
    </comment>
    <comment ref="G15" authorId="0" shapeId="0">
      <text>
        <r>
          <rPr>
            <b/>
            <sz val="9"/>
            <color indexed="81"/>
            <rFont val="Tahoma"/>
            <family val="2"/>
          </rPr>
          <t>Emily Monegro:</t>
        </r>
        <r>
          <rPr>
            <sz val="9"/>
            <color indexed="81"/>
            <rFont val="Tahoma"/>
            <family val="2"/>
          </rPr>
          <t xml:space="preserve">
Indicar responsable y participantes</t>
        </r>
      </text>
    </comment>
    <comment ref="S15" authorId="0" shapeId="0">
      <text>
        <r>
          <rPr>
            <b/>
            <sz val="9"/>
            <color indexed="81"/>
            <rFont val="Tahoma"/>
            <family val="2"/>
          </rPr>
          <t>Emily Monegro:</t>
        </r>
        <r>
          <rPr>
            <sz val="9"/>
            <color indexed="81"/>
            <rFont val="Tahoma"/>
            <family val="2"/>
          </rPr>
          <t xml:space="preserve">
Revisar los tiempos.</t>
        </r>
      </text>
    </comment>
    <comment ref="D16" authorId="0" shapeId="0">
      <text>
        <r>
          <rPr>
            <b/>
            <sz val="9"/>
            <color indexed="81"/>
            <rFont val="Tahoma"/>
            <family val="2"/>
          </rPr>
          <t>Emily Monegro:</t>
        </r>
        <r>
          <rPr>
            <sz val="9"/>
            <color indexed="81"/>
            <rFont val="Tahoma"/>
            <family val="2"/>
          </rPr>
          <t xml:space="preserve">
Fin: 29/12/20</t>
        </r>
      </text>
    </comment>
    <comment ref="D17" authorId="0" shapeId="0">
      <text>
        <r>
          <rPr>
            <b/>
            <sz val="9"/>
            <color indexed="81"/>
            <rFont val="Tahoma"/>
            <family val="2"/>
          </rPr>
          <t xml:space="preserve">Emily Monegro:
</t>
        </r>
        <r>
          <rPr>
            <sz val="9"/>
            <color indexed="81"/>
            <rFont val="Tahoma"/>
            <family val="2"/>
          </rPr>
          <t xml:space="preserve">Esta actividad concluirá en lo que resta de este año 2019 ó se deberá extender la fecha?
</t>
        </r>
        <r>
          <rPr>
            <b/>
            <sz val="9"/>
            <color indexed="81"/>
            <rFont val="Tahoma"/>
            <family val="2"/>
          </rPr>
          <t>Avance</t>
        </r>
        <r>
          <rPr>
            <sz val="9"/>
            <color indexed="81"/>
            <rFont val="Tahoma"/>
            <family val="2"/>
          </rPr>
          <t xml:space="preserve">: 0% 
</t>
        </r>
        <r>
          <rPr>
            <b/>
            <sz val="9"/>
            <color indexed="81"/>
            <rFont val="Tahoma"/>
            <family val="2"/>
          </rPr>
          <t>Fin:</t>
        </r>
        <r>
          <rPr>
            <sz val="9"/>
            <color indexed="81"/>
            <rFont val="Tahoma"/>
            <family val="2"/>
          </rPr>
          <t xml:space="preserve"> 1/12/17 30/9/19</t>
        </r>
      </text>
    </comment>
    <comment ref="D18" authorId="0" shapeId="0">
      <text>
        <r>
          <rPr>
            <b/>
            <sz val="9"/>
            <color indexed="81"/>
            <rFont val="Tahoma"/>
            <family val="2"/>
          </rPr>
          <t xml:space="preserve">Emily Monegro:
</t>
        </r>
        <r>
          <rPr>
            <sz val="9"/>
            <color indexed="81"/>
            <rFont val="Tahoma"/>
            <family val="2"/>
          </rPr>
          <t xml:space="preserve">Esta actividad concluirá en lo que resta de este año 2019 ó se deberá extender la fecha?
</t>
        </r>
        <r>
          <rPr>
            <b/>
            <sz val="9"/>
            <color indexed="81"/>
            <rFont val="Tahoma"/>
            <family val="2"/>
          </rPr>
          <t>Avance</t>
        </r>
        <r>
          <rPr>
            <sz val="9"/>
            <color indexed="81"/>
            <rFont val="Tahoma"/>
            <family val="2"/>
          </rPr>
          <t xml:space="preserve">: 0% 
</t>
        </r>
        <r>
          <rPr>
            <b/>
            <sz val="9"/>
            <color indexed="81"/>
            <rFont val="Tahoma"/>
            <family val="2"/>
          </rPr>
          <t>Fin:</t>
        </r>
        <r>
          <rPr>
            <sz val="9"/>
            <color indexed="81"/>
            <rFont val="Tahoma"/>
            <family val="2"/>
          </rPr>
          <t>30/9/19</t>
        </r>
      </text>
    </comment>
    <comment ref="A19" authorId="0" shapeId="0">
      <text>
        <r>
          <rPr>
            <b/>
            <sz val="9"/>
            <color indexed="81"/>
            <rFont val="Tahoma"/>
            <family val="2"/>
          </rPr>
          <t>Emily Monegro:</t>
        </r>
        <r>
          <rPr>
            <sz val="9"/>
            <color indexed="81"/>
            <rFont val="Tahoma"/>
            <family val="2"/>
          </rPr>
          <t xml:space="preserve">
Avance: 75% 
Fin:17/08/20</t>
        </r>
      </text>
    </comment>
    <comment ref="D19" authorId="0" shapeId="0">
      <text>
        <r>
          <rPr>
            <b/>
            <sz val="9"/>
            <color indexed="81"/>
            <rFont val="Tahoma"/>
            <family val="2"/>
          </rPr>
          <t xml:space="preserve">Emily Monegro:
</t>
        </r>
        <r>
          <rPr>
            <sz val="9"/>
            <color indexed="81"/>
            <rFont val="Tahoma"/>
            <family val="2"/>
          </rPr>
          <t>Avance:50%
Fin:17/08/20
Indicar medio de verificación y los requerimientos tanto financieros como no financieros.</t>
        </r>
      </text>
    </comment>
    <comment ref="A20" authorId="0" shapeId="0">
      <text>
        <r>
          <rPr>
            <b/>
            <sz val="9"/>
            <color indexed="81"/>
            <rFont val="Tahoma"/>
            <family val="2"/>
          </rPr>
          <t>Emily Monegro:</t>
        </r>
        <r>
          <rPr>
            <sz val="9"/>
            <color indexed="81"/>
            <rFont val="Tahoma"/>
            <family val="2"/>
          </rPr>
          <t xml:space="preserve">
Avance:50% 
Fin:16/10/17 28/12/18</t>
        </r>
      </text>
    </comment>
    <comment ref="D20" authorId="0" shapeId="0">
      <text>
        <r>
          <rPr>
            <b/>
            <sz val="9"/>
            <color indexed="81"/>
            <rFont val="Tahoma"/>
            <family val="2"/>
          </rPr>
          <t>Emily Monegro:</t>
        </r>
        <r>
          <rPr>
            <sz val="9"/>
            <color indexed="81"/>
            <rFont val="Tahoma"/>
            <family val="2"/>
          </rPr>
          <t xml:space="preserve">
Esta actividad concluirá en lo que resta de este año 2019 ó se deberá extender la fecha?
</t>
        </r>
        <r>
          <rPr>
            <b/>
            <sz val="9"/>
            <color indexed="81"/>
            <rFont val="Tahoma"/>
            <family val="2"/>
          </rPr>
          <t>Avance:0% 
Fin: 30/09/19</t>
        </r>
      </text>
    </comment>
    <comment ref="D21" authorId="0" shapeId="0">
      <text>
        <r>
          <rPr>
            <b/>
            <sz val="9"/>
            <color indexed="81"/>
            <rFont val="Tahoma"/>
            <family val="2"/>
          </rPr>
          <t>Emily Monegro:</t>
        </r>
        <r>
          <rPr>
            <sz val="9"/>
            <color indexed="81"/>
            <rFont val="Tahoma"/>
            <family val="2"/>
          </rPr>
          <t xml:space="preserve">
Esta actividad concluirá en lo que resta de este año 2019 ó se deberá extender la fecha?
Avance:0% 
Fin: 30/09/19</t>
        </r>
      </text>
    </comment>
    <comment ref="E22" authorId="0" shapeId="0">
      <text>
        <r>
          <rPr>
            <b/>
            <sz val="9"/>
            <color indexed="81"/>
            <rFont val="Tahoma"/>
            <family val="2"/>
          </rPr>
          <t>Emily Monegro:</t>
        </r>
        <r>
          <rPr>
            <sz val="9"/>
            <color indexed="81"/>
            <rFont val="Tahoma"/>
            <family val="2"/>
          </rPr>
          <t xml:space="preserve">
Esta actividad concluirá en lo que resta de este año 2019 ó se deberá extender la fecha?
</t>
        </r>
        <r>
          <rPr>
            <b/>
            <sz val="9"/>
            <color indexed="81"/>
            <rFont val="Tahoma"/>
            <family val="2"/>
          </rPr>
          <t>Avance</t>
        </r>
        <r>
          <rPr>
            <sz val="9"/>
            <color indexed="81"/>
            <rFont val="Tahoma"/>
            <family val="2"/>
          </rPr>
          <t xml:space="preserve">:0% 
</t>
        </r>
        <r>
          <rPr>
            <b/>
            <sz val="9"/>
            <color indexed="81"/>
            <rFont val="Tahoma"/>
            <family val="2"/>
          </rPr>
          <t xml:space="preserve">Fecha: </t>
        </r>
        <r>
          <rPr>
            <sz val="9"/>
            <color indexed="81"/>
            <rFont val="Tahoma"/>
            <family val="2"/>
          </rPr>
          <t>3/6/19 - 1/10/19</t>
        </r>
      </text>
    </comment>
    <comment ref="E23" authorId="0" shapeId="0">
      <text>
        <r>
          <rPr>
            <b/>
            <sz val="9"/>
            <color indexed="81"/>
            <rFont val="Tahoma"/>
            <family val="2"/>
          </rPr>
          <t>Emily Monegro:</t>
        </r>
        <r>
          <rPr>
            <sz val="9"/>
            <color indexed="81"/>
            <rFont val="Tahoma"/>
            <family val="2"/>
          </rPr>
          <t xml:space="preserve">
A esta actividad se le realizará alguna acción para ser incluida en el POA 2020?</t>
        </r>
      </text>
    </comment>
    <comment ref="E24" authorId="0" shapeId="0">
      <text>
        <r>
          <rPr>
            <b/>
            <sz val="9"/>
            <color indexed="81"/>
            <rFont val="Tahoma"/>
            <family val="2"/>
          </rPr>
          <t>Emily Monegro:</t>
        </r>
        <r>
          <rPr>
            <sz val="9"/>
            <color indexed="81"/>
            <rFont val="Tahoma"/>
            <family val="2"/>
          </rPr>
          <t xml:space="preserve">
Esta actividad realizará alguna acción para ser incluida en el POA 2020?
Avance:0% 
Fecha:1/4/19 -  31/5/21</t>
        </r>
      </text>
    </comment>
    <comment ref="E25" authorId="0" shapeId="0">
      <text>
        <r>
          <rPr>
            <b/>
            <sz val="9"/>
            <color indexed="81"/>
            <rFont val="Tahoma"/>
            <family val="2"/>
          </rPr>
          <t>Emily Monegro:</t>
        </r>
        <r>
          <rPr>
            <sz val="9"/>
            <color indexed="81"/>
            <rFont val="Tahoma"/>
            <family val="2"/>
          </rPr>
          <t xml:space="preserve">
Esta actividad realizará alguna acción para ser incluida en el POA 2020?
Avance:0% 
Fecha:3/6/19 -  31/12/21</t>
        </r>
      </text>
    </comment>
    <comment ref="E26" authorId="0" shapeId="0">
      <text>
        <r>
          <rPr>
            <b/>
            <sz val="9"/>
            <color indexed="81"/>
            <rFont val="Tahoma"/>
            <family val="2"/>
          </rPr>
          <t>Emily Monegro:</t>
        </r>
        <r>
          <rPr>
            <sz val="9"/>
            <color indexed="81"/>
            <rFont val="Tahoma"/>
            <family val="2"/>
          </rPr>
          <t xml:space="preserve">
A esta actividad se le realizará alguna acción para ser incluida en el POA 2020?
Avance:0% 
Fecha:3/6/19 -  31/12/21</t>
        </r>
      </text>
    </comment>
    <comment ref="E27" authorId="0" shapeId="0">
      <text>
        <r>
          <rPr>
            <b/>
            <sz val="9"/>
            <color indexed="81"/>
            <rFont val="Tahoma"/>
            <family val="2"/>
          </rPr>
          <t>Emily Monegro:</t>
        </r>
        <r>
          <rPr>
            <sz val="9"/>
            <color indexed="81"/>
            <rFont val="Tahoma"/>
            <family val="2"/>
          </rPr>
          <t xml:space="preserve">
A esta actividad se le realizará alguna acción para ser incluida en el POA 2020?
Avance:0% 
Fecha:1/4/19 - 31/12/21</t>
        </r>
      </text>
    </comment>
    <comment ref="E28" authorId="0" shapeId="0">
      <text>
        <r>
          <rPr>
            <b/>
            <sz val="9"/>
            <color indexed="81"/>
            <rFont val="Tahoma"/>
            <family val="2"/>
          </rPr>
          <t>Emily Monegro:</t>
        </r>
        <r>
          <rPr>
            <sz val="9"/>
            <color indexed="81"/>
            <rFont val="Tahoma"/>
            <family val="2"/>
          </rPr>
          <t xml:space="preserve">
Esta actividad concluirá en lo que resta de este año 2019 ó se deberá extender la fecha?
</t>
        </r>
        <r>
          <rPr>
            <b/>
            <sz val="9"/>
            <color indexed="81"/>
            <rFont val="Tahoma"/>
            <family val="2"/>
          </rPr>
          <t>Avance:</t>
        </r>
        <r>
          <rPr>
            <sz val="9"/>
            <color indexed="81"/>
            <rFont val="Tahoma"/>
            <family val="2"/>
          </rPr>
          <t xml:space="preserve">50% 
</t>
        </r>
        <r>
          <rPr>
            <b/>
            <sz val="9"/>
            <color indexed="81"/>
            <rFont val="Tahoma"/>
            <family val="2"/>
          </rPr>
          <t>Fecha:</t>
        </r>
        <r>
          <rPr>
            <sz val="9"/>
            <color indexed="81"/>
            <rFont val="Tahoma"/>
            <family val="2"/>
          </rPr>
          <t xml:space="preserve"> 1/4/19 - 1/7/19</t>
        </r>
      </text>
    </comment>
    <comment ref="E29" authorId="0" shapeId="0">
      <text>
        <r>
          <rPr>
            <b/>
            <sz val="9"/>
            <color indexed="81"/>
            <rFont val="Tahoma"/>
            <family val="2"/>
          </rPr>
          <t>Emily Monegro:</t>
        </r>
        <r>
          <rPr>
            <sz val="9"/>
            <color indexed="81"/>
            <rFont val="Tahoma"/>
            <family val="2"/>
          </rPr>
          <t xml:space="preserve">
A esta actividad se le realizará alguna acción para ser incluida en el POA 2020?</t>
        </r>
      </text>
    </comment>
    <comment ref="V30" authorId="1" shapeId="0">
      <text>
        <r>
          <rPr>
            <b/>
            <sz val="11"/>
            <color indexed="81"/>
            <rFont val="Tahoma"/>
            <family val="2"/>
          </rPr>
          <t>Mariam Ortiz:</t>
        </r>
        <r>
          <rPr>
            <sz val="9"/>
            <color indexed="81"/>
            <rFont val="Tahoma"/>
            <family val="2"/>
          </rPr>
          <t xml:space="preserve">
</t>
        </r>
        <r>
          <rPr>
            <sz val="11"/>
            <color indexed="81"/>
            <rFont val="Tahoma"/>
            <family val="2"/>
          </rPr>
          <t>Para la estimación se consideran los viáticos por una semana en Korea, incluyendo boleto aéreo y gestión de visado para la Directora General. Los gastos podrian incrementar si se requiere asistir a la firma en otros países.
Se consideraron dos viajes ya que son dos acuerdos.</t>
        </r>
      </text>
    </comment>
    <comment ref="A34" authorId="2" shapeId="0">
      <text>
        <r>
          <rPr>
            <b/>
            <sz val="9"/>
            <color indexed="81"/>
            <rFont val="Tahoma"/>
            <family val="2"/>
          </rPr>
          <t>Luz Celeste Garcia Guzman:</t>
        </r>
        <r>
          <rPr>
            <sz val="9"/>
            <color indexed="81"/>
            <rFont val="Tahoma"/>
            <family val="2"/>
          </rPr>
          <t xml:space="preserve">
Nueva Actividad</t>
        </r>
      </text>
    </comment>
    <comment ref="A38" authorId="2" shapeId="0">
      <text>
        <r>
          <rPr>
            <b/>
            <sz val="9"/>
            <color indexed="81"/>
            <rFont val="Tahoma"/>
            <family val="2"/>
          </rPr>
          <t>Luz Celeste Garcia Guzman:</t>
        </r>
        <r>
          <rPr>
            <sz val="9"/>
            <color indexed="81"/>
            <rFont val="Tahoma"/>
            <family val="2"/>
          </rPr>
          <t xml:space="preserve">
Nueva Actividad</t>
        </r>
      </text>
    </comment>
    <comment ref="A40" authorId="2" shapeId="0">
      <text>
        <r>
          <rPr>
            <b/>
            <sz val="9"/>
            <color indexed="81"/>
            <rFont val="Tahoma"/>
            <family val="2"/>
          </rPr>
          <t>Luz Celeste Garcia Guzman:</t>
        </r>
        <r>
          <rPr>
            <sz val="9"/>
            <color indexed="81"/>
            <rFont val="Tahoma"/>
            <family val="2"/>
          </rPr>
          <t xml:space="preserve">
Nueva Actividad</t>
        </r>
      </text>
    </comment>
    <comment ref="A43" authorId="2" shapeId="0">
      <text>
        <r>
          <rPr>
            <b/>
            <sz val="9"/>
            <color indexed="81"/>
            <rFont val="Tahoma"/>
            <family val="2"/>
          </rPr>
          <t>Luz Celeste Garcia Guzman:</t>
        </r>
        <r>
          <rPr>
            <sz val="9"/>
            <color indexed="81"/>
            <rFont val="Tahoma"/>
            <family val="2"/>
          </rPr>
          <t xml:space="preserve">
Nueva Actividad</t>
        </r>
      </text>
    </comment>
    <comment ref="V43" authorId="1" shapeId="0">
      <text>
        <r>
          <rPr>
            <b/>
            <sz val="11"/>
            <color indexed="81"/>
            <rFont val="Tahoma"/>
            <family val="2"/>
          </rPr>
          <t>Mariam Ortiz:</t>
        </r>
        <r>
          <rPr>
            <sz val="9"/>
            <color indexed="81"/>
            <rFont val="Tahoma"/>
            <family val="2"/>
          </rPr>
          <t xml:space="preserve">
</t>
        </r>
        <r>
          <rPr>
            <sz val="11"/>
            <color indexed="81"/>
            <rFont val="Tahoma"/>
            <family val="2"/>
          </rPr>
          <t>Para la estimación se consideran los viáticos por una semana en Korea, incluyendo boleto aéreo y gestión de visado para la Directora General. Los gastos podrian incrementar si se realiza más de una ronda de negociación fuerea del país.</t>
        </r>
      </text>
    </comment>
    <comment ref="A47" authorId="2" shapeId="0">
      <text>
        <r>
          <rPr>
            <b/>
            <sz val="9"/>
            <color indexed="81"/>
            <rFont val="Tahoma"/>
            <family val="2"/>
          </rPr>
          <t>Luz Celeste Garcia Guzman:</t>
        </r>
        <r>
          <rPr>
            <sz val="9"/>
            <color indexed="81"/>
            <rFont val="Tahoma"/>
            <family val="2"/>
          </rPr>
          <t xml:space="preserve">
Nueva Actividad
Si la consultoría se realiza más tarde, la metodología se implementaría en el 2021.</t>
        </r>
      </text>
    </comment>
    <comment ref="U47" authorId="1" shapeId="0">
      <text>
        <r>
          <rPr>
            <b/>
            <sz val="9"/>
            <color indexed="81"/>
            <rFont val="Tahoma"/>
            <family val="2"/>
          </rPr>
          <t>Mariam Ortiz:</t>
        </r>
        <r>
          <rPr>
            <sz val="9"/>
            <color indexed="81"/>
            <rFont val="Tahoma"/>
            <family val="2"/>
          </rPr>
          <t xml:space="preserve">
Costo refrigerio por dos dias</t>
        </r>
      </text>
    </comment>
    <comment ref="V47" authorId="1" shapeId="0">
      <text>
        <r>
          <rPr>
            <b/>
            <sz val="9"/>
            <color indexed="81"/>
            <rFont val="Tahoma"/>
            <family val="2"/>
          </rPr>
          <t>Mariam Ortiz:</t>
        </r>
        <r>
          <rPr>
            <sz val="9"/>
            <color indexed="81"/>
            <rFont val="Tahoma"/>
            <family val="2"/>
          </rPr>
          <t xml:space="preserve">
Costo equipo y traducción</t>
        </r>
      </text>
    </comment>
    <comment ref="D64" authorId="0" shapeId="0">
      <text>
        <r>
          <rPr>
            <b/>
            <sz val="9"/>
            <color indexed="81"/>
            <rFont val="Tahoma"/>
            <family val="2"/>
          </rPr>
          <t xml:space="preserve">Emily Monegro:
</t>
        </r>
        <r>
          <rPr>
            <sz val="9"/>
            <color indexed="81"/>
            <rFont val="Tahoma"/>
            <family val="2"/>
          </rPr>
          <t>Esta subactividad realizará alguna acción para ser incluida en el POA 2020?</t>
        </r>
        <r>
          <rPr>
            <b/>
            <sz val="9"/>
            <color indexed="81"/>
            <rFont val="Tahoma"/>
            <family val="2"/>
          </rPr>
          <t xml:space="preserve">
Avance:50%
Fin:31/8/21</t>
        </r>
      </text>
    </comment>
    <comment ref="D65" authorId="0" shapeId="0">
      <text>
        <r>
          <rPr>
            <b/>
            <sz val="9"/>
            <color indexed="81"/>
            <rFont val="Tahoma"/>
            <family val="2"/>
          </rPr>
          <t>Emily Monegro:</t>
        </r>
        <r>
          <rPr>
            <sz val="9"/>
            <color indexed="81"/>
            <rFont val="Tahoma"/>
            <family val="2"/>
          </rPr>
          <t xml:space="preserve">
A esta actividad se le realizará alguna acción para ser incluida en el POA 2020?
</t>
        </r>
        <r>
          <rPr>
            <b/>
            <sz val="9"/>
            <color indexed="81"/>
            <rFont val="Tahoma"/>
            <family val="2"/>
          </rPr>
          <t>Avance:50% Fecha: 3/6/19 - 31/7/19</t>
        </r>
      </text>
    </comment>
    <comment ref="A69" authorId="1" shapeId="0">
      <text>
        <r>
          <rPr>
            <b/>
            <sz val="9"/>
            <color indexed="81"/>
            <rFont val="Tahoma"/>
            <family val="2"/>
          </rPr>
          <t>Mariam Ortiz:</t>
        </r>
        <r>
          <rPr>
            <sz val="9"/>
            <color indexed="81"/>
            <rFont val="Tahoma"/>
            <family val="2"/>
          </rPr>
          <t xml:space="preserve">
Si la consultoria inicia más tarde en el año se implementaría la metodología nueva en el 2021.</t>
        </r>
      </text>
    </comment>
    <comment ref="U69" authorId="1" shapeId="0">
      <text>
        <r>
          <rPr>
            <b/>
            <sz val="9"/>
            <color indexed="81"/>
            <rFont val="Tahoma"/>
            <family val="2"/>
          </rPr>
          <t>Mariam Ortiz:</t>
        </r>
        <r>
          <rPr>
            <sz val="9"/>
            <color indexed="81"/>
            <rFont val="Tahoma"/>
            <family val="2"/>
          </rPr>
          <t xml:space="preserve">
Costo refrigerio por dos dias</t>
        </r>
      </text>
    </comment>
    <comment ref="V69" authorId="1" shapeId="0">
      <text>
        <r>
          <rPr>
            <b/>
            <sz val="9"/>
            <color indexed="81"/>
            <rFont val="Tahoma"/>
            <family val="2"/>
          </rPr>
          <t>Mariam Ortiz:</t>
        </r>
        <r>
          <rPr>
            <sz val="9"/>
            <color indexed="81"/>
            <rFont val="Tahoma"/>
            <family val="2"/>
          </rPr>
          <t xml:space="preserve">
Costo equipo y traducción</t>
        </r>
      </text>
    </comment>
    <comment ref="A80" authorId="0" shapeId="0">
      <text>
        <r>
          <rPr>
            <b/>
            <sz val="9"/>
            <color indexed="81"/>
            <rFont val="Tahoma"/>
            <family val="2"/>
          </rPr>
          <t>Emily Monegro:</t>
        </r>
        <r>
          <rPr>
            <sz val="9"/>
            <color indexed="81"/>
            <rFont val="Tahoma"/>
            <family val="2"/>
          </rPr>
          <t xml:space="preserve">
Esta actividad tiene un 100% de nivel de cumplimiento. Se sugiere eliminar. O pasará a una actividad rutinaria?</t>
        </r>
      </text>
    </comment>
    <comment ref="L80" authorId="1" shapeId="0">
      <text>
        <r>
          <rPr>
            <b/>
            <sz val="9"/>
            <color indexed="81"/>
            <rFont val="Tahoma"/>
            <family val="2"/>
          </rPr>
          <t>Mariam Ortiz:</t>
        </r>
        <r>
          <rPr>
            <sz val="9"/>
            <color indexed="81"/>
            <rFont val="Tahoma"/>
            <family val="2"/>
          </rPr>
          <t xml:space="preserve">
Se estarán realizando dos por año.</t>
        </r>
      </text>
    </comment>
    <comment ref="A82" authorId="0" shapeId="0">
      <text>
        <r>
          <rPr>
            <b/>
            <sz val="9"/>
            <color indexed="81"/>
            <rFont val="Tahoma"/>
            <family val="2"/>
          </rPr>
          <t>Emily Monegro:</t>
        </r>
        <r>
          <rPr>
            <sz val="9"/>
            <color indexed="81"/>
            <rFont val="Tahoma"/>
            <family val="2"/>
          </rPr>
          <t xml:space="preserve">
Indicar las razones por la cual esta actividad fue eliminada.</t>
        </r>
      </text>
    </comment>
    <comment ref="A90" authorId="1" shapeId="0">
      <text>
        <r>
          <rPr>
            <b/>
            <sz val="9"/>
            <color indexed="81"/>
            <rFont val="Tahoma"/>
            <family val="2"/>
          </rPr>
          <t>Mariam Ortiz:</t>
        </r>
        <r>
          <rPr>
            <sz val="9"/>
            <color indexed="81"/>
            <rFont val="Tahoma"/>
            <family val="2"/>
          </rPr>
          <t xml:space="preserve">
Pasaria a recurrente.
</t>
        </r>
        <r>
          <rPr>
            <b/>
            <sz val="9"/>
            <color indexed="81"/>
            <rFont val="Tahoma"/>
            <family val="2"/>
          </rPr>
          <t>EM:</t>
        </r>
        <r>
          <rPr>
            <sz val="9"/>
            <color indexed="81"/>
            <rFont val="Tahoma"/>
            <family val="2"/>
          </rPr>
          <t xml:space="preserve"> Atendiendo a la solicitud del área, esta actividad fue movida a actividades rutinarias.</t>
        </r>
      </text>
    </comment>
    <comment ref="D90" authorId="1" shapeId="0">
      <text>
        <r>
          <rPr>
            <b/>
            <sz val="9"/>
            <color indexed="81"/>
            <rFont val="Tahoma"/>
            <family val="2"/>
          </rPr>
          <t>Mariam Ortiz:</t>
        </r>
        <r>
          <rPr>
            <sz val="9"/>
            <color indexed="81"/>
            <rFont val="Tahoma"/>
            <family val="2"/>
          </rPr>
          <t xml:space="preserve">
Eliminar, ya no se estan llevando estas reuniones.</t>
        </r>
      </text>
    </comment>
    <comment ref="P90" authorId="1" shapeId="0">
      <text>
        <r>
          <rPr>
            <b/>
            <sz val="9"/>
            <color indexed="81"/>
            <rFont val="Tahoma"/>
            <family val="2"/>
          </rPr>
          <t>Mariam Ortiz:</t>
        </r>
        <r>
          <rPr>
            <sz val="9"/>
            <color indexed="81"/>
            <rFont val="Tahoma"/>
            <family val="2"/>
          </rPr>
          <t xml:space="preserve">
Se estará realizando una vez al año, en septiembre.</t>
        </r>
      </text>
    </comment>
    <comment ref="B91" authorId="1" shapeId="0">
      <text>
        <r>
          <rPr>
            <b/>
            <sz val="9"/>
            <color indexed="81"/>
            <rFont val="Tahoma"/>
            <family val="2"/>
          </rPr>
          <t>Mariam Ortiz:</t>
        </r>
        <r>
          <rPr>
            <sz val="9"/>
            <color indexed="81"/>
            <rFont val="Tahoma"/>
            <family val="2"/>
          </rPr>
          <t xml:space="preserve">
Cantidad de informes elaborados / cantidad de fiscalizaciones realizadas</t>
        </r>
      </text>
    </comment>
    <comment ref="U93" authorId="1" shapeId="0">
      <text>
        <r>
          <rPr>
            <b/>
            <sz val="9"/>
            <color indexed="81"/>
            <rFont val="Tahoma"/>
            <family val="2"/>
          </rPr>
          <t>Mariam Ortiz:</t>
        </r>
        <r>
          <rPr>
            <sz val="9"/>
            <color indexed="81"/>
            <rFont val="Tahoma"/>
            <family val="2"/>
          </rPr>
          <t xml:space="preserve">
Inspecciones fuera de la ciudad:
Periodicidad mensual
Promedio de 4 dias
Dieta diaria de RD$2,050
2 inspectores por inspección</t>
        </r>
      </text>
    </comment>
    <comment ref="A99" authorId="1" shapeId="0">
      <text>
        <r>
          <rPr>
            <b/>
            <sz val="9"/>
            <color indexed="81"/>
            <rFont val="Tahoma"/>
            <family val="2"/>
          </rPr>
          <t>Mariam Ortiz:</t>
        </r>
        <r>
          <rPr>
            <sz val="9"/>
            <color indexed="81"/>
            <rFont val="Tahoma"/>
            <family val="2"/>
          </rPr>
          <t xml:space="preserve">
Ya el sistema esta creado y se ha iniciado a procesar las solicitudes de carnet de ITBIS de ZFs por el sistema, faltaría ir incluyendo solicitudes de otros impuestos por esta vía, para el 2020 se piensa incorporar las solicitudes de ISR e IPI.</t>
        </r>
      </text>
    </comment>
    <comment ref="F99" authorId="1" shapeId="0">
      <text>
        <r>
          <rPr>
            <b/>
            <sz val="9"/>
            <color indexed="81"/>
            <rFont val="Tahoma"/>
            <family val="2"/>
          </rPr>
          <t>Mariam Ortiz:</t>
        </r>
        <r>
          <rPr>
            <sz val="9"/>
            <color indexed="81"/>
            <rFont val="Tahoma"/>
            <family val="2"/>
          </rPr>
          <t xml:space="preserve">
Cuadro con la relación de solicitudes recibidas y tramitadas</t>
        </r>
      </text>
    </comment>
    <comment ref="U99" authorId="1" shapeId="0">
      <text>
        <r>
          <rPr>
            <b/>
            <sz val="10"/>
            <color indexed="81"/>
            <rFont val="Tahoma"/>
            <family val="2"/>
          </rPr>
          <t>Mariam Ortiz:</t>
        </r>
        <r>
          <rPr>
            <sz val="10"/>
            <color indexed="81"/>
            <rFont val="Tahoma"/>
            <family val="2"/>
          </rPr>
          <t xml:space="preserve">
Esta estimación incluye 22 computadoras nuevas y 11 UPS de 750w.</t>
        </r>
      </text>
    </comment>
    <comment ref="U101" authorId="1" shapeId="0">
      <text>
        <r>
          <rPr>
            <b/>
            <sz val="11"/>
            <color indexed="81"/>
            <rFont val="Tahoma"/>
            <family val="2"/>
          </rPr>
          <t>Mariam Ortiz:</t>
        </r>
        <r>
          <rPr>
            <sz val="11"/>
            <color indexed="81"/>
            <rFont val="Tahoma"/>
            <family val="2"/>
          </rPr>
          <t xml:space="preserve">
Costo de la impresión a color.</t>
        </r>
      </text>
    </comment>
    <comment ref="A103" authorId="1" shapeId="0">
      <text>
        <r>
          <rPr>
            <b/>
            <sz val="9"/>
            <color indexed="81"/>
            <rFont val="Tahoma"/>
            <family val="2"/>
          </rPr>
          <t>Mariam Ortiz:</t>
        </r>
        <r>
          <rPr>
            <sz val="9"/>
            <color indexed="81"/>
            <rFont val="Tahoma"/>
            <family val="2"/>
          </rPr>
          <t xml:space="preserve">
El informe ahora incluirá modificaciones legislativas, medidas de política y otras novedades tributarias, de existir alguna</t>
        </r>
      </text>
    </comment>
    <comment ref="A106" authorId="1" shapeId="0">
      <text>
        <r>
          <rPr>
            <b/>
            <sz val="9"/>
            <color indexed="81"/>
            <rFont val="Tahoma"/>
            <family val="2"/>
          </rPr>
          <t>Mariam Ortiz:</t>
        </r>
        <r>
          <rPr>
            <sz val="9"/>
            <color indexed="81"/>
            <rFont val="Tahoma"/>
            <family val="2"/>
          </rPr>
          <t xml:space="preserve">
Los temas tratados en el GTPT no se limitan al comportamiento de los ingresos</t>
        </r>
      </text>
    </comment>
    <comment ref="T106" authorId="1" shapeId="0">
      <text>
        <r>
          <rPr>
            <b/>
            <sz val="9"/>
            <color indexed="81"/>
            <rFont val="Tahoma"/>
            <family val="2"/>
          </rPr>
          <t>Mariam Ortiz:</t>
        </r>
        <r>
          <rPr>
            <sz val="9"/>
            <color indexed="81"/>
            <rFont val="Tahoma"/>
            <family val="2"/>
          </rPr>
          <t xml:space="preserve">
Debe decir:
Se participa como representante del Ministerio de Hacienda en las reuniones en distintos países de América Latina, dos veces al año.</t>
        </r>
      </text>
    </comment>
    <comment ref="V106" authorId="1" shapeId="0">
      <text>
        <r>
          <rPr>
            <b/>
            <sz val="9"/>
            <color indexed="81"/>
            <rFont val="Tahoma"/>
            <family val="2"/>
          </rPr>
          <t>Mariam Ortiz:</t>
        </r>
        <r>
          <rPr>
            <sz val="9"/>
            <color indexed="81"/>
            <rFont val="Tahoma"/>
            <family val="2"/>
          </rPr>
          <t xml:space="preserve">
Completivo de viáticos</t>
        </r>
      </text>
    </comment>
    <comment ref="U111" authorId="1" shapeId="0">
      <text>
        <r>
          <rPr>
            <b/>
            <sz val="9"/>
            <color indexed="81"/>
            <rFont val="Tahoma"/>
            <family val="2"/>
          </rPr>
          <t xml:space="preserve">Mariam Ortiz:
</t>
        </r>
        <r>
          <rPr>
            <sz val="9"/>
            <color indexed="81"/>
            <rFont val="Tahoma"/>
            <family val="2"/>
          </rPr>
          <t>Salario anual, sólo incluyendo regalia navideña.</t>
        </r>
      </text>
    </comment>
    <comment ref="J122" authorId="1" shapeId="0">
      <text>
        <r>
          <rPr>
            <b/>
            <sz val="9"/>
            <color indexed="81"/>
            <rFont val="Tahoma"/>
            <family val="2"/>
          </rPr>
          <t>Mariam Ortiz:</t>
        </r>
        <r>
          <rPr>
            <sz val="9"/>
            <color indexed="81"/>
            <rFont val="Tahoma"/>
            <family val="2"/>
          </rPr>
          <t xml:space="preserve">
Sólo se estará realizando dos veces al año.</t>
        </r>
      </text>
    </comment>
    <comment ref="I144" authorId="1" shapeId="0">
      <text>
        <r>
          <rPr>
            <b/>
            <sz val="9"/>
            <color indexed="81"/>
            <rFont val="Tahoma"/>
            <family val="2"/>
          </rPr>
          <t>Mariam Ortiz:</t>
        </r>
        <r>
          <rPr>
            <sz val="9"/>
            <color indexed="81"/>
            <rFont val="Tahoma"/>
            <family val="2"/>
          </rPr>
          <t xml:space="preserve">
Se adelantó un mes</t>
        </r>
      </text>
    </comment>
    <comment ref="O144" authorId="1" shapeId="0">
      <text>
        <r>
          <rPr>
            <b/>
            <sz val="9"/>
            <color indexed="81"/>
            <rFont val="Tahoma"/>
            <family val="2"/>
          </rPr>
          <t>Mariam Ortiz:</t>
        </r>
        <r>
          <rPr>
            <sz val="9"/>
            <color indexed="81"/>
            <rFont val="Tahoma"/>
            <family val="2"/>
          </rPr>
          <t xml:space="preserve">
Se adelantó un mes</t>
        </r>
      </text>
    </comment>
    <comment ref="T144" authorId="2" shapeId="0">
      <text>
        <r>
          <rPr>
            <b/>
            <sz val="9"/>
            <color indexed="81"/>
            <rFont val="Tahoma"/>
            <family val="2"/>
          </rPr>
          <t>Luz Celeste Garcia Guzman:</t>
        </r>
        <r>
          <rPr>
            <sz val="9"/>
            <color indexed="81"/>
            <rFont val="Tahoma"/>
            <family val="2"/>
          </rPr>
          <t xml:space="preserve">
Debe decir:</t>
        </r>
        <r>
          <rPr>
            <sz val="9"/>
            <color indexed="10"/>
            <rFont val="Tahoma"/>
            <family val="2"/>
          </rPr>
          <t xml:space="preserve"> Para la realización de este producto, se debe esperar la entrega de la data de importaciones y la remisión de la lista actualizada de las empresas calificadas a la fecha por PROINDUSTRIA, así como la remisión de las exenciones de los impuestos internos por parte de la DGII.</t>
        </r>
      </text>
    </comment>
    <comment ref="I150" authorId="1" shapeId="0">
      <text>
        <r>
          <rPr>
            <b/>
            <sz val="9"/>
            <color indexed="81"/>
            <rFont val="Tahoma"/>
            <family val="2"/>
          </rPr>
          <t>Mariam Ortiz:</t>
        </r>
        <r>
          <rPr>
            <sz val="9"/>
            <color indexed="81"/>
            <rFont val="Tahoma"/>
            <family val="2"/>
          </rPr>
          <t xml:space="preserve">
Se adelantó un mes</t>
        </r>
      </text>
    </comment>
    <comment ref="O150" authorId="1" shapeId="0">
      <text>
        <r>
          <rPr>
            <b/>
            <sz val="9"/>
            <color indexed="81"/>
            <rFont val="Tahoma"/>
            <family val="2"/>
          </rPr>
          <t>Mariam Ortiz:</t>
        </r>
        <r>
          <rPr>
            <sz val="9"/>
            <color indexed="81"/>
            <rFont val="Tahoma"/>
            <family val="2"/>
          </rPr>
          <t xml:space="preserve">
Se adelantó un mes</t>
        </r>
      </text>
    </comment>
    <comment ref="T150" authorId="1" shapeId="0">
      <text>
        <r>
          <rPr>
            <b/>
            <sz val="9"/>
            <color indexed="81"/>
            <rFont val="Tahoma"/>
            <family val="2"/>
          </rPr>
          <t>Mariam Ortiz:</t>
        </r>
        <r>
          <rPr>
            <sz val="9"/>
            <color indexed="81"/>
            <rFont val="Tahoma"/>
            <family val="2"/>
          </rPr>
          <t xml:space="preserve">
Para la realización de este producto, se debe esperar la entrega de la data de importaciones y la remisión de las exenciones de los impuestos internos por parte de la DGII.</t>
        </r>
      </text>
    </comment>
    <comment ref="A152" authorId="1" shapeId="0">
      <text>
        <r>
          <rPr>
            <b/>
            <sz val="9"/>
            <color indexed="81"/>
            <rFont val="Tahoma"/>
            <family val="2"/>
          </rPr>
          <t>Mariam Ortiz:</t>
        </r>
        <r>
          <rPr>
            <sz val="9"/>
            <color indexed="81"/>
            <rFont val="Tahoma"/>
            <family val="2"/>
          </rPr>
          <t xml:space="preserve">
Cambio de nombre</t>
        </r>
      </text>
    </comment>
    <comment ref="U155" authorId="1" shapeId="0">
      <text>
        <r>
          <rPr>
            <b/>
            <sz val="9"/>
            <color indexed="81"/>
            <rFont val="Tahoma"/>
            <family val="2"/>
          </rPr>
          <t>Mariam Ortiz:</t>
        </r>
        <r>
          <rPr>
            <sz val="9"/>
            <color indexed="81"/>
            <rFont val="Tahoma"/>
            <family val="2"/>
          </rPr>
          <t xml:space="preserve">
Solo contempla regalía</t>
        </r>
      </text>
    </comment>
    <comment ref="V157" authorId="1" shapeId="0">
      <text>
        <r>
          <rPr>
            <b/>
            <sz val="9"/>
            <color indexed="81"/>
            <rFont val="Tahoma"/>
            <family val="2"/>
          </rPr>
          <t>Mariam Ortiz:</t>
        </r>
        <r>
          <rPr>
            <sz val="9"/>
            <color indexed="81"/>
            <rFont val="Tahoma"/>
            <family val="2"/>
          </rPr>
          <t xml:space="preserve">
Toyota tacoma prerunner 2018</t>
        </r>
      </text>
    </comment>
    <comment ref="U160" authorId="1" shapeId="0">
      <text>
        <r>
          <rPr>
            <b/>
            <sz val="9"/>
            <color indexed="81"/>
            <rFont val="Tahoma"/>
            <family val="2"/>
          </rPr>
          <t>Mariam Ortiz:</t>
        </r>
        <r>
          <rPr>
            <sz val="9"/>
            <color indexed="81"/>
            <rFont val="Tahoma"/>
            <family val="2"/>
          </rPr>
          <t xml:space="preserve">
Inspecciones fuera de la ciudad:
Periodicidad mensual
Promedio de 4 dias
Dieta diaria de RD$2,050
2 inspectores por inspección</t>
        </r>
      </text>
    </comment>
    <comment ref="T161" authorId="1" shapeId="0">
      <text>
        <r>
          <rPr>
            <b/>
            <sz val="9"/>
            <color indexed="81"/>
            <rFont val="Tahoma"/>
            <family val="2"/>
          </rPr>
          <t>Mariam Ortiz:</t>
        </r>
        <r>
          <rPr>
            <sz val="9"/>
            <color indexed="81"/>
            <rFont val="Tahoma"/>
            <family val="2"/>
          </rPr>
          <t xml:space="preserve">
Ya se adquirio.</t>
        </r>
      </text>
    </comment>
    <comment ref="A162" authorId="2" shapeId="0">
      <text>
        <r>
          <rPr>
            <b/>
            <sz val="9"/>
            <color indexed="81"/>
            <rFont val="Tahoma"/>
            <family val="2"/>
          </rPr>
          <t>Luz Celeste Garcia Guzman:</t>
        </r>
        <r>
          <rPr>
            <sz val="9"/>
            <color indexed="81"/>
            <rFont val="Tahoma"/>
            <family val="2"/>
          </rPr>
          <t xml:space="preserve">
Nueva Actividad</t>
        </r>
      </text>
    </comment>
    <comment ref="S165" authorId="1" shapeId="0">
      <text>
        <r>
          <rPr>
            <b/>
            <sz val="9"/>
            <color indexed="81"/>
            <rFont val="Tahoma"/>
            <family val="2"/>
          </rPr>
          <t>Mariam Ortiz:</t>
        </r>
        <r>
          <rPr>
            <sz val="9"/>
            <color indexed="81"/>
            <rFont val="Tahoma"/>
            <family val="2"/>
          </rPr>
          <t xml:space="preserve">
Se dejó para evaluar a final de año puesto que dependerá de la cantidad de solicitudes que se reciban.</t>
        </r>
      </text>
    </comment>
    <comment ref="A168" authorId="2" shapeId="0">
      <text>
        <r>
          <rPr>
            <b/>
            <sz val="9"/>
            <color indexed="81"/>
            <rFont val="Tahoma"/>
            <family val="2"/>
          </rPr>
          <t>Luz Celeste Garcia Guzman:</t>
        </r>
        <r>
          <rPr>
            <sz val="9"/>
            <color indexed="81"/>
            <rFont val="Tahoma"/>
            <family val="2"/>
          </rPr>
          <t xml:space="preserve">
Nueva Actividad</t>
        </r>
      </text>
    </comment>
    <comment ref="S168" authorId="1" shapeId="0">
      <text>
        <r>
          <rPr>
            <b/>
            <sz val="9"/>
            <color indexed="81"/>
            <rFont val="Tahoma"/>
            <family val="2"/>
          </rPr>
          <t>Mariam Ortiz:</t>
        </r>
        <r>
          <rPr>
            <sz val="9"/>
            <color indexed="81"/>
            <rFont val="Tahoma"/>
            <family val="2"/>
          </rPr>
          <t xml:space="preserve">
Se dejó para evaluar a final de año puesto que dependerá de la cantidad de solicitudes que se reciban.</t>
        </r>
      </text>
    </comment>
    <comment ref="S175" authorId="1" shapeId="0">
      <text>
        <r>
          <rPr>
            <b/>
            <sz val="9"/>
            <color indexed="81"/>
            <rFont val="Tahoma"/>
            <family val="2"/>
          </rPr>
          <t>Mariam Ortiz:</t>
        </r>
        <r>
          <rPr>
            <sz val="9"/>
            <color indexed="81"/>
            <rFont val="Tahoma"/>
            <family val="2"/>
          </rPr>
          <t xml:space="preserve">
Se dejó para evaluar a final de año puesto que dependerá de la cantidad de solicitudes que se reciban.</t>
        </r>
      </text>
    </comment>
    <comment ref="S178" authorId="1" shapeId="0">
      <text>
        <r>
          <rPr>
            <b/>
            <sz val="9"/>
            <color indexed="81"/>
            <rFont val="Tahoma"/>
            <family val="2"/>
          </rPr>
          <t>Mariam Ortiz:</t>
        </r>
        <r>
          <rPr>
            <sz val="9"/>
            <color indexed="81"/>
            <rFont val="Tahoma"/>
            <family val="2"/>
          </rPr>
          <t xml:space="preserve">
Se dejó para evaluar a final de año puesto que dependerá de la cantidad de solicitudes que se reciban.</t>
        </r>
      </text>
    </comment>
    <comment ref="V181" authorId="1" shapeId="0">
      <text>
        <r>
          <rPr>
            <b/>
            <sz val="9"/>
            <color indexed="81"/>
            <rFont val="Tahoma"/>
            <family val="2"/>
          </rPr>
          <t>Mariam Ortiz:</t>
        </r>
        <r>
          <rPr>
            <sz val="9"/>
            <color indexed="81"/>
            <rFont val="Tahoma"/>
            <family val="2"/>
          </rPr>
          <t xml:space="preserve">
costo de dos evaluaciones fuera del país</t>
        </r>
      </text>
    </comment>
    <comment ref="O193" authorId="1" shapeId="0">
      <text>
        <r>
          <rPr>
            <b/>
            <sz val="9"/>
            <color indexed="81"/>
            <rFont val="Tahoma"/>
            <family val="2"/>
          </rPr>
          <t>Mariam Ortiz:</t>
        </r>
        <r>
          <rPr>
            <sz val="9"/>
            <color indexed="81"/>
            <rFont val="Tahoma"/>
            <family val="2"/>
          </rPr>
          <t xml:space="preserve">
Se movió, debe presentarse antes.</t>
        </r>
      </text>
    </comment>
    <comment ref="I206" authorId="1" shapeId="0">
      <text>
        <r>
          <rPr>
            <b/>
            <sz val="9"/>
            <color indexed="81"/>
            <rFont val="Tahoma"/>
            <family val="2"/>
          </rPr>
          <t>Mariam Ortiz:</t>
        </r>
        <r>
          <rPr>
            <sz val="9"/>
            <color indexed="81"/>
            <rFont val="Tahoma"/>
            <family val="2"/>
          </rPr>
          <t xml:space="preserve">
Se modificó calendario en base a publicación de datos.</t>
        </r>
      </text>
    </comment>
    <comment ref="A211" authorId="2" shapeId="0">
      <text>
        <r>
          <rPr>
            <b/>
            <sz val="9"/>
            <color indexed="81"/>
            <rFont val="Tahoma"/>
            <family val="2"/>
          </rPr>
          <t>Luz Celeste Garcia Guzman:</t>
        </r>
        <r>
          <rPr>
            <sz val="9"/>
            <color indexed="81"/>
            <rFont val="Tahoma"/>
            <family val="2"/>
          </rPr>
          <t xml:space="preserve">
Nueva Actividad
</t>
        </r>
      </text>
    </comment>
    <comment ref="D212" authorId="1" shapeId="0">
      <text>
        <r>
          <rPr>
            <b/>
            <sz val="9"/>
            <color indexed="81"/>
            <rFont val="Tahoma"/>
            <family val="2"/>
          </rPr>
          <t>Mariam Ortiz:</t>
        </r>
        <r>
          <rPr>
            <sz val="9"/>
            <color indexed="81"/>
            <rFont val="Tahoma"/>
            <family val="2"/>
          </rPr>
          <t xml:space="preserve">
Sirve de base para actualizar el SIGOB</t>
        </r>
      </text>
    </comment>
    <comment ref="A231" authorId="2" shapeId="0">
      <text>
        <r>
          <rPr>
            <b/>
            <sz val="9"/>
            <color indexed="81"/>
            <rFont val="Tahoma"/>
            <family val="2"/>
          </rPr>
          <t>Luz Celeste Garcia Guzman:</t>
        </r>
        <r>
          <rPr>
            <sz val="9"/>
            <color indexed="81"/>
            <rFont val="Tahoma"/>
            <family val="2"/>
          </rPr>
          <t xml:space="preserve">
Nueva Actividad
Posibles temas:
progresividad del sistema tributario
productividad de los impuestos
impacto de los fideicomisos en las finanzas públicas
análisis comparativo del rendimiento de los impuestos en la región</t>
        </r>
      </text>
    </comment>
    <comment ref="T238" authorId="2" shapeId="0">
      <text>
        <r>
          <rPr>
            <b/>
            <sz val="9"/>
            <color indexed="81"/>
            <rFont val="Tahoma"/>
            <family val="2"/>
          </rPr>
          <t>Luz Celeste Garcia Guzman:</t>
        </r>
        <r>
          <rPr>
            <sz val="9"/>
            <color indexed="81"/>
            <rFont val="Tahoma"/>
            <family val="2"/>
          </rPr>
          <t xml:space="preserve">
Debe decir: </t>
        </r>
        <r>
          <rPr>
            <sz val="9"/>
            <color indexed="10"/>
            <rFont val="Tahoma"/>
            <family val="2"/>
          </rPr>
          <t xml:space="preserve">Se tendria la base de datos del 2000-2013 lista para diciembre 2019 y la base de datos de 1990-1999 para finales del 2020. </t>
        </r>
      </text>
    </comment>
    <comment ref="A241" authorId="2" shapeId="0">
      <text>
        <r>
          <rPr>
            <b/>
            <sz val="9"/>
            <color indexed="81"/>
            <rFont val="Tahoma"/>
            <family val="2"/>
          </rPr>
          <t>Luz Celeste Garcia Guzman:</t>
        </r>
        <r>
          <rPr>
            <sz val="9"/>
            <color indexed="81"/>
            <rFont val="Tahoma"/>
            <family val="2"/>
          </rPr>
          <t xml:space="preserve">
Nueva Acticidad</t>
        </r>
      </text>
    </comment>
    <comment ref="A244" authorId="2" shapeId="0">
      <text>
        <r>
          <rPr>
            <b/>
            <sz val="9"/>
            <color indexed="81"/>
            <rFont val="Tahoma"/>
            <family val="2"/>
          </rPr>
          <t>Luz Celeste Garcia Guzman:</t>
        </r>
        <r>
          <rPr>
            <sz val="9"/>
            <color indexed="81"/>
            <rFont val="Tahoma"/>
            <family val="2"/>
          </rPr>
          <t xml:space="preserve">
Nueva Actividad</t>
        </r>
      </text>
    </comment>
    <comment ref="U246" authorId="1" shapeId="0">
      <text>
        <r>
          <rPr>
            <b/>
            <sz val="11"/>
            <color indexed="81"/>
            <rFont val="Tahoma"/>
            <family val="2"/>
          </rPr>
          <t>Mariam Ortiz:</t>
        </r>
        <r>
          <rPr>
            <sz val="11"/>
            <color indexed="81"/>
            <rFont val="Tahoma"/>
            <family val="2"/>
          </rPr>
          <t xml:space="preserve">
Esta estimación incluye 22 computadoras nuevas y 11 UPS de 750w.</t>
        </r>
      </text>
    </comment>
    <comment ref="A250" authorId="2" shapeId="0">
      <text>
        <r>
          <rPr>
            <b/>
            <sz val="9"/>
            <color indexed="81"/>
            <rFont val="Tahoma"/>
            <family val="2"/>
          </rPr>
          <t>Luz Celeste Garcia Guzman:</t>
        </r>
        <r>
          <rPr>
            <sz val="9"/>
            <color indexed="81"/>
            <rFont val="Tahoma"/>
            <family val="2"/>
          </rPr>
          <t xml:space="preserve">
Nueva Actividad</t>
        </r>
      </text>
    </comment>
  </commentList>
</comments>
</file>

<file path=xl/comments4.xml><?xml version="1.0" encoding="utf-8"?>
<comments xmlns="http://schemas.openxmlformats.org/spreadsheetml/2006/main">
  <authors>
    <author>Mitchell Josefina Zapata Moore</author>
    <author>Emily Monegro</author>
    <author>Cynthia Ivette Arias Baez</author>
    <author xml:space="preserve">Soraya Asunción </author>
    <author>DjKakata</author>
    <author>Yvelisse Cedeño</author>
  </authors>
  <commentList>
    <comment ref="E11" authorId="0" shapeId="0">
      <text>
        <r>
          <rPr>
            <b/>
            <sz val="9"/>
            <color indexed="81"/>
            <rFont val="Tahoma"/>
            <family val="2"/>
          </rPr>
          <t>Mitchell Josefina Zapata Moore:</t>
        </r>
        <r>
          <rPr>
            <sz val="9"/>
            <color indexed="81"/>
            <rFont val="Tahoma"/>
            <family val="2"/>
          </rPr>
          <t xml:space="preserve">
</t>
        </r>
        <r>
          <rPr>
            <sz val="9"/>
            <color indexed="81"/>
            <rFont val="Tahoma"/>
            <family val="2"/>
          </rPr>
          <t>Se requiere que la Unidad defina las tareas de los productos, para mayor precisión en la operatividad que manejan, en los casos que aplique</t>
        </r>
        <r>
          <rPr>
            <sz val="9"/>
            <color indexed="81"/>
            <rFont val="Tahoma"/>
            <family val="2"/>
          </rPr>
          <t>.</t>
        </r>
      </text>
    </comment>
    <comment ref="D17" authorId="1" shapeId="0">
      <text>
        <r>
          <rPr>
            <b/>
            <sz val="9"/>
            <color indexed="81"/>
            <rFont val="Tahoma"/>
            <family val="2"/>
          </rPr>
          <t>Emily Monegro:</t>
        </r>
        <r>
          <rPr>
            <sz val="9"/>
            <color indexed="81"/>
            <rFont val="Tahoma"/>
            <family val="2"/>
          </rPr>
          <t xml:space="preserve">
Esta actividad tendrá alguna acción en este año o debe ser reprogramada para el 2020? 
Avance: 0% Fin: 30/09/19</t>
        </r>
      </text>
    </comment>
    <comment ref="E22" authorId="0" shapeId="0">
      <text>
        <r>
          <rPr>
            <b/>
            <sz val="9"/>
            <color indexed="81"/>
            <rFont val="Tahoma"/>
            <family val="2"/>
          </rPr>
          <t>Mitchell Josefina Zapata Moore:</t>
        </r>
        <r>
          <rPr>
            <sz val="9"/>
            <color indexed="81"/>
            <rFont val="Tahoma"/>
            <family val="2"/>
          </rPr>
          <t xml:space="preserve">
</t>
        </r>
        <r>
          <rPr>
            <sz val="9"/>
            <color indexed="81"/>
            <rFont val="Tahoma"/>
            <family val="2"/>
          </rPr>
          <t>Se requiere que la Unidad defina las tareas de los productos, para mayor precisión en la operatividad que manejan, en los casos que aplique</t>
        </r>
        <r>
          <rPr>
            <sz val="9"/>
            <color indexed="81"/>
            <rFont val="Tahoma"/>
            <family val="2"/>
          </rPr>
          <t>.</t>
        </r>
      </text>
    </comment>
    <comment ref="A25" authorId="1" shapeId="0">
      <text>
        <r>
          <rPr>
            <b/>
            <sz val="9"/>
            <color indexed="81"/>
            <rFont val="Tahoma"/>
            <family val="2"/>
          </rPr>
          <t>Emily Monegro:</t>
        </r>
        <r>
          <rPr>
            <sz val="9"/>
            <color indexed="81"/>
            <rFont val="Tahoma"/>
            <family val="2"/>
          </rPr>
          <t xml:space="preserve">
Esta actividad tendrá alguna acción en este año o debe ser reprogramada para el 2020? 
Avance: </t>
        </r>
        <r>
          <rPr>
            <b/>
            <sz val="9"/>
            <color indexed="81"/>
            <rFont val="Tahoma"/>
            <family val="2"/>
          </rPr>
          <t xml:space="preserve">67%. Fin: </t>
        </r>
        <r>
          <rPr>
            <sz val="9"/>
            <color indexed="81"/>
            <rFont val="Tahoma"/>
            <family val="2"/>
          </rPr>
          <t>31/12/19</t>
        </r>
      </text>
    </comment>
    <comment ref="D25" authorId="1" shapeId="0">
      <text>
        <r>
          <rPr>
            <b/>
            <sz val="9"/>
            <color indexed="81"/>
            <rFont val="Tahoma"/>
            <family val="2"/>
          </rPr>
          <t>Emily Monegro:</t>
        </r>
        <r>
          <rPr>
            <sz val="9"/>
            <color indexed="81"/>
            <rFont val="Tahoma"/>
            <family val="2"/>
          </rPr>
          <t xml:space="preserve">
Esta actividad tendrá alguna acción en este año o debe ser reprogramada para el 2020? 
</t>
        </r>
        <r>
          <rPr>
            <b/>
            <sz val="9"/>
            <color indexed="81"/>
            <rFont val="Tahoma"/>
            <family val="2"/>
          </rPr>
          <t>0%. Fin: 30/07/19</t>
        </r>
      </text>
    </comment>
    <comment ref="D26" authorId="1" shapeId="0">
      <text>
        <r>
          <rPr>
            <b/>
            <sz val="9"/>
            <color indexed="81"/>
            <rFont val="Tahoma"/>
            <family val="2"/>
          </rPr>
          <t>Emily Monegro:</t>
        </r>
        <r>
          <rPr>
            <sz val="9"/>
            <color indexed="81"/>
            <rFont val="Tahoma"/>
            <family val="2"/>
          </rPr>
          <t xml:space="preserve">
Esta actividad tendrá alguna acción en este año o debe ser reprogramada para el 2020? 
</t>
        </r>
        <r>
          <rPr>
            <b/>
            <sz val="9"/>
            <color indexed="81"/>
            <rFont val="Tahoma"/>
            <family val="2"/>
          </rPr>
          <t>0%. Fin: 29/11/19</t>
        </r>
      </text>
    </comment>
    <comment ref="D27" authorId="1" shapeId="0">
      <text>
        <r>
          <rPr>
            <b/>
            <sz val="9"/>
            <color indexed="81"/>
            <rFont val="Tahoma"/>
            <family val="2"/>
          </rPr>
          <t>Emily Monegro:</t>
        </r>
        <r>
          <rPr>
            <sz val="9"/>
            <color indexed="81"/>
            <rFont val="Tahoma"/>
            <family val="2"/>
          </rPr>
          <t xml:space="preserve">
Esta actividad tendrá alguna acción en este año o debe ser reprogramada para el 2020? 
</t>
        </r>
        <r>
          <rPr>
            <b/>
            <sz val="9"/>
            <color indexed="81"/>
            <rFont val="Tahoma"/>
            <family val="2"/>
          </rPr>
          <t>0%. Fin: 30/12/19</t>
        </r>
      </text>
    </comment>
    <comment ref="A29" authorId="1" shapeId="0">
      <text>
        <r>
          <rPr>
            <b/>
            <sz val="9"/>
            <color indexed="81"/>
            <rFont val="Tahoma"/>
            <family val="2"/>
          </rPr>
          <t xml:space="preserve">Emily Monegro:
</t>
        </r>
        <r>
          <rPr>
            <sz val="9"/>
            <color indexed="81"/>
            <rFont val="Tahoma"/>
            <family val="2"/>
          </rPr>
          <t xml:space="preserve">
Avance 58% Fin: 31/12/21</t>
        </r>
      </text>
    </comment>
    <comment ref="D29" authorId="1" shapeId="0">
      <text>
        <r>
          <rPr>
            <b/>
            <sz val="9"/>
            <color indexed="81"/>
            <rFont val="Tahoma"/>
            <family val="2"/>
          </rPr>
          <t>Emily Monegro:</t>
        </r>
        <r>
          <rPr>
            <sz val="9"/>
            <color indexed="81"/>
            <rFont val="Tahoma"/>
            <family val="2"/>
          </rPr>
          <t xml:space="preserve">
Esta actividad tendrá alguna acción en este año o debe ser reprogramada para el 2020? 
Avance: 65</t>
        </r>
        <r>
          <rPr>
            <b/>
            <sz val="9"/>
            <color indexed="81"/>
            <rFont val="Tahoma"/>
            <family val="2"/>
          </rPr>
          <t>%. Fin: 31/12/19</t>
        </r>
      </text>
    </comment>
    <comment ref="D30" authorId="1" shapeId="0">
      <text>
        <r>
          <rPr>
            <b/>
            <sz val="9"/>
            <color indexed="81"/>
            <rFont val="Tahoma"/>
            <family val="2"/>
          </rPr>
          <t xml:space="preserve">Emily Monegro:
</t>
        </r>
        <r>
          <rPr>
            <sz val="9"/>
            <color indexed="81"/>
            <rFont val="Tahoma"/>
            <family val="2"/>
          </rPr>
          <t>Realizará alguna acción o se deberá reprogramar para el 2020?</t>
        </r>
        <r>
          <rPr>
            <b/>
            <sz val="9"/>
            <color indexed="81"/>
            <rFont val="Tahoma"/>
            <family val="2"/>
          </rPr>
          <t xml:space="preserve">
Avance: </t>
        </r>
        <r>
          <rPr>
            <sz val="9"/>
            <color indexed="81"/>
            <rFont val="Tahoma"/>
            <family val="2"/>
          </rPr>
          <t xml:space="preserve">25% </t>
        </r>
        <r>
          <rPr>
            <b/>
            <sz val="9"/>
            <color indexed="81"/>
            <rFont val="Tahoma"/>
            <family val="2"/>
          </rPr>
          <t>Fin:</t>
        </r>
        <r>
          <rPr>
            <sz val="9"/>
            <color indexed="81"/>
            <rFont val="Tahoma"/>
            <family val="2"/>
          </rPr>
          <t>31/12/19</t>
        </r>
      </text>
    </comment>
    <comment ref="D31" authorId="1" shapeId="0">
      <text>
        <r>
          <rPr>
            <b/>
            <sz val="9"/>
            <color indexed="81"/>
            <rFont val="Tahoma"/>
            <family val="2"/>
          </rPr>
          <t xml:space="preserve">Emily Monegro:
</t>
        </r>
        <r>
          <rPr>
            <sz val="9"/>
            <color indexed="81"/>
            <rFont val="Tahoma"/>
            <family val="2"/>
          </rPr>
          <t>Esta actividad tendrá alguna acción en este año o debe ser reprogramada para el 2020? 
Avance: 40%.</t>
        </r>
        <r>
          <rPr>
            <b/>
            <sz val="9"/>
            <color indexed="81"/>
            <rFont val="Tahoma"/>
            <family val="2"/>
          </rPr>
          <t xml:space="preserve"> Fin: 31/12/19</t>
        </r>
      </text>
    </comment>
    <comment ref="E35" authorId="0" shapeId="0">
      <text>
        <r>
          <rPr>
            <b/>
            <sz val="9"/>
            <color indexed="81"/>
            <rFont val="Tahoma"/>
            <family val="2"/>
          </rPr>
          <t>Mitchell Josefina Zapata Moore:</t>
        </r>
        <r>
          <rPr>
            <sz val="9"/>
            <color indexed="81"/>
            <rFont val="Tahoma"/>
            <family val="2"/>
          </rPr>
          <t xml:space="preserve">
</t>
        </r>
        <r>
          <rPr>
            <sz val="9"/>
            <color indexed="81"/>
            <rFont val="Tahoma"/>
            <family val="2"/>
          </rPr>
          <t>Se requiere que la Unidad defina las tareas de los productos, para mayor precisión en la operatividad que manejan, en los casos que aplique</t>
        </r>
        <r>
          <rPr>
            <sz val="9"/>
            <color indexed="81"/>
            <rFont val="Tahoma"/>
            <family val="2"/>
          </rPr>
          <t>.</t>
        </r>
      </text>
    </comment>
    <comment ref="E47" authorId="0" shapeId="0">
      <text>
        <r>
          <rPr>
            <b/>
            <sz val="9"/>
            <color indexed="81"/>
            <rFont val="Tahoma"/>
            <family val="2"/>
          </rPr>
          <t>Mitchell Josefina Zapata Moore:</t>
        </r>
        <r>
          <rPr>
            <sz val="9"/>
            <color indexed="81"/>
            <rFont val="Tahoma"/>
            <family val="2"/>
          </rPr>
          <t xml:space="preserve">
</t>
        </r>
        <r>
          <rPr>
            <sz val="9"/>
            <color indexed="81"/>
            <rFont val="Tahoma"/>
            <family val="2"/>
          </rPr>
          <t>Se requiere que la Unidad defina las tareas de los productos, para mayor precisión en la operatividad que manejan, en los casos que aplique</t>
        </r>
        <r>
          <rPr>
            <sz val="9"/>
            <color indexed="81"/>
            <rFont val="Tahoma"/>
            <family val="2"/>
          </rPr>
          <t>.</t>
        </r>
      </text>
    </comment>
    <comment ref="E72" authorId="0" shapeId="0">
      <text>
        <r>
          <rPr>
            <b/>
            <sz val="9"/>
            <color indexed="81"/>
            <rFont val="Tahoma"/>
            <family val="2"/>
          </rPr>
          <t>Mitchell Josefina Zapata Moore:</t>
        </r>
        <r>
          <rPr>
            <sz val="9"/>
            <color indexed="81"/>
            <rFont val="Tahoma"/>
            <family val="2"/>
          </rPr>
          <t xml:space="preserve">
</t>
        </r>
        <r>
          <rPr>
            <sz val="9"/>
            <color indexed="81"/>
            <rFont val="Tahoma"/>
            <family val="2"/>
          </rPr>
          <t>Se requiere que la Unidad defina las tareas de los productos, para mayor precisión en la operatividad que manejan, en los casos que aplique</t>
        </r>
        <r>
          <rPr>
            <sz val="9"/>
            <color indexed="81"/>
            <rFont val="Tahoma"/>
            <family val="2"/>
          </rPr>
          <t>.</t>
        </r>
      </text>
    </comment>
    <comment ref="E99" authorId="0" shapeId="0">
      <text>
        <r>
          <rPr>
            <b/>
            <sz val="9"/>
            <color indexed="81"/>
            <rFont val="Tahoma"/>
            <family val="2"/>
          </rPr>
          <t>Mitchell Josefina Zapata Moore:</t>
        </r>
        <r>
          <rPr>
            <sz val="9"/>
            <color indexed="81"/>
            <rFont val="Tahoma"/>
            <family val="2"/>
          </rPr>
          <t xml:space="preserve">
</t>
        </r>
        <r>
          <rPr>
            <sz val="9"/>
            <color indexed="81"/>
            <rFont val="Tahoma"/>
            <family val="2"/>
          </rPr>
          <t>Se requiere que la Unidad defina las tareas de los productos, para mayor precisión en la operatividad que manejan, en los casos que aplique</t>
        </r>
        <r>
          <rPr>
            <sz val="9"/>
            <color indexed="81"/>
            <rFont val="Tahoma"/>
            <family val="2"/>
          </rPr>
          <t>.</t>
        </r>
      </text>
    </comment>
    <comment ref="B113" authorId="2" shapeId="0">
      <text>
        <r>
          <rPr>
            <b/>
            <sz val="9"/>
            <color indexed="81"/>
            <rFont val="Tahoma"/>
            <family val="2"/>
          </rPr>
          <t xml:space="preserve">Omar García Portalatín:
</t>
        </r>
        <r>
          <rPr>
            <sz val="9"/>
            <color indexed="81"/>
            <rFont val="Tahoma"/>
            <family val="2"/>
          </rPr>
          <t xml:space="preserve">Este proceso no tiene una periodicidad específica. El mismo obedece a factores de mercado y decisiones de los hacedores de política (Director de CP/Ministro de Hacienda)
</t>
        </r>
      </text>
    </comment>
    <comment ref="G150" authorId="1" shapeId="0">
      <text>
        <r>
          <rPr>
            <b/>
            <sz val="9"/>
            <color indexed="81"/>
            <rFont val="Tahoma"/>
            <family val="2"/>
          </rPr>
          <t>Emily Monegro:</t>
        </r>
        <r>
          <rPr>
            <sz val="9"/>
            <color indexed="81"/>
            <rFont val="Tahoma"/>
            <family val="2"/>
          </rPr>
          <t xml:space="preserve">
</t>
        </r>
        <r>
          <rPr>
            <sz val="10"/>
            <color indexed="81"/>
            <rFont val="Tahoma"/>
            <family val="2"/>
          </rPr>
          <t>Indicar Responsables y Participantes.</t>
        </r>
      </text>
    </comment>
    <comment ref="W152" authorId="3" shapeId="0">
      <text>
        <r>
          <rPr>
            <b/>
            <sz val="9"/>
            <color indexed="81"/>
            <rFont val="Tahoma"/>
            <family val="2"/>
          </rPr>
          <t>Soraya Asunción :</t>
        </r>
        <r>
          <rPr>
            <sz val="9"/>
            <color indexed="81"/>
            <rFont val="Tahoma"/>
            <family val="2"/>
          </rPr>
          <t xml:space="preserve">
Este total recoge todas las capacitaciones de DNC de las demas actividades del POA. Son 9 capacitaciones diferentes para un total de 44 cupos .
</t>
        </r>
      </text>
    </comment>
    <comment ref="G164" authorId="1" shapeId="0">
      <text>
        <r>
          <rPr>
            <b/>
            <sz val="9"/>
            <color indexed="81"/>
            <rFont val="Tahoma"/>
            <family val="2"/>
          </rPr>
          <t>Emily Monegro:</t>
        </r>
        <r>
          <rPr>
            <sz val="9"/>
            <color indexed="81"/>
            <rFont val="Tahoma"/>
            <family val="2"/>
          </rPr>
          <t xml:space="preserve">
</t>
        </r>
        <r>
          <rPr>
            <sz val="11"/>
            <color indexed="81"/>
            <rFont val="Tahoma"/>
            <family val="2"/>
          </rPr>
          <t>Indicar Responsable y Participantes</t>
        </r>
      </text>
    </comment>
    <comment ref="B178" authorId="4" shapeId="0">
      <text>
        <r>
          <rPr>
            <b/>
            <sz val="9"/>
            <color indexed="81"/>
            <rFont val="Tahoma"/>
            <family val="2"/>
          </rPr>
          <t>Omar García Portalatín:</t>
        </r>
        <r>
          <rPr>
            <sz val="9"/>
            <color indexed="81"/>
            <rFont val="Tahoma"/>
            <family val="2"/>
          </rPr>
          <t xml:space="preserve">
A) Carta de autorización remitida por la Dirección para realización de Subasta.
</t>
        </r>
      </text>
    </comment>
    <comment ref="F179" authorId="4" shapeId="0">
      <text>
        <r>
          <rPr>
            <b/>
            <sz val="9"/>
            <color indexed="81"/>
            <rFont val="Tahoma"/>
            <family val="2"/>
          </rPr>
          <t>Omar García Portalatín:</t>
        </r>
        <r>
          <rPr>
            <sz val="9"/>
            <color indexed="81"/>
            <rFont val="Tahoma"/>
            <family val="2"/>
          </rPr>
          <t xml:space="preserve">
Este documento se reemplaza en la página webcada vez que se emite una nueva convocatoria. Por lo que se está poniendo como medio de verificación la solicitud de colgarlo en la página.</t>
        </r>
      </text>
    </comment>
    <comment ref="A203" authorId="5" shapeId="0">
      <text>
        <r>
          <rPr>
            <b/>
            <sz val="9"/>
            <color indexed="81"/>
            <rFont val="Tahoma"/>
            <family val="2"/>
          </rPr>
          <t>Yvelisse Cedeño:</t>
        </r>
        <r>
          <rPr>
            <sz val="9"/>
            <color indexed="81"/>
            <rFont val="Tahoma"/>
            <family val="2"/>
          </rPr>
          <t xml:space="preserve">
Estamos a espera de opinión legal para determinar si este producto se debe incluir o no.
</t>
        </r>
      </text>
    </comment>
    <comment ref="F216" authorId="1" shapeId="0">
      <text>
        <r>
          <rPr>
            <b/>
            <sz val="9"/>
            <color indexed="81"/>
            <rFont val="Tahoma"/>
            <family val="2"/>
          </rPr>
          <t>Emily Monegro:</t>
        </r>
        <r>
          <rPr>
            <sz val="9"/>
            <color indexed="81"/>
            <rFont val="Tahoma"/>
            <family val="2"/>
          </rPr>
          <t xml:space="preserve">
</t>
        </r>
        <r>
          <rPr>
            <sz val="11"/>
            <color indexed="81"/>
            <rFont val="Tahoma"/>
            <family val="2"/>
          </rPr>
          <t>Indicar medio de verificación por cada subactividad</t>
        </r>
      </text>
    </comment>
    <comment ref="H228" authorId="1" shapeId="0">
      <text>
        <r>
          <rPr>
            <b/>
            <sz val="9"/>
            <color indexed="81"/>
            <rFont val="Tahoma"/>
            <family val="2"/>
          </rPr>
          <t>Emily Monegro:</t>
        </r>
        <r>
          <rPr>
            <sz val="9"/>
            <color indexed="81"/>
            <rFont val="Tahoma"/>
            <family val="2"/>
          </rPr>
          <t xml:space="preserve">
</t>
        </r>
        <r>
          <rPr>
            <sz val="12"/>
            <color indexed="81"/>
            <rFont val="Tahoma"/>
            <family val="2"/>
          </rPr>
          <t>Revisar los tiempos de esta actividad</t>
        </r>
      </text>
    </comment>
    <comment ref="F231" authorId="1" shapeId="0">
      <text>
        <r>
          <rPr>
            <b/>
            <sz val="9"/>
            <color indexed="81"/>
            <rFont val="Tahoma"/>
            <family val="2"/>
          </rPr>
          <t>Emily Monegro:</t>
        </r>
        <r>
          <rPr>
            <sz val="9"/>
            <color indexed="81"/>
            <rFont val="Tahoma"/>
            <family val="2"/>
          </rPr>
          <t xml:space="preserve">
</t>
        </r>
        <r>
          <rPr>
            <sz val="10"/>
            <color indexed="81"/>
            <rFont val="Tahoma"/>
            <family val="2"/>
          </rPr>
          <t>Indicar medio de verificación por cada subactividad</t>
        </r>
      </text>
    </comment>
    <comment ref="F234" authorId="1" shapeId="0">
      <text>
        <r>
          <rPr>
            <b/>
            <sz val="9"/>
            <color indexed="81"/>
            <rFont val="Tahoma"/>
            <family val="2"/>
          </rPr>
          <t>Emily Monegro:</t>
        </r>
        <r>
          <rPr>
            <sz val="9"/>
            <color indexed="81"/>
            <rFont val="Tahoma"/>
            <family val="2"/>
          </rPr>
          <t xml:space="preserve">
</t>
        </r>
        <r>
          <rPr>
            <sz val="11"/>
            <color indexed="81"/>
            <rFont val="Tahoma"/>
            <family val="2"/>
          </rPr>
          <t>Indicar medio de verificación por cada subactividad</t>
        </r>
      </text>
    </comment>
    <comment ref="F237" authorId="1" shapeId="0">
      <text>
        <r>
          <rPr>
            <b/>
            <sz val="9"/>
            <color indexed="81"/>
            <rFont val="Tahoma"/>
            <family val="2"/>
          </rPr>
          <t>Emily Monegro:</t>
        </r>
        <r>
          <rPr>
            <sz val="9"/>
            <color indexed="81"/>
            <rFont val="Tahoma"/>
            <family val="2"/>
          </rPr>
          <t xml:space="preserve">
</t>
        </r>
        <r>
          <rPr>
            <sz val="11"/>
            <color indexed="81"/>
            <rFont val="Tahoma"/>
            <family val="2"/>
          </rPr>
          <t>Indicar medio de verificación por cada subactividad</t>
        </r>
      </text>
    </comment>
    <comment ref="F240" authorId="1" shapeId="0">
      <text>
        <r>
          <rPr>
            <b/>
            <sz val="9"/>
            <color indexed="81"/>
            <rFont val="Tahoma"/>
            <family val="2"/>
          </rPr>
          <t>Emily Monegro:</t>
        </r>
        <r>
          <rPr>
            <sz val="9"/>
            <color indexed="81"/>
            <rFont val="Tahoma"/>
            <family val="2"/>
          </rPr>
          <t xml:space="preserve">
</t>
        </r>
        <r>
          <rPr>
            <sz val="11"/>
            <color indexed="81"/>
            <rFont val="Tahoma"/>
            <family val="2"/>
          </rPr>
          <t>Indicar medio de verificación por cada subactividad</t>
        </r>
      </text>
    </comment>
    <comment ref="F313" authorId="1" shapeId="0">
      <text>
        <r>
          <rPr>
            <b/>
            <sz val="9"/>
            <color indexed="81"/>
            <rFont val="Tahoma"/>
            <family val="2"/>
          </rPr>
          <t>Emily Monegro:</t>
        </r>
        <r>
          <rPr>
            <sz val="9"/>
            <color indexed="81"/>
            <rFont val="Tahoma"/>
            <family val="2"/>
          </rPr>
          <t xml:space="preserve">
</t>
        </r>
        <r>
          <rPr>
            <sz val="10"/>
            <color indexed="81"/>
            <rFont val="Tahoma"/>
            <family val="2"/>
          </rPr>
          <t xml:space="preserve"> Indicar medio de verificación por cada subactividad.</t>
        </r>
      </text>
    </comment>
    <comment ref="F315" authorId="1" shapeId="0">
      <text>
        <r>
          <rPr>
            <b/>
            <sz val="9"/>
            <color indexed="81"/>
            <rFont val="Tahoma"/>
            <family val="2"/>
          </rPr>
          <t>Emily Monegro:</t>
        </r>
        <r>
          <rPr>
            <sz val="9"/>
            <color indexed="81"/>
            <rFont val="Tahoma"/>
            <family val="2"/>
          </rPr>
          <t xml:space="preserve">
</t>
        </r>
        <r>
          <rPr>
            <sz val="10"/>
            <color indexed="81"/>
            <rFont val="Tahoma"/>
            <family val="2"/>
          </rPr>
          <t>Indicar medio de verificación por cada subactividad</t>
        </r>
      </text>
    </comment>
    <comment ref="F319" authorId="1" shapeId="0">
      <text>
        <r>
          <rPr>
            <b/>
            <sz val="9"/>
            <color indexed="81"/>
            <rFont val="Tahoma"/>
            <family val="2"/>
          </rPr>
          <t>Emily Monegro:</t>
        </r>
        <r>
          <rPr>
            <sz val="9"/>
            <color indexed="81"/>
            <rFont val="Tahoma"/>
            <family val="2"/>
          </rPr>
          <t xml:space="preserve">
</t>
        </r>
        <r>
          <rPr>
            <sz val="10"/>
            <color indexed="81"/>
            <rFont val="Tahoma"/>
            <family val="2"/>
          </rPr>
          <t>Indicar medio de verificación por cada subactividad</t>
        </r>
      </text>
    </comment>
    <comment ref="F326" authorId="1" shapeId="0">
      <text>
        <r>
          <rPr>
            <b/>
            <sz val="9"/>
            <color indexed="81"/>
            <rFont val="Tahoma"/>
            <family val="2"/>
          </rPr>
          <t>Emily Monegro:</t>
        </r>
        <r>
          <rPr>
            <sz val="9"/>
            <color indexed="81"/>
            <rFont val="Tahoma"/>
            <family val="2"/>
          </rPr>
          <t xml:space="preserve">
</t>
        </r>
        <r>
          <rPr>
            <sz val="10"/>
            <color indexed="81"/>
            <rFont val="Tahoma"/>
            <family val="2"/>
          </rPr>
          <t>Indicar medio de verificación por cada subactividad</t>
        </r>
      </text>
    </comment>
    <comment ref="F331" authorId="1" shapeId="0">
      <text>
        <r>
          <rPr>
            <b/>
            <sz val="9"/>
            <color indexed="81"/>
            <rFont val="Tahoma"/>
            <family val="2"/>
          </rPr>
          <t>Emily Monegro:</t>
        </r>
        <r>
          <rPr>
            <sz val="9"/>
            <color indexed="81"/>
            <rFont val="Tahoma"/>
            <family val="2"/>
          </rPr>
          <t xml:space="preserve">
</t>
        </r>
        <r>
          <rPr>
            <sz val="10"/>
            <color indexed="81"/>
            <rFont val="Tahoma"/>
            <family val="2"/>
          </rPr>
          <t>Indicar medio de verificación por cada subactividad</t>
        </r>
      </text>
    </comment>
  </commentList>
</comments>
</file>

<file path=xl/comments5.xml><?xml version="1.0" encoding="utf-8"?>
<comments xmlns="http://schemas.openxmlformats.org/spreadsheetml/2006/main">
  <authors>
    <author>Lizanias Liranzo Quezada</author>
  </authors>
  <commentList>
    <comment ref="U16" authorId="0" shapeId="0">
      <text>
        <r>
          <rPr>
            <b/>
            <sz val="9"/>
            <color indexed="81"/>
            <rFont val="Tahoma"/>
            <family val="2"/>
          </rPr>
          <t>Lizanias Liranzo Quezada:</t>
        </r>
        <r>
          <rPr>
            <sz val="9"/>
            <color indexed="81"/>
            <rFont val="Tahoma"/>
            <family val="2"/>
          </rPr>
          <t xml:space="preserve">
 Los montos establecidos en esta columna corresponden a los recursos del Préstamo BID y EU destinado para los productos correspondientes.  Estan sujeto a cambios. </t>
        </r>
      </text>
    </comment>
  </commentList>
</comments>
</file>

<file path=xl/comments6.xml><?xml version="1.0" encoding="utf-8"?>
<comments xmlns="http://schemas.openxmlformats.org/spreadsheetml/2006/main">
  <authors>
    <author>Johanna Antonia De Peña Martinez De Cruz</author>
  </authors>
  <commentList>
    <comment ref="S20" authorId="0" shapeId="0">
      <text>
        <r>
          <rPr>
            <b/>
            <sz val="9"/>
            <color indexed="81"/>
            <rFont val="Tahoma"/>
            <family val="2"/>
          </rPr>
          <t>Johanna Antonia De Peña Martínez De Cruz:</t>
        </r>
        <r>
          <rPr>
            <sz val="9"/>
            <color indexed="81"/>
            <rFont val="Tahoma"/>
            <family val="2"/>
          </rPr>
          <t xml:space="preserve">
incorporados estos insumos por responsable de la unidad.</t>
        </r>
      </text>
    </comment>
    <comment ref="T20" authorId="0" shapeId="0">
      <text>
        <r>
          <rPr>
            <b/>
            <sz val="9"/>
            <color indexed="81"/>
            <rFont val="Tahoma"/>
            <family val="2"/>
          </rPr>
          <t>Johanna Antonia De Peña Martínez De Cruz:</t>
        </r>
        <r>
          <rPr>
            <sz val="9"/>
            <color indexed="81"/>
            <rFont val="Tahoma"/>
            <family val="2"/>
          </rPr>
          <t xml:space="preserve">
 Incorporado este monto por el responsable de la unidad.</t>
        </r>
      </text>
    </comment>
  </commentList>
</comments>
</file>

<file path=xl/comments7.xml><?xml version="1.0" encoding="utf-8"?>
<comments xmlns="http://schemas.openxmlformats.org/spreadsheetml/2006/main">
  <authors>
    <author>FMEPPP</author>
    <author>Rosa Maria Lora Maldonado</author>
    <author>rlora</author>
  </authors>
  <commentList>
    <comment ref="A13" authorId="0" shapeId="0">
      <text>
        <r>
          <rPr>
            <b/>
            <sz val="9"/>
            <color indexed="81"/>
            <rFont val="Tahoma"/>
            <family val="2"/>
          </rPr>
          <t>FMEPPP:</t>
        </r>
        <r>
          <rPr>
            <sz val="9"/>
            <color indexed="81"/>
            <rFont val="Tahoma"/>
            <family val="2"/>
          </rPr>
          <t xml:space="preserve">
Esta actividad concluyó en 2018, por lo que no se incluirá en el POA 2019.</t>
        </r>
      </text>
    </comment>
    <comment ref="A18" authorId="0" shapeId="0">
      <text>
        <r>
          <rPr>
            <b/>
            <sz val="9"/>
            <color indexed="81"/>
            <rFont val="Tahoma"/>
            <family val="2"/>
          </rPr>
          <t>FMEPPP:</t>
        </r>
        <r>
          <rPr>
            <sz val="9"/>
            <color indexed="81"/>
            <rFont val="Tahoma"/>
            <family val="2"/>
          </rPr>
          <t xml:space="preserve">
Esta actividad concluyó en 2018, por lo que no se incluirá en el POA 2019.</t>
        </r>
      </text>
    </comment>
    <comment ref="A23" authorId="0" shapeId="0">
      <text>
        <r>
          <rPr>
            <b/>
            <sz val="9"/>
            <color indexed="81"/>
            <rFont val="Tahoma"/>
            <family val="2"/>
          </rPr>
          <t>FMEPPP:</t>
        </r>
        <r>
          <rPr>
            <sz val="9"/>
            <color indexed="81"/>
            <rFont val="Tahoma"/>
            <family val="2"/>
          </rPr>
          <t xml:space="preserve">
Idem al anterior</t>
        </r>
      </text>
    </comment>
    <comment ref="D119" authorId="1" shapeId="0">
      <text>
        <r>
          <rPr>
            <b/>
            <sz val="9"/>
            <color indexed="81"/>
            <rFont val="Tahoma"/>
            <family val="2"/>
          </rPr>
          <t>Rosa Maria Lora Maldonado:</t>
        </r>
        <r>
          <rPr>
            <sz val="9"/>
            <color indexed="81"/>
            <rFont val="Tahoma"/>
            <family val="2"/>
          </rPr>
          <t xml:space="preserve">
Cumplida 100%,</t>
        </r>
      </text>
    </comment>
    <comment ref="A179" authorId="0" shapeId="0">
      <text>
        <r>
          <rPr>
            <b/>
            <sz val="9"/>
            <color indexed="81"/>
            <rFont val="Tahoma"/>
            <family val="2"/>
          </rPr>
          <t>FMEPPP:</t>
        </r>
        <r>
          <rPr>
            <sz val="9"/>
            <color indexed="81"/>
            <rFont val="Tahoma"/>
            <family val="2"/>
          </rPr>
          <t xml:space="preserve">
Esta actividad concluirá en 2018, por lo que o se incluirá en el POA 2019.</t>
        </r>
      </text>
    </comment>
    <comment ref="A185" authorId="1" shapeId="0">
      <text>
        <r>
          <rPr>
            <b/>
            <sz val="9"/>
            <color indexed="81"/>
            <rFont val="Tahoma"/>
            <family val="2"/>
          </rPr>
          <t>Rosa Maria Lora Maldonado:</t>
        </r>
        <r>
          <rPr>
            <sz val="9"/>
            <color indexed="81"/>
            <rFont val="Tahoma"/>
            <family val="2"/>
          </rPr>
          <t xml:space="preserve">
Será concluida en 2019??</t>
        </r>
      </text>
    </comment>
    <comment ref="E244" authorId="1" shapeId="0">
      <text>
        <r>
          <rPr>
            <b/>
            <sz val="9"/>
            <color indexed="81"/>
            <rFont val="Tahoma"/>
            <family val="2"/>
          </rPr>
          <t>Rosa Maria Lora Maldonado:</t>
        </r>
        <r>
          <rPr>
            <sz val="9"/>
            <color indexed="81"/>
            <rFont val="Tahoma"/>
            <family val="2"/>
          </rPr>
          <t xml:space="preserve">
</t>
        </r>
        <r>
          <rPr>
            <sz val="14"/>
            <color indexed="10"/>
            <rFont val="Tahoma"/>
            <family val="2"/>
          </rPr>
          <t xml:space="preserve">Se incluirá en cronograma de trabajo de la Unidad la definición de políticas concernientes a uso correcto de internet, accesos permitidos, coletilla de confidencialidad en correos electronicos, entre otros. </t>
        </r>
      </text>
    </comment>
    <comment ref="C284" authorId="2" shapeId="0">
      <text>
        <r>
          <rPr>
            <b/>
            <sz val="14"/>
            <color indexed="81"/>
            <rFont val="Tahoma"/>
            <family val="2"/>
          </rPr>
          <t>rlora:</t>
        </r>
        <r>
          <rPr>
            <sz val="14"/>
            <color indexed="81"/>
            <rFont val="Tahoma"/>
            <family val="2"/>
          </rPr>
          <t xml:space="preserve">
18 Unidades sin DPD y 4  consolidados. 
22 X TRIMESTRE.</t>
        </r>
      </text>
    </comment>
    <comment ref="E308" authorId="1" shapeId="0">
      <text>
        <r>
          <rPr>
            <b/>
            <sz val="9"/>
            <color indexed="81"/>
            <rFont val="Tahoma"/>
            <family val="2"/>
          </rPr>
          <t>Rosa Maria Lora Maldonado:</t>
        </r>
        <r>
          <rPr>
            <sz val="9"/>
            <color indexed="81"/>
            <rFont val="Tahoma"/>
            <family val="2"/>
          </rPr>
          <t xml:space="preserve">
</t>
        </r>
        <r>
          <rPr>
            <sz val="14"/>
            <color indexed="81"/>
            <rFont val="Tahoma"/>
            <family val="2"/>
          </rPr>
          <t>Incorporar tareas relativas a la estructuración de Informe y Plan de Acción.</t>
        </r>
      </text>
    </comment>
  </commentList>
</comments>
</file>

<file path=xl/comments8.xml><?xml version="1.0" encoding="utf-8"?>
<comments xmlns="http://schemas.openxmlformats.org/spreadsheetml/2006/main">
  <authors>
    <author>Emily Monegro</author>
  </authors>
  <commentList>
    <comment ref="S10" authorId="0" shapeId="0">
      <text>
        <r>
          <rPr>
            <b/>
            <sz val="9"/>
            <color indexed="81"/>
            <rFont val="Tahoma"/>
            <family val="2"/>
          </rPr>
          <t>Emily Monegro:</t>
        </r>
        <r>
          <rPr>
            <sz val="9"/>
            <color indexed="81"/>
            <rFont val="Tahoma"/>
            <family val="2"/>
          </rPr>
          <t xml:space="preserve">
I</t>
        </r>
        <r>
          <rPr>
            <sz val="10"/>
            <color indexed="81"/>
            <rFont val="Tahoma"/>
            <family val="2"/>
          </rPr>
          <t>ndicar los requerimientos no financieros, señalar  los insumos y cantidades.</t>
        </r>
      </text>
    </comment>
  </commentList>
</comments>
</file>

<file path=xl/comments9.xml><?xml version="1.0" encoding="utf-8"?>
<comments xmlns="http://schemas.openxmlformats.org/spreadsheetml/2006/main">
  <authors>
    <author>Paulina Ramirez Martinez</author>
    <author>Emily Monegro</author>
    <author>Rosa Maria Lora Maldonado</author>
    <author>Mitchell Josefina Zapata Moore</author>
  </authors>
  <commentList>
    <comment ref="A13" authorId="0" shapeId="0">
      <text>
        <r>
          <rPr>
            <b/>
            <sz val="9"/>
            <color indexed="81"/>
            <rFont val="Tahoma"/>
            <family val="2"/>
          </rPr>
          <t>Paulina Ramirez Martinez:</t>
        </r>
        <r>
          <rPr>
            <sz val="9"/>
            <color indexed="81"/>
            <rFont val="Tahoma"/>
            <family val="2"/>
          </rPr>
          <t xml:space="preserve">
</t>
        </r>
        <r>
          <rPr>
            <sz val="14"/>
            <color indexed="81"/>
            <rFont val="Tahoma"/>
            <family val="2"/>
          </rPr>
          <t>Esta iniciativa corresponde al año 2019, ya que no aplica antes de correr el proceso de evaluacion del desempeño por competencias</t>
        </r>
      </text>
    </comment>
    <comment ref="A27" authorId="0" shapeId="0">
      <text>
        <r>
          <rPr>
            <b/>
            <sz val="9"/>
            <color indexed="81"/>
            <rFont val="Tahoma"/>
            <family val="2"/>
          </rPr>
          <t>Paulina Ramirez Martinez:</t>
        </r>
        <r>
          <rPr>
            <sz val="9"/>
            <color indexed="81"/>
            <rFont val="Tahoma"/>
            <family val="2"/>
          </rPr>
          <t xml:space="preserve">
</t>
        </r>
        <r>
          <rPr>
            <sz val="14"/>
            <color indexed="81"/>
            <rFont val="Tahoma"/>
            <family val="2"/>
          </rPr>
          <t>Deberá medirse el impacto del año que se implemente, por lo cual la primera medición se realizará en el primer trimestre del año 2020, la correspondiente a la implementación del 2019.</t>
        </r>
      </text>
    </comment>
    <comment ref="A30" authorId="0" shapeId="0">
      <text>
        <r>
          <rPr>
            <b/>
            <sz val="9"/>
            <color indexed="81"/>
            <rFont val="Tahoma"/>
            <family val="2"/>
          </rPr>
          <t>Paulina Ramirez Martinez:</t>
        </r>
        <r>
          <rPr>
            <sz val="9"/>
            <color indexed="81"/>
            <rFont val="Tahoma"/>
            <family val="2"/>
          </rPr>
          <t xml:space="preserve">
E</t>
        </r>
        <r>
          <rPr>
            <sz val="14"/>
            <color indexed="81"/>
            <rFont val="Tahoma"/>
            <family val="2"/>
          </rPr>
          <t>sta iniciativa corresponde al año 2019, ya que es necesario completar el perfil del Directivo y la primera etapa de E/D por Competencias</t>
        </r>
      </text>
    </comment>
    <comment ref="A33" authorId="0" shapeId="0">
      <text>
        <r>
          <rPr>
            <b/>
            <sz val="14"/>
            <color indexed="81"/>
            <rFont val="Tahoma"/>
            <family val="2"/>
          </rPr>
          <t>Paulina Ramirez Martinez:</t>
        </r>
        <r>
          <rPr>
            <sz val="14"/>
            <color indexed="81"/>
            <rFont val="Tahoma"/>
            <family val="2"/>
          </rPr>
          <t xml:space="preserve">
Esta iniciativa corresponde al año 2019, ya que es necesario elaborar el plan, completar el perfil del Directivo y completar la primera etapa de E/D por Competencias.</t>
        </r>
      </text>
    </comment>
    <comment ref="A37" authorId="0" shapeId="0">
      <text>
        <r>
          <rPr>
            <b/>
            <sz val="12"/>
            <color indexed="81"/>
            <rFont val="Tahoma"/>
            <family val="2"/>
          </rPr>
          <t xml:space="preserve">Paulina Ramirez Martinez:   </t>
        </r>
        <r>
          <rPr>
            <sz val="16"/>
            <color indexed="81"/>
            <rFont val="Tahoma"/>
            <family val="2"/>
          </rPr>
          <t xml:space="preserve">contemplar este producto para 2019
</t>
        </r>
      </text>
    </comment>
    <comment ref="A49" authorId="1" shapeId="0">
      <text>
        <r>
          <rPr>
            <b/>
            <sz val="10"/>
            <color indexed="81"/>
            <rFont val="Tahoma"/>
            <family val="2"/>
          </rPr>
          <t>Emily Monegro:</t>
        </r>
        <r>
          <rPr>
            <sz val="9"/>
            <color indexed="81"/>
            <rFont val="Tahoma"/>
            <family val="2"/>
          </rPr>
          <t xml:space="preserve">
</t>
        </r>
        <r>
          <rPr>
            <sz val="12"/>
            <color indexed="81"/>
            <rFont val="Tahoma"/>
            <family val="2"/>
          </rPr>
          <t xml:space="preserve">A esta actividad se le realizará alguna acción para ser incluida en el POA 2020? </t>
        </r>
        <r>
          <rPr>
            <b/>
            <sz val="12"/>
            <color indexed="81"/>
            <rFont val="Tahoma"/>
            <family val="2"/>
          </rPr>
          <t>60% de avance
CONTINÚA
Favor completar las informaciones faltantes</t>
        </r>
      </text>
    </comment>
    <comment ref="A53" authorId="2" shapeId="0">
      <text>
        <r>
          <rPr>
            <b/>
            <sz val="9"/>
            <color indexed="81"/>
            <rFont val="Tahoma"/>
            <family val="2"/>
          </rPr>
          <t>Rosa Maria Lora Maldonado:</t>
        </r>
        <r>
          <rPr>
            <sz val="9"/>
            <color indexed="81"/>
            <rFont val="Tahoma"/>
            <family val="2"/>
          </rPr>
          <t xml:space="preserve">
completar las informaciones faltantes</t>
        </r>
      </text>
    </comment>
    <comment ref="A72" authorId="3" shapeId="0">
      <text>
        <r>
          <rPr>
            <b/>
            <sz val="9"/>
            <color indexed="81"/>
            <rFont val="Tahoma"/>
            <family val="2"/>
          </rPr>
          <t>Mitchell Josefina Zapata Moore:</t>
        </r>
        <r>
          <rPr>
            <sz val="9"/>
            <color indexed="81"/>
            <rFont val="Tahoma"/>
            <family val="2"/>
          </rPr>
          <t xml:space="preserve">
</t>
        </r>
        <r>
          <rPr>
            <sz val="14"/>
            <color indexed="81"/>
            <rFont val="Tahoma"/>
            <family val="2"/>
          </rPr>
          <t xml:space="preserve">En el 2do. trimestre del POA 2017 la Unidad indicó que Por prioridades del  área este producto fue suspendido en el 2017 y que se transferiría al 2018. En tal virtud y dada la naturaleza del tema, se sugiere mover a la Actividad 2.3.5 Diseñar  un plan de Desarrollo por Competencias.
</t>
        </r>
        <r>
          <rPr>
            <sz val="14"/>
            <color indexed="10"/>
            <rFont val="Tahoma"/>
            <family val="2"/>
          </rPr>
          <t>Coment. reunión: Se sugiere modificar el alcance de esta actividad, a fin de incluir el nivel superior de educación. 
Será incluido en el POA-2019,  debido a que  el  2.3.5 Diseñar un Plan de Desarrollo por Competencias</t>
        </r>
      </text>
    </comment>
    <comment ref="A76" authorId="3" shapeId="0">
      <text>
        <r>
          <rPr>
            <b/>
            <sz val="9"/>
            <color indexed="81"/>
            <rFont val="Tahoma"/>
            <family val="2"/>
          </rPr>
          <t>Mitchell Josefina Zapata Moore:</t>
        </r>
        <r>
          <rPr>
            <sz val="9"/>
            <color indexed="81"/>
            <rFont val="Tahoma"/>
            <family val="2"/>
          </rPr>
          <t xml:space="preserve">
</t>
        </r>
        <r>
          <rPr>
            <sz val="14"/>
            <color indexed="81"/>
            <rFont val="Tahoma"/>
            <family val="2"/>
          </rPr>
          <t>En la matriz de monitoreo del 1er. Trimestre de 2017 se refleja que este producto fue excluido del POA 2017, debido a otras prioridades. Verificar si se incluirá en el POA 2018./ 
Nota: quedará pendiente para el POA-2019.</t>
        </r>
      </text>
    </comment>
    <comment ref="S141" authorId="1" shapeId="0">
      <text>
        <r>
          <rPr>
            <b/>
            <sz val="9"/>
            <color indexed="81"/>
            <rFont val="Tahoma"/>
            <family val="2"/>
          </rPr>
          <t>Emily Monegro:</t>
        </r>
        <r>
          <rPr>
            <sz val="9"/>
            <color indexed="81"/>
            <rFont val="Tahoma"/>
            <family val="2"/>
          </rPr>
          <t xml:space="preserve">
</t>
        </r>
        <r>
          <rPr>
            <sz val="11"/>
            <color indexed="81"/>
            <rFont val="Tahoma"/>
            <family val="2"/>
          </rPr>
          <t>Especificar que cuales materiales y cantidades.</t>
        </r>
      </text>
    </comment>
  </commentList>
</comments>
</file>

<file path=xl/sharedStrings.xml><?xml version="1.0" encoding="utf-8"?>
<sst xmlns="http://schemas.openxmlformats.org/spreadsheetml/2006/main" count="5563" uniqueCount="3724">
  <si>
    <t>Ministerio de Hacienda</t>
  </si>
  <si>
    <t>DIRECCIÓN DE CASINOS y JUEGOS DE AZAR</t>
  </si>
  <si>
    <t>Actividades Rutinarias</t>
  </si>
  <si>
    <t xml:space="preserve"> </t>
  </si>
  <si>
    <t>Actividades</t>
  </si>
  <si>
    <t>Indicador</t>
  </si>
  <si>
    <t>Meta</t>
  </si>
  <si>
    <t>Sub-actividades</t>
  </si>
  <si>
    <t>Medio de Verificación</t>
  </si>
  <si>
    <t>Responsable y Participantes</t>
  </si>
  <si>
    <t>Cronograma</t>
  </si>
  <si>
    <t>Recursos</t>
  </si>
  <si>
    <t>T-I</t>
  </si>
  <si>
    <t>T-II</t>
  </si>
  <si>
    <t>T-III</t>
  </si>
  <si>
    <t>T-IV</t>
  </si>
  <si>
    <t>No-Financieros</t>
  </si>
  <si>
    <t xml:space="preserve">Financieros </t>
  </si>
  <si>
    <t>RD$</t>
  </si>
  <si>
    <t>US$</t>
  </si>
  <si>
    <t xml:space="preserve">1) Regularizar las Bancas de Lotería                             </t>
  </si>
  <si>
    <t xml:space="preserve">Cantidad de bancas de lotería regularizadas </t>
  </si>
  <si>
    <t xml:space="preserve">1) Elaborar plan de regularización de las Bancas de Loterías. </t>
  </si>
  <si>
    <t>Documento plan de regularización de las Bancas de Loterías, aprobado.</t>
  </si>
  <si>
    <t xml:space="preserve">DCJA (R)
VTEC (P)
LOTERÍA NACIONAL (P)
DAFI (P)
DGII (P)
</t>
  </si>
  <si>
    <t xml:space="preserve">
Documentación de procesos del proyecto.
</t>
  </si>
  <si>
    <t>2) Mejora del Marco Regulatorio de Juegos de Azar.</t>
  </si>
  <si>
    <t>Nueva Ley de Juegos de Azar, aprobada.</t>
  </si>
  <si>
    <t>3) Mejorar la fiscalización de los establecimientos de juego.</t>
  </si>
  <si>
    <t>Informes de las recaudaciones post implementación del Sistema.</t>
  </si>
  <si>
    <t>4) Actualizar el Censo de Bancas de Lotería.</t>
  </si>
  <si>
    <t>Informe sobre el Censo Nacional de Bancas de Lotería</t>
  </si>
  <si>
    <t>2) Expedir las licencias para: operar Casinos, Parque de Máquinas Tragamonedas dentro del casino y  casinos online.</t>
  </si>
  <si>
    <t>Porcentaje de licencia para operar Casinos expedidas</t>
  </si>
  <si>
    <t>1) Recibir solicitud de inspección del establecimiento interesado.</t>
  </si>
  <si>
    <t>Tabla de Control de Gestión y Trámite de Expediente.</t>
  </si>
  <si>
    <t>DCJA (R)
COMISIÓN DE CASINOS (P)
COORDINACIÓN DEL DESPACHO (P)</t>
  </si>
  <si>
    <r>
      <t xml:space="preserve">1) Documentación de los procedimientos de la Dirección.
2) Automatización de los procesos de la Dirección.
3) Asignación de Personal de Seguridad para los Operativos.
4) Compra de flotas de celulares para Fiscalización (Inspectores)        
5) Compra de una (01) impresora multiuso (Fiscalización)
</t>
    </r>
    <r>
      <rPr>
        <sz val="14"/>
        <color indexed="10"/>
        <rFont val="Arial"/>
        <family val="2"/>
      </rPr>
      <t xml:space="preserve">
</t>
    </r>
  </si>
  <si>
    <t>2) Analizar la documentación del interesado.</t>
  </si>
  <si>
    <t>Tabla y Hoja de Control de procesos División de Estudio y Análisis.</t>
  </si>
  <si>
    <t>Porcentaje de licencias expedidas para operar sala de juegos de máquinas tragamonedas</t>
  </si>
  <si>
    <t>3) Realizar el levantamiento de acta por parte de los inspectores.</t>
  </si>
  <si>
    <t xml:space="preserve">Acta de levantamiento inspección. </t>
  </si>
  <si>
    <t>4) Someter el acta a la Comisión de Casinos para su aprobación.</t>
  </si>
  <si>
    <t>Correo de remisión de la agenda.</t>
  </si>
  <si>
    <t>Porcentaje de licencias  para operar parque de máquinas tragamonedas en los Casinos expedidas</t>
  </si>
  <si>
    <t>5) Publicar en periódicos de circulación nacional.</t>
  </si>
  <si>
    <t xml:space="preserve">Publicaciones realizadas en los periódicos de circulación nacional. </t>
  </si>
  <si>
    <t>6) Someter la solicitud de licencia a la Comisión de Casinos.</t>
  </si>
  <si>
    <t xml:space="preserve">Relación de casos agendados para la Comisión de Casinos.
</t>
  </si>
  <si>
    <t>Porcentaje de licencias  para operar Casinos On-line expedidas</t>
  </si>
  <si>
    <t>7) Elaborar resolución contentiva de la licencia para la firma del Ministro.</t>
  </si>
  <si>
    <t>Relación de resoluciones de licencias emitidas.</t>
  </si>
  <si>
    <t>3)  Autorizar las transferencias de: titularidad de una licencia y Traspaso de Acciones de una compañía titular de una Licencia por encima del 50% de las acciones, de Casinos físicos y Online.</t>
  </si>
  <si>
    <t>Porcentaje de transferencias de licencia autorizadas para operar Casinos</t>
  </si>
  <si>
    <t>1) Recibir solicitud por parte del interesado.</t>
  </si>
  <si>
    <t>Tabla de control de Gestión y Trámite de Expediente.</t>
  </si>
  <si>
    <t>DCJA (R)
COMISIÓN DE CASINOS (P)
COORDINACIÓN DEL DESPACHO (P)
DGII (P)</t>
  </si>
  <si>
    <t>Tabla de control de procesos División de Estudio y Análisis.</t>
  </si>
  <si>
    <t>3) Someter la solicitud de transferencia de licencia a la Comisión de Casinos.</t>
  </si>
  <si>
    <t>Relación de casos agendados para la Comisión de Casinos.</t>
  </si>
  <si>
    <t>Porcentaje de  una compañía titular de una Licencia de Casinos por encima del 50% de las acciones.</t>
  </si>
  <si>
    <t>4) Elaborar resolución contentiva de la transferencia de la licencia para la firma del Ministro.</t>
  </si>
  <si>
    <t>Relación de resoluciones contentivas emitidas.</t>
  </si>
  <si>
    <t>5) Informar a la Dirección General de Impuestos Internos (DGII) de los cambios  aprobados.</t>
  </si>
  <si>
    <t>Acuse de recibo de comunicación de remisión de resoluciones concernientes a las solicitudes aprobadas.</t>
  </si>
  <si>
    <t xml:space="preserve">4) Realizar los operativos. </t>
  </si>
  <si>
    <t>Cantidad de operativos realizados para la erradicación total de las máquinas tragamonedas ilegales</t>
  </si>
  <si>
    <t>1) Asignar a los inspectores para la incautación de máquinas tragamonedas ilegales.</t>
  </si>
  <si>
    <t>Programación de inspectores asignados.</t>
  </si>
  <si>
    <t>DCJA (R)
COMISIÓN DE CASINOS (P)
VTA (P)</t>
  </si>
  <si>
    <t>2) Elaborar el acta por parte de los inspectores</t>
  </si>
  <si>
    <t>Acta de levantamiento de incautación de máquinas tragamonedas.</t>
  </si>
  <si>
    <t>3) Remitir el acta al Viceministro Técnico.</t>
  </si>
  <si>
    <t>Acuse de recibo de comunicación de remisión de acta de levantamiento.</t>
  </si>
  <si>
    <t>4) Participar en el desguace de máquinas tragamonedas (todos los viernes)</t>
  </si>
  <si>
    <t>a) Notas de prensa. 
b) Convocatorias de participación en los desguaces.
c) Imágenes del proceso de desguace realizado.</t>
  </si>
  <si>
    <t>5) Depositar efectivo incautado en cuenta de banco</t>
  </si>
  <si>
    <t>a) Comprobantes de los Depósitos realizados al banco.</t>
  </si>
  <si>
    <r>
      <t xml:space="preserve">5) </t>
    </r>
    <r>
      <rPr>
        <sz val="14"/>
        <color indexed="17"/>
        <rFont val="Arial"/>
        <family val="2"/>
      </rPr>
      <t>Autorizar:</t>
    </r>
    <r>
      <rPr>
        <sz val="14"/>
        <color indexed="8"/>
        <rFont val="Arial"/>
        <family val="2"/>
      </rPr>
      <t xml:space="preserve"> Primer registro de una administración responsable, Cambio de Administración Responsable y Traspaso de acciones titular de una Administración Responsable si pasa del 50% de las acciones para los Casinos físicos y Online.</t>
    </r>
  </si>
  <si>
    <t>Porcentaje de autorizaciones de la administración responsable de los Casinos tramitadas</t>
  </si>
  <si>
    <t>Tabla de control de Gestión y Trámite de Expediente</t>
  </si>
  <si>
    <t>Tabla y Hoja de control de procesos División de Estudio y Análisis.</t>
  </si>
  <si>
    <t>Porcentaje de autorizaciones de Cambio de Administración Responsable tramitadas</t>
  </si>
  <si>
    <t>3) Someter la solicitud a la Comisión de Casinos para su aprobación.</t>
  </si>
  <si>
    <t>4) Elaborar resolución para la firma del Ministro.</t>
  </si>
  <si>
    <t>Porcentaje de autorizaciones de Traspaso de acciones titular de una Administración Responsable tramitadas</t>
  </si>
  <si>
    <t>5) Informar a la Dirección General de Impuestos Internos (DGII) de las autorizaciones.</t>
  </si>
  <si>
    <t>Acuse de recibo de comunicación de remisión de resoluciones sobre solicitudes aprobadas.</t>
  </si>
  <si>
    <r>
      <t xml:space="preserve">6) </t>
    </r>
    <r>
      <rPr>
        <sz val="14"/>
        <color indexed="17"/>
        <rFont val="Arial"/>
        <family val="2"/>
      </rPr>
      <t>Autorizar</t>
    </r>
    <r>
      <rPr>
        <sz val="14"/>
        <rFont val="Arial"/>
        <family val="2"/>
      </rPr>
      <t xml:space="preserve"> apertura, reapertura y cierre de los Casinos </t>
    </r>
  </si>
  <si>
    <t>Porcentaje de aperturas autorizadas</t>
  </si>
  <si>
    <t>Porcentaje de cierres autorizados</t>
  </si>
  <si>
    <t>3) Someter la solicitud a la Comisión de Casinos para su aprobación</t>
  </si>
  <si>
    <t>4) Elaborar resolución para la firma del Ministro</t>
  </si>
  <si>
    <t>Relación de resoluciones emitidas.</t>
  </si>
  <si>
    <t>Porcentaje de reaperturas autorizadas</t>
  </si>
  <si>
    <t>5) Realizar el levantamiento de acta por parte de los inspectores</t>
  </si>
  <si>
    <t xml:space="preserve">Acta de levantamiento de inspección. </t>
  </si>
  <si>
    <t>6) Remitir a la DGII el acta de inspección</t>
  </si>
  <si>
    <r>
      <t xml:space="preserve">7) </t>
    </r>
    <r>
      <rPr>
        <sz val="14"/>
        <color indexed="17"/>
        <rFont val="Arial"/>
        <family val="2"/>
      </rPr>
      <t>Autorizar</t>
    </r>
    <r>
      <rPr>
        <sz val="14"/>
        <rFont val="Arial"/>
        <family val="2"/>
      </rPr>
      <t xml:space="preserve"> la homologación de marca de máquinas tragamonedas en Casinos.</t>
    </r>
  </si>
  <si>
    <t>Porcentaje de homologaciones autorizadas</t>
  </si>
  <si>
    <t xml:space="preserve">DCJA (R)
COMISIÓN DE CASINOS (P)
COORDINACIÓN DEL DESPACHO (P)
</t>
  </si>
  <si>
    <t>Tabla u Hoja de control de procesos División de Estudio y Análisis.</t>
  </si>
  <si>
    <t>4) Elaborar resolución contentiva de la homologación para la firma del Ministro</t>
  </si>
  <si>
    <r>
      <t xml:space="preserve">8) </t>
    </r>
    <r>
      <rPr>
        <sz val="14"/>
        <color indexed="17"/>
        <rFont val="Arial"/>
        <family val="2"/>
      </rPr>
      <t>Autorizar</t>
    </r>
    <r>
      <rPr>
        <sz val="14"/>
        <color indexed="8"/>
        <rFont val="Arial"/>
        <family val="2"/>
      </rPr>
      <t xml:space="preserve"> la exoneración de importación y la reexportación de máquinas tragamonedas y/o partes, piezas y accesorios para Casinos.</t>
    </r>
  </si>
  <si>
    <t>Porcentaje de solicitud de Exoneración de importaciones de máquinas tragamonedas autorizadas</t>
  </si>
  <si>
    <t>Porcentaje de solicitud de Exoneración de reexportaciones de máquinas tragamonedas autorizadas</t>
  </si>
  <si>
    <t>5) Realizar levantamiento de acta por parte de los inspectores.</t>
  </si>
  <si>
    <t>6) Remitir a la DGII el acta de inspección.</t>
  </si>
  <si>
    <t>Acuse de recibo de comunicación de remisión de resoluciones de solicitudes aprobadas.</t>
  </si>
  <si>
    <r>
      <t xml:space="preserve">9) </t>
    </r>
    <r>
      <rPr>
        <sz val="14"/>
        <color indexed="17"/>
        <rFont val="Arial"/>
        <family val="2"/>
      </rPr>
      <t>Autorizar</t>
    </r>
    <r>
      <rPr>
        <sz val="14"/>
        <rFont val="Arial"/>
        <family val="2"/>
      </rPr>
      <t xml:space="preserve"> los traslados, desguaces y ceses de máquinas tragamonedas en Casinos y Bancas de Apuestas Deportivas.</t>
    </r>
  </si>
  <si>
    <t>Porcentaje de traslados autorizados</t>
  </si>
  <si>
    <t>3) Realizar levantamiento de acta por parte de los inspectores.</t>
  </si>
  <si>
    <t>Porcentaje de desguaces autorizados</t>
  </si>
  <si>
    <t>4) Someter la solicitud a la Comisión de Casinos para su aprobación</t>
  </si>
  <si>
    <t>5) Elaborar resolución para la firma del Ministro.</t>
  </si>
  <si>
    <t>Acuse de recibo de comunicación de remisión de resoluciones  aprobadas.</t>
  </si>
  <si>
    <t>10) Autorizar los cambio de: nombre, propietario y los Traslado para Bancas de Apuestas Deportivas.</t>
  </si>
  <si>
    <t>Porcentaje de cambio de nombre para bancas de apuestas deportivas autorizadas</t>
  </si>
  <si>
    <t>Porcentaje de  cambio de dirección  para bancas de apuestas deportivas autorizadas</t>
  </si>
  <si>
    <t>3) Realizar levantamiento de acta por parte de los inspectores</t>
  </si>
  <si>
    <t>Porcentaje de cambio de propietario para bancas de apuestas deportivas autorizadas</t>
  </si>
  <si>
    <t>5) Elaborar resolución contentiva de la licencia para la firma del Ministro</t>
  </si>
  <si>
    <t>6) Enviar esas informaciones de cambio a la Dirección General de Impuestos Internos (DGII) para  su conocimiento.</t>
  </si>
  <si>
    <t>Acuse de recibo de comunicación de remisión de resoluciones aprobadas.</t>
  </si>
  <si>
    <t>11)  Expedir los permisos para Bingos tradicionales y electrónicos y Autorizar los cambios de: nombre, dirección, propietario para Bingos tradicionales y electrónicos.</t>
  </si>
  <si>
    <t>Porcentaje de cambio de nombre para bingos autorizados</t>
  </si>
  <si>
    <t>Porcentaje de cambio de dirección para bingos autorizados</t>
  </si>
  <si>
    <t>Porcentaje de cambio de propietario y renovación de contrato para bingos autorizados</t>
  </si>
  <si>
    <r>
      <t xml:space="preserve">12) </t>
    </r>
    <r>
      <rPr>
        <sz val="14"/>
        <color indexed="17"/>
        <rFont val="Arial"/>
        <family val="2"/>
      </rPr>
      <t xml:space="preserve">Autorizar </t>
    </r>
    <r>
      <rPr>
        <sz val="14"/>
        <rFont val="Arial"/>
        <family val="2"/>
      </rPr>
      <t>los cambios de nombre del Hotel y/o del Casino</t>
    </r>
  </si>
  <si>
    <t xml:space="preserve">Porcentaje de solicitudes de cambio de nombre de Hotel autorizados </t>
  </si>
  <si>
    <t xml:space="preserve">Porcentaje de solicitudes de cambio de nombre de Casino autorizados </t>
  </si>
  <si>
    <t>5) Informar a la Dirección General de Impuestos Internos (DGII) de los cambios  aprobados</t>
  </si>
  <si>
    <t>13) Autorizar de cambio de nombre, Cambio de  propietario y Traslado para Bancas de Lotería.</t>
  </si>
  <si>
    <t>Porcentaje de Autorizaciones de cambio de nombre de Bancas de Lotería realizados</t>
  </si>
  <si>
    <t>2) Analizar la documentación del interesado</t>
  </si>
  <si>
    <t>Porcentaje de cambios de propietarios de Bancas de Lotería realizados</t>
  </si>
  <si>
    <t>Porcentaje de traslados de Bancas de Lotería realizados</t>
  </si>
  <si>
    <t>Acuse de recibo de comunicación de remisión de resoluciones de  solicitudes aprobadas.</t>
  </si>
  <si>
    <t>14) Autorizar las inspecciones de: Casinos, Bingos, Bancas de lotería y Bancas deportivas.</t>
  </si>
  <si>
    <t xml:space="preserve">Porcentaje de inspecciones realizadas en Casinos </t>
  </si>
  <si>
    <t>DCJA (R) 
 DEPTO FISCALIZACIÓN (P)</t>
  </si>
  <si>
    <t xml:space="preserve">Porcentaje de inspecciones realizadas en Bingos </t>
  </si>
  <si>
    <t>Tabla u Hoja de control de Gestión y Trámite de Expediente.</t>
  </si>
  <si>
    <t xml:space="preserve">Porcentaje de inspecciones realizadas en Bancas de lotería </t>
  </si>
  <si>
    <t>3)  Designar de los inspectores para efectuar la inspección.</t>
  </si>
  <si>
    <t xml:space="preserve">Programación de inspectores asignados. </t>
  </si>
  <si>
    <t xml:space="preserve">Porcentaje de inspecciones realizadas en Bancas Deportivas </t>
  </si>
  <si>
    <t xml:space="preserve">4)  Elaborar respuesta mediante acta de supervisión emitida por los inspectores.   </t>
  </si>
  <si>
    <t xml:space="preserve">a) Respuesta elaboradas mediante certificación a la firma del Director de Casinos.            </t>
  </si>
  <si>
    <t>15) Expedir los permisos de Cese de maquinas tragamonedas en Bancas Deportivas y/o Casinos</t>
  </si>
  <si>
    <t>Porcentaje de permiso de Cese de maquinas tragamonedas en Bancas Deportivas expedidos.</t>
  </si>
  <si>
    <t xml:space="preserve"> 2) Analizar la documentación del interesado.</t>
  </si>
  <si>
    <t>Tabla y Hoja de control de Gestión y Trámite de Expediente.</t>
  </si>
  <si>
    <t>Porcentaje de permiso de Cese de maquinas tragamonedas en Casinos expedidos.</t>
  </si>
  <si>
    <t xml:space="preserve">4) Elaborar resolución para la firma del Ministro. </t>
  </si>
  <si>
    <t>Acuse de recibo de comunicación de remisión resoluciones de  solicitudes aprobadas.</t>
  </si>
  <si>
    <t>16) Expedir las Certificaciones de Casinos, Bancas de Lotería y Bancas de Deportivas.</t>
  </si>
  <si>
    <t>Porcentaje de Certificaciones para Casinos emitidas.</t>
  </si>
  <si>
    <t xml:space="preserve">DCJA (R) 
DEPTO FISCALIZACIÓN (P)
</t>
  </si>
  <si>
    <t>Porcentaje de Certificaciones para Bancas de Lotería emitidas.</t>
  </si>
  <si>
    <t>2) Revisar la documentación del interesado</t>
  </si>
  <si>
    <t>Verificación en base de datos.</t>
  </si>
  <si>
    <t>Porcentaje de Certificaciones para Bancas Deportivas emitidas.</t>
  </si>
  <si>
    <t>3) Elaborar respuesta mediante comunicación a la firma del Director de Casinos.</t>
  </si>
  <si>
    <t xml:space="preserve">Respuesta elaboradas mediante certificación a la firma del Director de Casinos.            </t>
  </si>
  <si>
    <t>17) Expedir los permisos de: Cese temporal de operación de Casinos, Casinos On-line, Bancas de Lotería, Bancas Deportivas y Bingos.</t>
  </si>
  <si>
    <t>Porcentaje de permiso de Cese de operaciones para Casinos expedidos</t>
  </si>
  <si>
    <t>Porcentaje de permiso de Cese de operaciones para Casinos On-line expedidos.</t>
  </si>
  <si>
    <t>Tabla u Hoja de Control de procesos División de Estudio y Análisis.</t>
  </si>
  <si>
    <t>Porcentaje de permiso de Cese de operaciones para Bancas de Lotería expedidos.</t>
  </si>
  <si>
    <t>Porcentaje de permiso de Cese de operaciones para Bancas Deportivas expedidos.</t>
  </si>
  <si>
    <t>18) Autorizar los permisos para Torneo de Black Jack y Póker en Casinos</t>
  </si>
  <si>
    <t xml:space="preserve"> 2) Analizar la documentación del interesado. </t>
  </si>
  <si>
    <t xml:space="preserve"> 5) Informar a la Dirección General de Impuestos Internos (DGII) de los cambios  aprobados.</t>
  </si>
  <si>
    <t xml:space="preserve"> PLAN OPERATIVO ANUAL 2020</t>
  </si>
  <si>
    <t>VICEMINISTERIO DE MONITOREO INSTITUCIONES DESCENTRALIZADAS DEL SISTEMA FINANCIERO</t>
  </si>
  <si>
    <t>PLAN OPERATIVO ANUAL 2020</t>
  </si>
  <si>
    <t>Sub-Actividades</t>
  </si>
  <si>
    <t>Medios de Verificación</t>
  </si>
  <si>
    <t>Responsables y Participantes</t>
  </si>
  <si>
    <t>Financieros</t>
  </si>
  <si>
    <t>USD</t>
  </si>
  <si>
    <t>1) Elaboración informes de los Consejos Consultivos.</t>
  </si>
  <si>
    <t>1) Participar en los consejos consultivos.</t>
  </si>
  <si>
    <t>A) Convocatoria a las sesiones de los Consejos.</t>
  </si>
  <si>
    <t>VMID ( R )
Consejos Consultivos ( I )</t>
  </si>
  <si>
    <t xml:space="preserve">Gastos en combustible (3.5), Mantenimiento de vehiculos (3) </t>
  </si>
  <si>
    <t>2) Participar en las comisiones de trabajo.</t>
  </si>
  <si>
    <t>A) Correo electrónico.</t>
  </si>
  <si>
    <t>3) Recopilar los datos e informaciones requeridos.</t>
  </si>
  <si>
    <t>A) Actas o Resoluciones de los consejos consultivos, recibidas.</t>
  </si>
  <si>
    <t>4) Revisar informaciones recibidas a los fines de elaborar informe.</t>
  </si>
  <si>
    <t>A) Correo electrónico de aprobación por parte del Viceministro de Monitoreo.</t>
  </si>
  <si>
    <t>5) Elaborar formulario-informes.</t>
  </si>
  <si>
    <t>A) Formulario.</t>
  </si>
  <si>
    <t>6) Remisión de formulario informes al Director de Gabinete Ministerial para fines de información.</t>
  </si>
  <si>
    <t>A) Comunicación de remisión dirigida al Director de Gabinete.</t>
  </si>
  <si>
    <t>2) Elaboración informe sobre subastas de las cajas de ahorro para obreros y Monte de Piedad.</t>
  </si>
  <si>
    <t>1) Participar en las Subastas Públicas.</t>
  </si>
  <si>
    <t>A) Comunicación de Monte Piedad convocando a las subatas.
B) Comunicación remitida a MP indicando el personal designado a participar. 
C) Relación de pólizas a subastar.</t>
  </si>
  <si>
    <t>VMID ( R )
Caja de Ahorro para  Obreros Monte y Piedad ( I ) 
Cámara de Cuentas de la República Dominicana (I) 
Contraloría General de la República.</t>
  </si>
  <si>
    <t xml:space="preserve">Gastos en combustible (1), Mantenimiento de vehiculos (1), Viático (1) </t>
  </si>
  <si>
    <t>2)  Verificar y analizar que los datos contenidos en las Actas estén correctos con relacion a las prendas subastadas.</t>
  </si>
  <si>
    <t>A) Acta de Subastas firmadas.</t>
  </si>
  <si>
    <t>3) Elaborar informe.</t>
  </si>
  <si>
    <t>A) Informes trimestrales elaborados.</t>
  </si>
  <si>
    <t>3) Elaborar informes con opiniones relacionadas con aspectos financieros de los diferentes consejos consultivos en los que el Viceministerio participa. (A requerimiento)</t>
  </si>
  <si>
    <t>1) Participar en las reuniones de los Consejos.</t>
  </si>
  <si>
    <t xml:space="preserve">A) Registro de participantes de reuniones. </t>
  </si>
  <si>
    <t>Gastos en combustible (1), Mantenimiento de vehiculos (1)</t>
  </si>
  <si>
    <t>2)  Levantamientos y análisis de información en la institución que corresponda atendiendo al tema de estudio.</t>
  </si>
  <si>
    <t>A) Actas resolutorias.</t>
  </si>
  <si>
    <t>4) Elaborar informes de situación actual y recomendaciones.</t>
  </si>
  <si>
    <t>A) Informes elaborados.</t>
  </si>
  <si>
    <t>4) Elaboración Plan Anual de compras.</t>
  </si>
  <si>
    <t>1) Hacer levantamiento de los requerimientos para incluir en el Plan.</t>
  </si>
  <si>
    <t>A) Histórico contentivo de los requerimientos del Área vía sistema.</t>
  </si>
  <si>
    <t>VMID ( R )
DABS ( I )</t>
  </si>
  <si>
    <t>Compra de material gastable (1)</t>
  </si>
  <si>
    <t>2) Completar la matriz anual de compras de la Unidad.</t>
  </si>
  <si>
    <t>A) Matriz Plan Anual de compras.</t>
  </si>
  <si>
    <t>3) Gestionar aprobación.</t>
  </si>
  <si>
    <t>A) Correo de aprobación por parte del Viceministro MID.</t>
  </si>
  <si>
    <t>4) Remitir a DABS.</t>
  </si>
  <si>
    <t>A) Comunicación de remisión Matriz Plan Anual de compras.</t>
  </si>
  <si>
    <t>5)  Gestión administrativa del Viceministerio de Monitoreo (Compras, Mantenimiento, Solicitudes a Recursos Humanos, entre otras).</t>
  </si>
  <si>
    <t>1) Identificar necesidad de compras, suministros, reparaciones, recursos tecnológicos, recursos humanos (capacitaciones y contrataciones, prima vehículo), transporte, viáticos al interior y al exterior y otros.</t>
  </si>
  <si>
    <t xml:space="preserve">A) Correo electronico contentivos de las necesidades identificadas por el personal administrativo. </t>
  </si>
  <si>
    <t>VMID ( R )
DABS ( I )
DARH ( I )                        DRI (I) 
DRF (I)</t>
  </si>
  <si>
    <t xml:space="preserve">
                                                                                                                                                                                                                 Computadoras (3),  Escritorios (3), Sillas (3), Cursos de capacitación local (3), Cursos de capacitación en el extranjero (2) y Maestria en el país (1), Reajuste salarial (4),  Prima de vehiculo (2) Reparación de la oficina (1)</t>
  </si>
  <si>
    <r>
      <t xml:space="preserve">2) Remitir requerimientos a las áreas correspondientes </t>
    </r>
    <r>
      <rPr>
        <strike/>
        <sz val="16"/>
        <rFont val="Arial"/>
        <family val="2"/>
      </rPr>
      <t/>
    </r>
  </si>
  <si>
    <t xml:space="preserve">A) Oficio remisión de requerimientos a las diferentes áreas. </t>
  </si>
  <si>
    <t>3)  Dar seguimiento a las solicitudes realizadas.</t>
  </si>
  <si>
    <t xml:space="preserve">A) Correos electrónicos de seguimiento remitidos a las áreas correspondientes. </t>
  </si>
  <si>
    <t>6) Elaborar informes de opinión relacionados   con los aspectos legales  de los diferentes consejos consultivos en los que el Viceministerio participa. (A requerimiento).</t>
  </si>
  <si>
    <t>1) Participar en las comisiones sobre aspectos legales.</t>
  </si>
  <si>
    <t>A)  Convocatoria mediante comunicación y por delegación en reuniones.</t>
  </si>
  <si>
    <t>2)  Análisis de información de los  aspectos legales que involucra la toma de decisión en los CC.</t>
  </si>
  <si>
    <t>A) Normativas legales.</t>
  </si>
  <si>
    <t>4) Elaborar informe legal.</t>
  </si>
  <si>
    <t>7) Elaboración memoria e informe ejecutivo.</t>
  </si>
  <si>
    <t>Cantidad de memorias e informes ejecutivo elaborados.</t>
  </si>
  <si>
    <t>1) Recopilar los  informes de gestión trimestral.</t>
  </si>
  <si>
    <t xml:space="preserve">A) Informes trimestrales, elaborados.
</t>
  </si>
  <si>
    <t xml:space="preserve">VMID ( R )
</t>
  </si>
  <si>
    <t>Material gastable (1)</t>
  </si>
  <si>
    <t>2) Elaborar memoria e informe ejecutivo anual.</t>
  </si>
  <si>
    <t>A) Memoria e informe ejecutivo, elaborados.</t>
  </si>
  <si>
    <t>Total</t>
  </si>
  <si>
    <t>T.C.</t>
  </si>
  <si>
    <t>Total General</t>
  </si>
  <si>
    <t>DIRECCIÓN ADMINISTRACIÓN DE RECURSOS HUMANOS</t>
  </si>
  <si>
    <t>Foco Estratégico 2: Fortalecimiento Institucional</t>
  </si>
  <si>
    <t>Estrategia Derivada (2.3): Implementación de un modelo de Gestión por Competencias, que garantice el logro de los objetivos institucionales a través de la captación, retención, evaluación y desarrollo del personal idóneo.</t>
  </si>
  <si>
    <t>Medios de 
Verificación</t>
  </si>
  <si>
    <t>2.3.5 Diseñar un plan de Desarrollo por Competencias.</t>
  </si>
  <si>
    <t>Cantidad de Plan de Desarrollo por Competencias</t>
  </si>
  <si>
    <t>1) Elaborar plan de trabajo</t>
  </si>
  <si>
    <t xml:space="preserve">A) Reportes de Levantamiento de información
B) Plan de Desarrollo
</t>
  </si>
  <si>
    <t>EC (R)  
MAP ( P )
DARH ( P )
Unidades Organizativas e Instituciones de la Actividad Central del MH ( P )</t>
  </si>
  <si>
    <t>2)Realizar levantamiento de información.</t>
  </si>
  <si>
    <t>3)Elaborar propuesta del Plan de Desarrollo por Competencias.</t>
  </si>
  <si>
    <t>4) Gestionar aprobación de las autoridades.</t>
  </si>
  <si>
    <t>2.3.1 Elaborar e implementar el Plan de Desarrollo por Competencias</t>
  </si>
  <si>
    <t xml:space="preserve">1) Identificar las necesidades de Desarrollo de Competencias conforme a los resultados de la Evaluación del Desempeño. </t>
  </si>
  <si>
    <t xml:space="preserve">Resultados obtenidos en la evaluación por competencias.                     </t>
  </si>
  <si>
    <t>EC (R)  
DARH (P)
Unidades Organizativas e Instituciones de la Actividad Central del MH (P)</t>
  </si>
  <si>
    <t xml:space="preserve">1.Material Gastable de oficina                                        </t>
  </si>
  <si>
    <t>2) Elaborar el Plan de Desarrollo de Competencias individual de empleados que presente brechas de  desarrollo.</t>
  </si>
  <si>
    <t xml:space="preserve">Plan de Desarrollo de Competencias aprobado  </t>
  </si>
  <si>
    <t>3) Coordinar y ejecutar las actividades formativas  conforme al programa.</t>
  </si>
  <si>
    <r>
      <t xml:space="preserve">Registro de Participantes        </t>
    </r>
    <r>
      <rPr>
        <strike/>
        <sz val="14"/>
        <rFont val="Arial"/>
        <family val="2"/>
      </rPr>
      <t xml:space="preserve">        </t>
    </r>
    <r>
      <rPr>
        <sz val="14"/>
        <rFont val="Arial"/>
        <family val="2"/>
      </rPr>
      <t xml:space="preserve">            </t>
    </r>
  </si>
  <si>
    <t>Estrategia Derivada (2.5): Diseño de programas de motivación del personal a través de estrategias de integración, innovación, creatividad, sentido de pertenencia y reconocimiento, orientado al logro de los resultados.</t>
  </si>
  <si>
    <t>2.3.7 Evaluar el impacto de la implementación del plan de Desarrollo por Competencias (primera etapa).</t>
  </si>
  <si>
    <t>Porcentaje de empleados que participarón actividades del Plan de Desarrollo</t>
  </si>
  <si>
    <t>1) Identificar indicadores de medición del impacto del Plan</t>
  </si>
  <si>
    <t xml:space="preserve">A) Informe de Resultados
B) Relación de indicadores
</t>
  </si>
  <si>
    <t>2) Medir el impacto de la implementacion parcial del Plan de Desarrollo</t>
  </si>
  <si>
    <t>3) Elaborar Informe.</t>
  </si>
  <si>
    <t>2.4.3 Elaborar el Plan de Desarrollo Individual (PDI).</t>
  </si>
  <si>
    <t>Cantidad de Colaboradores incluidos en el Plan de Desarrollo Individual</t>
  </si>
  <si>
    <t xml:space="preserve">1) Elaborar Plan de Desarrollo Individual (PDI)                                  </t>
  </si>
  <si>
    <t>A) Plan de Desarrollo Individual</t>
  </si>
  <si>
    <t>CVRC ( I )
EC (R)
DARH ( P )
VTA ( P )  
RyC ( P )
Instituciones y Unidades Organizativas de AC ( P )</t>
  </si>
  <si>
    <t>2) Socializar Plan de Desarrollo con las autoridades del MH.</t>
  </si>
  <si>
    <t>3)Gestionar aprobación del Plan de Desarrollo Individual (PDI)</t>
  </si>
  <si>
    <t>2.4.4 Implementar el Plan de Desarrollo Individual.</t>
  </si>
  <si>
    <t>Porcentaje de empleados incluidos en actividades de desarrollo</t>
  </si>
  <si>
    <t xml:space="preserve">1)Gestionar  y seleccionar los proveedores de la capacitaciones requeridas.                                  </t>
  </si>
  <si>
    <t xml:space="preserve">A) Registro de asistencia                    B)Certificados del curso    C)Formulario medición de impacto      </t>
  </si>
  <si>
    <t xml:space="preserve">2)Coordinar las actividades de Desarrollo.                                </t>
  </si>
  <si>
    <t>3) Ejecutar  las actividades formativas.</t>
  </si>
  <si>
    <t xml:space="preserve">4)Elaborar informes de los resultados   </t>
  </si>
  <si>
    <t>2.5.5 Consolidar el programa anual de integración del personal, beneficios y festividades.</t>
  </si>
  <si>
    <t>Cantidad de Programas consolidado y aprobado</t>
  </si>
  <si>
    <t>1) Revisar y cuantificar los beneficios al personal.</t>
  </si>
  <si>
    <t>A)Programa consolidado y aprobado</t>
  </si>
  <si>
    <t>BRL ( R )           
DPD ( P )
Protocolo y Eventos ( P )
DARF ( P )</t>
  </si>
  <si>
    <t>2) Revisar la cantidad de actividades y su impacto a los objetivos instrucionales.</t>
  </si>
  <si>
    <t>3) Presentar propuesta, alineada a los resultados de la encuesta.</t>
  </si>
  <si>
    <t xml:space="preserve"> 4)Gestionar aprobación.</t>
  </si>
  <si>
    <t xml:space="preserve">Cantidad de actividades festivas 
</t>
  </si>
  <si>
    <t>1) Programar actividades festivas y de Recreación e Integración.</t>
  </si>
  <si>
    <t>Programa de actividades aprobado.</t>
  </si>
  <si>
    <t>BRL (R) 
DC (P)  
PE (P) 
Unidades Organizativas e Instituciones del MH (P).</t>
  </si>
  <si>
    <t xml:space="preserve">1. Adquisición de bienes y/o servicios: Lugar, animación, montaje, materiales, instructores, decoración, premios.
2. Camarógrafo de la Institución. 
3. Material gastable y artículos decorativos.
</t>
  </si>
  <si>
    <t>2) Planificar requerimientos de la actividad.</t>
  </si>
  <si>
    <t xml:space="preserve">Listado de requerimientos para las actividades.
</t>
  </si>
  <si>
    <t>3) Gestionar adquisición de bienes y/o servicios.</t>
  </si>
  <si>
    <t xml:space="preserve">Solicitud de adquisición de bienes y contratación de servicios. </t>
  </si>
  <si>
    <t>4) Presentación de informes</t>
  </si>
  <si>
    <t xml:space="preserve">A)Informes Generales                           B)Fotografias </t>
  </si>
  <si>
    <t>2.5.6 - Diseñar y presentar un plan de felicidad organizacional y bienestar corporativo (Ampliar fechas de licencias, Felicitación del Ministro por logros extraordinarios del personal, envío tarjetas de cumpleaños personalizadas...) orientados a fomentar bienestar organizacional, salud física, emocional y financiera.</t>
  </si>
  <si>
    <t xml:space="preserve">1) Elaboracion / actualizacion del documento del Plan de FyBC.
</t>
  </si>
  <si>
    <t>Documento del plan aprobado</t>
  </si>
  <si>
    <t>RL (R) 
DC (P)  
PE (P) 
Unidades Organizativas e Instituciones del MH (P).</t>
  </si>
  <si>
    <t>1. Adquisición de bienes y/o servicios: Lugar, animación, montaje, materiales, instructores, decoración.
2. Camarógrafo de la Institución. 
3. Material gastable y artículos decorativos.</t>
  </si>
  <si>
    <t xml:space="preserve">2) Elaborar el listado de las acciones desarrollar dentro del Plan. 
</t>
  </si>
  <si>
    <t>Acciones ejecutadas</t>
  </si>
  <si>
    <t xml:space="preserve">3) Desarrollar las actividades e implementarlas 
</t>
  </si>
  <si>
    <t xml:space="preserve">
Fotografías actividades ejecutadas</t>
  </si>
  <si>
    <t>4) Elaborar informe de resultados</t>
  </si>
  <si>
    <t>Informes Generales</t>
  </si>
  <si>
    <t>2.5.7 Diseñar plan de inserción laboral para personas con discapacidad (ampliarlo).</t>
  </si>
  <si>
    <t xml:space="preserve">1) Aprobar el documento del Plan. </t>
  </si>
  <si>
    <t xml:space="preserve">Documento aprobado </t>
  </si>
  <si>
    <t>BRL (R)           
VTA (P)
RyS (P)                          Unidades Organizativas e Instituciones del MH (P).</t>
  </si>
  <si>
    <t xml:space="preserve">2) Crear alianzas estratégicas para desarrollo y bienestar del personal con discapacidad. </t>
  </si>
  <si>
    <t xml:space="preserve">Alianzas establecidas y documentadas </t>
  </si>
  <si>
    <t xml:space="preserve">3) Desarrollar las actividades e implementarlas </t>
  </si>
  <si>
    <t>Fotografias actividades ejecutadas.</t>
  </si>
  <si>
    <t xml:space="preserve">4) Elaborar informe de resultados </t>
  </si>
  <si>
    <t>Informe</t>
  </si>
  <si>
    <t>2.5.8 Crear un programa anual de inclusión de hijos al entorno laboral de los padres y formación de temas de interés (programa de verano y campamento de verano).</t>
  </si>
  <si>
    <t xml:space="preserve">Porcentaje de hijos de empleados participantes inscritos </t>
  </si>
  <si>
    <t>1) Diseñar y aprobar las políticas y procedimientos.</t>
  </si>
  <si>
    <t>Políticas aprobadas</t>
  </si>
  <si>
    <t>BRL (R)           
DPD (P)
RyS (P)</t>
  </si>
  <si>
    <t>2) Implementar el programa.</t>
  </si>
  <si>
    <t>Plan del programa</t>
  </si>
  <si>
    <t xml:space="preserve">3) Realizar el Campamento de Verano para hijos de empleados. </t>
  </si>
  <si>
    <t xml:space="preserve">Fotografías    </t>
  </si>
  <si>
    <t xml:space="preserve">2.5.9 Diseñar el Programa Institucional para el personal Jubilado y Pensionado del Ministerio. (Programa que permita acompañar al colaborador antes, durante y posterior a su proceso de retiro o pensión). 
</t>
  </si>
  <si>
    <t xml:space="preserve">1) Diseñar y aprobar el documento del programa. </t>
  </si>
  <si>
    <t>BRL (R) 
VTA (P)
DC (P)  
PE (P) 
Unidades Organizativas e Instituciones del MH (P).</t>
  </si>
  <si>
    <t xml:space="preserve">Plan de trabajo del programa aprobado </t>
  </si>
  <si>
    <t>3) Programar actividades de formacion, culturales y de Recreación e Integración.</t>
  </si>
  <si>
    <t>4) Gestionar adquisición de bienes y/o servicios.</t>
  </si>
  <si>
    <t xml:space="preserve">4) Presentacion de informes </t>
  </si>
  <si>
    <t>Actividad</t>
  </si>
  <si>
    <t>Medio de 
Verificación</t>
  </si>
  <si>
    <t>1) Gestionar las nuevas inclusiones y seguimiento en la implementación de Planes Complementarios de Seguro Médico.</t>
  </si>
  <si>
    <t>Porcentaje de empleados afiliados al Plan Complementario</t>
  </si>
  <si>
    <t>1) Recibir las solicitudes y la documentación requerida.</t>
  </si>
  <si>
    <t>Formularios de solicitudes de afiliaciones.</t>
  </si>
  <si>
    <t xml:space="preserve">BRL ( R )
DAF ( P )               
DARF (P)
ARS (P)                       CORREDOR (P)
                                              </t>
  </si>
  <si>
    <t xml:space="preserve">2) Remitir las solicitudes a las ARS correspondientes. </t>
  </si>
  <si>
    <t>Comunicación de remisión de Solicitudes a las ARS.</t>
  </si>
  <si>
    <t>3) Recibir y entregar carnets de afiliado a los empleados.</t>
  </si>
  <si>
    <t>Acuses de recibidos de carnets de afiliados, entregados</t>
  </si>
  <si>
    <t xml:space="preserve">8) Elaboración e implementación Programa de Desarrollo para empleados que no han concluido el nivel Básico y Medio de educación. (Alcance: Unidades Organizativas e Instituciones de la Actividad Central del MH).                  </t>
  </si>
  <si>
    <t xml:space="preserve">Porcentaje  de empleados ingresados en el programa   en los  Centros de estudios. </t>
  </si>
  <si>
    <t>1) Elaborar propuesta del Programa para el desarrollo del Personal que no tiene el nivel básico de educación.</t>
  </si>
  <si>
    <t xml:space="preserve">A) Plan aprobado.
B) Formularios  de detección de nivel de estudios.
C) Constancia de inscripción de los empleados. 
D) Reportes de notas y asistencia.
D) Certificación de términos del nivel cursado. 
E) Informe de seguimiento  de empleados incluidos en el programa.                                                               </t>
  </si>
  <si>
    <t>ECAP (R)  
VTA ( P )    
Unidades Organizativas e Instituciones de la Actividad Central MH ( P )</t>
  </si>
  <si>
    <r>
      <t xml:space="preserve">1. Material gastable de oficina.
</t>
    </r>
    <r>
      <rPr>
        <sz val="14"/>
        <color indexed="60"/>
        <rFont val="Arial"/>
        <family val="2"/>
      </rPr>
      <t xml:space="preserve">    </t>
    </r>
    <r>
      <rPr>
        <sz val="14"/>
        <rFont val="Arial"/>
        <family val="2"/>
      </rPr>
      <t xml:space="preserve">          </t>
    </r>
  </si>
  <si>
    <t>2) Gestionar la aprobación del Programa.</t>
  </si>
  <si>
    <t>3) Socializar el Programa con los Directores y Empleados.</t>
  </si>
  <si>
    <r>
      <t>4) Implementar programa para el desarrollo del personal</t>
    </r>
    <r>
      <rPr>
        <strike/>
        <sz val="14"/>
        <rFont val="Arial"/>
        <family val="2"/>
      </rPr>
      <t xml:space="preserve"> </t>
    </r>
    <r>
      <rPr>
        <sz val="14"/>
        <rFont val="Arial"/>
        <family val="2"/>
      </rPr>
      <t>que no tiene el nivel básico y medio de educación.</t>
    </r>
  </si>
  <si>
    <t>9) Elaboración documento de políticas de capacitación bajo el Modelo ROI</t>
  </si>
  <si>
    <t>Cantidad de documento de políticas de capacitación bajo el modelo ROI elaborada y aprobada</t>
  </si>
  <si>
    <t xml:space="preserve">1) Identificar y elaborar las políticas    a ser aplicadas. </t>
  </si>
  <si>
    <t>A) Manual de Políticas elaborado y aprobado.</t>
  </si>
  <si>
    <t xml:space="preserve">ECAP ( R )        
VTA ( I )
DPD ( I )
DEC ( I )
</t>
  </si>
  <si>
    <t>1. Material gastable de oficina</t>
  </si>
  <si>
    <t>2) Revisar el documento de Políticas.</t>
  </si>
  <si>
    <t xml:space="preserve">3) Gestionar la aprobación del documento de política.    </t>
  </si>
  <si>
    <t>2)  Ejecutar las Actividades de Prevención y Promoción, incluidas en el Programa de Salud y Seguridad Ocupacional y de Prevención de Riesgos Laborales en el MH.</t>
  </si>
  <si>
    <t>Porcentaje de actividades de Prevención y promoción de salud y seguridad ocupacional y de Riesgos laborales desarrolladas.</t>
  </si>
  <si>
    <t>1) Coordinar logística de actividades contempladas en el Programa.</t>
  </si>
  <si>
    <t>Comunicaciones de solicitud de requerimientos para la ejecución de las actividades.</t>
  </si>
  <si>
    <t>BRL (R)  
DAF ( P )
ARL (P)
COMITÉ SST (P)</t>
  </si>
  <si>
    <t xml:space="preserve">1. Material informativo y/o de Controles de la Salud para asistentes a charlas. 
2. Material gastable de oficina, material informativo de los operativos. 
3. Almuerzos para el equipo médico de visita.
4. Disponibilidad de Vehículos para las visitas.                               5. Gastos de Campamentos brigadistas.                   
6. Gastos Simulacros
</t>
  </si>
  <si>
    <t>2) Realizar actividad de Prevención y promoción de salud y seguridad ocupacional y de Riesgos laborales.</t>
  </si>
  <si>
    <t xml:space="preserve">
Informes de las actividades realizadas y sus anexos (registro de participantes y fotografías).
</t>
  </si>
  <si>
    <t>3) Ejecutar el Programa de reconocimiento institucional "Servidor por Excelencia".</t>
  </si>
  <si>
    <t xml:space="preserve">Cantidad de  reconocimientos otorgados a empleados del MH. "Servidor Público de Excelencia" </t>
  </si>
  <si>
    <t>1) Revisar Políticas del Programa de Premiación y Reconocimiento por parte de las autoridades.</t>
  </si>
  <si>
    <t>Políticas del Programa de Premiación y Reconocimiento revisada y aprobada.</t>
  </si>
  <si>
    <t xml:space="preserve">BRL (R) 
Directivos (P)                   
DARF (P)
DPD (P)
PE (P)
DC (P)
DJ (P)                                           </t>
  </si>
  <si>
    <t>2)  Realizar convocatoria al personal para optar por las postulaciones del premio.</t>
  </si>
  <si>
    <t xml:space="preserve">Espacios publicitarios (Intranet, correos electrónicos, pantallas,volantes, banners) </t>
  </si>
  <si>
    <t>3) Depurar candidatos.</t>
  </si>
  <si>
    <t>Informes de candidatos postulados.</t>
  </si>
  <si>
    <t xml:space="preserve">4) Realizar elección de ganadores. </t>
  </si>
  <si>
    <t>Acta de elección de candidatos ganadores.</t>
  </si>
  <si>
    <t>5) Coordinar y realizar actividad de entrega de premios.</t>
  </si>
  <si>
    <t>Invitaciones, Circulares de convocatoria y Fotografías.</t>
  </si>
  <si>
    <t>4)  Gestionar el pago Subsidio Educativo para hijos de empleados del MH.</t>
  </si>
  <si>
    <t>Porcentaje de empleados que cumplen con los requerimientos establecidos, beneficiados con el pago de Subsidio Educativo.</t>
  </si>
  <si>
    <t>1) Convocar al personal a través de Circular.</t>
  </si>
  <si>
    <t>Circulares de informe del inicio del proceso.</t>
  </si>
  <si>
    <t>BRL ( P )
DAF ( P )  
DARF (P)</t>
  </si>
  <si>
    <t>1. Material gastable de oficina.
2. Asignación de fondos correspondientes.</t>
  </si>
  <si>
    <t>2) Recibir y validar los documentos.</t>
  </si>
  <si>
    <t xml:space="preserve">Relación Expedientes de Subsidio Educativo. </t>
  </si>
  <si>
    <t>3) Registrar datos en el sistema y validar para tramitar expediente a nómina.</t>
  </si>
  <si>
    <t>Matriz de pago de subsidio educativo.</t>
  </si>
  <si>
    <t>4) Elaborar informe final y archivar expedientes.</t>
  </si>
  <si>
    <t>Informe final sobre proceso Subsidio Educativo.</t>
  </si>
  <si>
    <t>5) Coordinar y ejecutar de actividades de responsabilidad social.</t>
  </si>
  <si>
    <t>Cantidad de actividades de responsabilidad social realizadas</t>
  </si>
  <si>
    <t>1) Programar actividades de responsabilidad en coordinación con las instituciones responsables.</t>
  </si>
  <si>
    <r>
      <t>Programa de actividades aprobado.</t>
    </r>
    <r>
      <rPr>
        <sz val="14"/>
        <color indexed="17"/>
        <rFont val="Arial"/>
        <family val="2"/>
      </rPr>
      <t/>
    </r>
  </si>
  <si>
    <t>BRL (R)  
DC (P)                      
Unidades Organizativas e Instituciones del MH (P)</t>
  </si>
  <si>
    <t>2) Identificar requerimientos de la actividad.</t>
  </si>
  <si>
    <t>Listado de requerimientos para las actividades.</t>
  </si>
  <si>
    <t>3) Coordinar logística de la actividad.</t>
  </si>
  <si>
    <t xml:space="preserve">Convocatoria a actividades. </t>
  </si>
  <si>
    <t>4) Ejecutar la actividad.</t>
  </si>
  <si>
    <t>Informe de resultados de la actividad y anexos ( fotografías).</t>
  </si>
  <si>
    <t xml:space="preserve">6) Gestionar la adquisición de Uniformes al personal planificado (Grupos ocupacionales Técnico, profesional). </t>
  </si>
  <si>
    <t>Nivel de avance confección de uniformes empleados.</t>
  </si>
  <si>
    <t>1) Elaborar propuesta para la  confección de uniformes al personal.</t>
  </si>
  <si>
    <t>Propuesta para la confección de uniforme elaborada.</t>
  </si>
  <si>
    <t>BRL (P)                                                  RC (P)                                         Unidades Organizativas e Instituciones Actividad Central MH (P)</t>
  </si>
  <si>
    <t>2) Presentar propuesta al Comité para fines de aprobación.</t>
  </si>
  <si>
    <t>Remisión de propuestas para la confección de uniformes.</t>
  </si>
  <si>
    <t>3) Elaborar solicitud  de compra de uniformes.</t>
  </si>
  <si>
    <t>Comunicación de solicitud de compra.</t>
  </si>
  <si>
    <t>4) Coordinar el proceso de toma de medidas a los empleados.</t>
  </si>
  <si>
    <t>Formularios de Toma de Medidas de uniformes a empleadas.</t>
  </si>
  <si>
    <t>5) Coordinar pruebas de los uniformes.</t>
  </si>
  <si>
    <t>Correo de seguimiento a empleados.</t>
  </si>
  <si>
    <t>6) Seguimiento a la confección y entrega Uniformes.</t>
  </si>
  <si>
    <t>Ayuda memoria reuniones de coordinación y correos de seguimiento con el proveedor.</t>
  </si>
  <si>
    <t>7) Aplicar encuestas de Clima Organizacional y de Gerencia y Liderazgo</t>
  </si>
  <si>
    <t>1) Aplicar encuesta a todos los colaboradores a través del cuestionario.</t>
  </si>
  <si>
    <t>Cuestionario de la encuesta.</t>
  </si>
  <si>
    <t xml:space="preserve">DARH (R) 
Directivos (P)                   
DARF (P)
DPD (P)
PE (P) 
DC (P)                                                                                  </t>
  </si>
  <si>
    <t>US$2,400.00</t>
  </si>
  <si>
    <t xml:space="preserve">2) Tabular y analizar resultados </t>
  </si>
  <si>
    <t>Estadísticas.</t>
  </si>
  <si>
    <t>3) Elaborar informe de resultados.</t>
  </si>
  <si>
    <t>Informe de resultados elaborado.</t>
  </si>
  <si>
    <t>8) Reclutar y Seleccionar los colaboradores del MH. Alcance: Unidades Organizativas e Instituciones de la Actividad Central del MH</t>
  </si>
  <si>
    <t>Porcentaje de Concursos Públicos realizados para cargos de Carrera del MH.</t>
  </si>
  <si>
    <t>1) Recibir requisición  y verificar disponibilidad de plazas vacantes en la planificación anual de Recursos Humanos.</t>
  </si>
  <si>
    <t xml:space="preserve">Requisición de las plazas vacantes. </t>
  </si>
  <si>
    <t>RS (R)   
DAF ( P ) 
MAP (P)
Unidades Organizativas e Instituciones de la Actividad Central del MH (P)</t>
  </si>
  <si>
    <t>1. Material gastable de oficina. Seis (6) cajas de lápices de carbón, seis (6) cajas de bolígrafos azules, quince (15) gomas de leche, Pruebas Psicométricas</t>
  </si>
  <si>
    <t>2) Gestionar aprobación del MAP en caso de Concurso.</t>
  </si>
  <si>
    <t>Comunicación dirigida al MAP para aprobación.</t>
  </si>
  <si>
    <t>3) Preparar  logística y  documentación requerida para la evaluación.</t>
  </si>
  <si>
    <t>Publicaciones diversas de Concurso.</t>
  </si>
  <si>
    <t>Porcentaje de colaboradores del MH ingresados a través de Contrato de Servicios.</t>
  </si>
  <si>
    <t>4) Aplicar prueba y entrevista a candidatos para la elaboración del Informe de resultados.</t>
  </si>
  <si>
    <t xml:space="preserve">Relación de calificaciónes y actas de cada fase.
</t>
  </si>
  <si>
    <t>5) Remitir expedientes de candidatos evaluados y solicitados para aprobación.</t>
  </si>
  <si>
    <t>Comunicación solicitud de aprobación de contratación.</t>
  </si>
  <si>
    <t>6) Contratar candidatos elegidos y realizar inducción.</t>
  </si>
  <si>
    <t>Carta Compromiso firmada por el seleccionado.
Formularo participación de la inducción</t>
  </si>
  <si>
    <r>
      <rPr>
        <sz val="14"/>
        <rFont val="Arial"/>
        <family val="2"/>
      </rPr>
      <t xml:space="preserve">9) Ejecutar Programa de Inducción para colaboradores de nuevo ingreso.
</t>
    </r>
    <r>
      <rPr>
        <sz val="10"/>
        <rFont val="Arial"/>
        <family val="2"/>
      </rPr>
      <t>(Políticas Institucionales,  Principios fundamentales de las Normas</t>
    </r>
    <r>
      <rPr>
        <strike/>
        <sz val="10"/>
        <rFont val="Arial"/>
        <family val="2"/>
      </rPr>
      <t xml:space="preserve"> </t>
    </r>
    <r>
      <rPr>
        <sz val="10"/>
        <rFont val="Arial"/>
        <family val="2"/>
      </rPr>
      <t>Básicas de Control Interno (NOBACI), Código y</t>
    </r>
    <r>
      <rPr>
        <strike/>
        <sz val="10"/>
        <rFont val="Arial"/>
        <family val="2"/>
      </rPr>
      <t xml:space="preserve"> </t>
    </r>
    <r>
      <rPr>
        <sz val="10"/>
        <rFont val="Arial"/>
        <family val="2"/>
      </rPr>
      <t>Carta Ética, Código de Vestimenta, Ley 41-08 de Función Pública y Reglamento de Relaciones Laborales y entrega de la Descripción del Puesto asignado).</t>
    </r>
  </si>
  <si>
    <t>Porcentaje de colaboradores que han recibido la inducción institucional.</t>
  </si>
  <si>
    <t>1) Coordinar logística (salón, proyector, equipos, etc.)</t>
  </si>
  <si>
    <r>
      <rPr>
        <strike/>
        <sz val="14"/>
        <rFont val="Arial"/>
        <family val="2"/>
      </rPr>
      <t xml:space="preserve">a) </t>
    </r>
    <r>
      <rPr>
        <sz val="14"/>
        <rFont val="Arial"/>
        <family val="2"/>
      </rPr>
      <t xml:space="preserve">Correos reservación del salón y solicitud de fotos.    </t>
    </r>
  </si>
  <si>
    <t xml:space="preserve">  RS (R)
DARH (P)                        
Unidades Organizativas e Instituciones Actividad Central del MH (P).                        </t>
  </si>
  <si>
    <t xml:space="preserve">1.  Material gastable
2. Salones y Equipos (Pc, USB, mobiliario, café y agua) </t>
  </si>
  <si>
    <t>2) Convocar a los colaboradores de nuevo ingreso que recibirán el programa de inducción instituconal</t>
  </si>
  <si>
    <t xml:space="preserve">Correo electrónico
Notificación de Seleccionado
</t>
  </si>
  <si>
    <t xml:space="preserve">3) Realizar inducción a colaboradores de nuevo ingreso. </t>
  </si>
  <si>
    <t>Registro de Participantes.
Carta bienvenida</t>
  </si>
  <si>
    <t>4) Integrar en el área asignada a los colaboradores de nuevo ingreso.</t>
  </si>
  <si>
    <t>Correo electrónico de nuevo ingreso reenviado a las áreas</t>
  </si>
  <si>
    <t>10) Realizar la carnetización de empleados de nuevo ingreso al MH, Militares, Consultores y Pasantes.</t>
  </si>
  <si>
    <t>Porcentaje  de carnet  entregados.</t>
  </si>
  <si>
    <t>1) Coordinar con la DAFI para la elaboración de Tarjeta de Acceso de entrada y Registro de Asistencia</t>
  </si>
  <si>
    <t>Correo solicitud del servicio.</t>
  </si>
  <si>
    <t xml:space="preserve">RS (R)      
DAFI (P)     </t>
  </si>
  <si>
    <t xml:space="preserve">1. Material de emisión de carnet:  Tarjetas PVC, Yo-yos, Toner para máquina impresora, Cinta plastificadora, cordones institucionales, porta carnet </t>
  </si>
  <si>
    <t>2) Elaborar carnet.</t>
  </si>
  <si>
    <t>Correo solicitando elaboración de carnet.</t>
  </si>
  <si>
    <t>3) Entregar carnet a empleado, consultor o pasante.</t>
  </si>
  <si>
    <t>Acuse de recibido de entrega de carnet y tarjeta de acceso.</t>
  </si>
  <si>
    <t>11) Actualizar los archivos digitales y físicos de candidatos elegibles y evaluados del MH.</t>
  </si>
  <si>
    <t xml:space="preserve">Porcentaje de expedientes actualizados en los registros digitales y físicos </t>
  </si>
  <si>
    <t>1) Recibir y clasificar los expedientes recibidos, de acuerdo al perfil del depositante.</t>
  </si>
  <si>
    <t>Matriz digital de los expedientes actualizada.</t>
  </si>
  <si>
    <t xml:space="preserve">  RS (R) 
                        </t>
  </si>
  <si>
    <t>1. Material gastable de oficina cinco cajas de folders 8 1/2 X 11, tres cajas de etiquetas para carpetas de archivo color azul.</t>
  </si>
  <si>
    <t>2) Digitar los datos correspondiente a cada expediente en la base de datos.</t>
  </si>
  <si>
    <t>Reporte de expedientes cargados en la base de datos.</t>
  </si>
  <si>
    <t>3) Colocar los expedientes clasificados en el archivo físico de la DARH.</t>
  </si>
  <si>
    <t>Relación de expedientes archivados.</t>
  </si>
  <si>
    <t xml:space="preserve">12) Elaborar la planificación y presupuestación de los Recursos Humanos </t>
  </si>
  <si>
    <t>Porcentaje de plazas presupuestadas</t>
  </si>
  <si>
    <t>1) Verificar los requerimientos de personal de las diferentes unidades organizativas.</t>
  </si>
  <si>
    <t>Matrices de plazas vacantes y ocupadas.</t>
  </si>
  <si>
    <t xml:space="preserve">CVRC (R)
MAP (P)
DARF (P) 
Unidades Organizativas e Insituciones de AC-MH (P) </t>
  </si>
  <si>
    <t>Material Gastable, Sesiones de trabajo con los Directivos de Areas</t>
  </si>
  <si>
    <t>2) Identificar necesidades cuantitativas y cualitativas de los recursos humanos.</t>
  </si>
  <si>
    <t>3) Realizar proyecciones de requerimientos de ascensos y promoción de los recursos humanos.</t>
  </si>
  <si>
    <t>Matriz proyecciones.</t>
  </si>
  <si>
    <t>4) Realizar proyecciones requerimientos de reajustes salarial de acuerdo a las escala salarial vigente.</t>
  </si>
  <si>
    <t>5) Elaborar  el documento del plan y presupuesto de recursos humanos.</t>
  </si>
  <si>
    <t>Plan presupuestario de Recursos Humanos.</t>
  </si>
  <si>
    <t>6) Remitir Planeación y presupuesto a la DARF.</t>
  </si>
  <si>
    <t>Remisión de Plan presupuestario de Recursos Humanos y Matrices de plazas vacantes y ocupadas.</t>
  </si>
  <si>
    <t>13) Consolidar la Programación de Vacaciones de la Actividad Central del MH.</t>
  </si>
  <si>
    <t>Cantidad de documentos de programación de vacaciones consolidados.</t>
  </si>
  <si>
    <t>1) Recibir, validar y digitar las programaciones de vacaciones por Área.</t>
  </si>
  <si>
    <t>Relación de las programaciones de vacaciones por área.</t>
  </si>
  <si>
    <t>RC (R)  
MAP (P)
DARF (P)
Unidades Organizativas e Instituciones de la Actividad Central del MH (P)</t>
  </si>
  <si>
    <t>2) Elaborar documento consolidado de vacaciones.</t>
  </si>
  <si>
    <t>Documento con Programación de Vacaciones consolidado por Áreas.</t>
  </si>
  <si>
    <t>14) Proyección y elaboración de nómina para el pago del Bono por Desempeño e Incentivo por Rendimiento de la Actividad Central del MH.</t>
  </si>
  <si>
    <t>Cantidad de documentos para la proyección del pago del Bono por Desempeño e Incentivo por Rendimiento elaborado.</t>
  </si>
  <si>
    <t>1) Realizar cuadro con las proyecciones.</t>
  </si>
  <si>
    <t xml:space="preserve">Matriz proyecciones
</t>
  </si>
  <si>
    <t>2) Remitir a DARF  cuadro con las proyecciones.</t>
  </si>
  <si>
    <t>Comunicación de remisión de las proyecciones de la nómina para el pago del Bono por Desempeño e Incentivo por Rendimiento.</t>
  </si>
  <si>
    <t xml:space="preserve">3) Elaborar la nómina correspondiente. </t>
  </si>
  <si>
    <t>Nóminas de pago del Bono por Desempeño e Incentivo por Rendimiento.</t>
  </si>
  <si>
    <t>15) Tramitar y gestionar Nombramientos, Cambios de Designación, Reajustes de Sueldo y Traslados de Empleados.</t>
  </si>
  <si>
    <t xml:space="preserve">Porcentaje de Nombramientos tramitados.
</t>
  </si>
  <si>
    <t xml:space="preserve">100%
</t>
  </si>
  <si>
    <t>1) Verificar y seleccionar el personal pendiente de nombramiento.</t>
  </si>
  <si>
    <t xml:space="preserve">Relación de Acciones de personal de los empleados. 
</t>
  </si>
  <si>
    <t>RC (R) 
DARF (P)
MAP (P)
CVRC (P)
PRESIDENCIA (P)</t>
  </si>
  <si>
    <t>1. Papel
2. Tóner de impresión</t>
  </si>
  <si>
    <t xml:space="preserve">2) Clasificar los empleados de acuerdo al tipo de acción. </t>
  </si>
  <si>
    <t>Relación de empleados por tipo de acción.</t>
  </si>
  <si>
    <t>Porcentaje nombramientos obtenidos acorde a los tramitados.</t>
  </si>
  <si>
    <t>3) Solicitar certificación de asignación presupuestaria.</t>
  </si>
  <si>
    <t>Asignación presupuestaria aprobada.</t>
  </si>
  <si>
    <t>4) Remitir solicitud a la Presidencia de la República / MAP.</t>
  </si>
  <si>
    <t>Remisión de comunicación de acción de personal.</t>
  </si>
  <si>
    <t>5) Recibir los  Nombramientos y entregar a los empleados.</t>
  </si>
  <si>
    <t>Acuse de recibido de entrega de nombramientos.</t>
  </si>
  <si>
    <t xml:space="preserve">16) Reordenar y Clasificar el archivo de empleados inactivos y Descarga de expedientes del año 2014. </t>
  </si>
  <si>
    <t>Porcentaje de expedientes descargados correspondientes al período  2012-2013.</t>
  </si>
  <si>
    <t>3) Verificar y clasificar los expedientes del archivo inactivo a ser descargados.</t>
  </si>
  <si>
    <t>A) Relación de Expedientes descargados.</t>
  </si>
  <si>
    <t>RC (R)      
                                   AC (P)</t>
  </si>
  <si>
    <t>1. Papel
2. Cartón</t>
  </si>
  <si>
    <t>4) Completar Fichas y legajos para descarga.</t>
  </si>
  <si>
    <t>Fichas y legajos descargados.</t>
  </si>
  <si>
    <t>5) Remitir  expedientes a la División de Archivo y Correspondencia.</t>
  </si>
  <si>
    <t>Acuse de recibo de comunicación remitiendo expedientes para archivo.</t>
  </si>
  <si>
    <t>17) Revisar Escala Salarial del MH y las Direcciones Generales.</t>
  </si>
  <si>
    <t>1) Identificar los cargos creados.</t>
  </si>
  <si>
    <t>Listado de cargos creados.</t>
  </si>
  <si>
    <t xml:space="preserve">CVRC (R) 
MAP (P)
</t>
  </si>
  <si>
    <t>1. Papel
2.Carpetas                            3. Tinta de impresora</t>
  </si>
  <si>
    <t>2) Integrar los cargos creados al Manual de Cargos Correspondiente.</t>
  </si>
  <si>
    <t>Consolidado de cargos creados.</t>
  </si>
  <si>
    <t>3) Integrar los cargos en el nivel correspondiente de la Escala Salarial.</t>
  </si>
  <si>
    <t>4) Someter la Escala Salarial a la aprobación de las autoridades competentes.</t>
  </si>
  <si>
    <t>Comunicación de remisión Escala Salarial para aprobación.</t>
  </si>
  <si>
    <t>18) Actualizar los Manuales de Cargos por Competencia del MH y las Direcciones Generales</t>
  </si>
  <si>
    <t>1) Revisión Manual de Cargos MH y Direcciones, en función con los cambios del MAP aplicados a los Diccionarios de Competencias.</t>
  </si>
  <si>
    <t xml:space="preserve">Comunicación de Remisión Manual de Cargos para revisión.  </t>
  </si>
  <si>
    <t>1. Papel                       2.Carpetas                            3. Tinta de impresora</t>
  </si>
  <si>
    <t>2) Actualizar fichas de competencias en los descriptivos de cargos.</t>
  </si>
  <si>
    <t>Fichas de competencias en los descriptivos de cargos, actualizados.</t>
  </si>
  <si>
    <t>3) Someter la aprobación del Manual de Cargos del MH y las Direcciones Generales a la aprobación de las autoridades competentes.</t>
  </si>
  <si>
    <t xml:space="preserve">Manual de Cargos aprobado. </t>
  </si>
  <si>
    <t>4) Entrega Manual de Cargos al Area correspondiente</t>
  </si>
  <si>
    <t xml:space="preserve">Comunicación entrega del Manual de Cargos </t>
  </si>
  <si>
    <t xml:space="preserve">19) Dar continuidad al Modelo de Gestión por Competencias en el MH y Dependencias.                           </t>
  </si>
  <si>
    <t>Número de colaboradores que asistieron a la socialización</t>
  </si>
  <si>
    <t>1) Coordinar el proceso de evaluación de desempeño por competencias.</t>
  </si>
  <si>
    <t xml:space="preserve">
A) Estadísticas de implementación.
</t>
  </si>
  <si>
    <t>ECP (R)  
MAP (P)
DARH (P)
Unidades Organizativas e Instituciones de la Actividad Central del MH (P)</t>
  </si>
  <si>
    <t>2) Elaborar Plan de Desarrollo por Competencias.</t>
  </si>
  <si>
    <t xml:space="preserve">
A) Plan de Desarrollo por Competencias, elaborado y aprobado.</t>
  </si>
  <si>
    <t>Cantidad de evaluadores entrenados en observación de Competencias</t>
  </si>
  <si>
    <t>3) Entrenar a los evaluadores en la observación de competencias a través de  los comportamientos.</t>
  </si>
  <si>
    <r>
      <t xml:space="preserve">Registro de Asistencia
</t>
    </r>
    <r>
      <rPr>
        <strike/>
        <sz val="14"/>
        <rFont val="Arial"/>
        <family val="2"/>
      </rPr>
      <t xml:space="preserve">
</t>
    </r>
  </si>
  <si>
    <t>20) Administrar el ingreso de los pasantes seguimiento de Pasantías para Estudiantes Universitarios, Bachilleres de diversos  Centros de Estudios.</t>
  </si>
  <si>
    <t>Porcentaje de solicitudes de pasantías aprobadas.</t>
  </si>
  <si>
    <t xml:space="preserve">2) Coordinar el  ingreso  de pasantes con los Centros de Estudios, Directivos y Encargados de las áreas.                                                                                        </t>
  </si>
  <si>
    <r>
      <t>Comunicación solicitud de la pasantía y sus respectivos formularios.</t>
    </r>
    <r>
      <rPr>
        <strike/>
        <sz val="14"/>
        <rFont val="Arial"/>
        <family val="2"/>
      </rPr>
      <t xml:space="preserve">    
</t>
    </r>
  </si>
  <si>
    <t>EC (R)  
Unidades Organizativas e Instituciones de la Actividad Central del MH (P)</t>
  </si>
  <si>
    <t xml:space="preserve">1. Material gastable de oficina.                                                 2-Disponibilidad de espacio físico para el pasante.
              </t>
  </si>
  <si>
    <t>3) Coordinar la inducción del pasante a la Institución.</t>
  </si>
  <si>
    <t xml:space="preserve">Registro de participación en la inducción. </t>
  </si>
  <si>
    <t>4) Dar seguimiento al desarrollo y evolución del pasante durante el tiempo de permanencia en la Institución.</t>
  </si>
  <si>
    <t>Informe general de pasantes admitidos. 
Certificación del pasante</t>
  </si>
  <si>
    <t xml:space="preserve">21) Gestionar  y dar seguimiento a la ejecución de la Evaluación del Desempeño de los empleados del MH. </t>
  </si>
  <si>
    <t xml:space="preserve">1) Actualizar la base de datos de la estructura organizativa de las áreas. </t>
  </si>
  <si>
    <t>Base de datos actualizada.</t>
  </si>
  <si>
    <t>EC (R)  
MAP (P)
DARH (P)
Unidades Organizativas (P)</t>
  </si>
  <si>
    <t xml:space="preserve">1.Material gastable de Oficina   </t>
  </si>
  <si>
    <t>2) Remisión de Circular al personal de nivel de Dirección para el inicio del proceso de evaluación.</t>
  </si>
  <si>
    <t xml:space="preserve">Comunicación del inicio del proceso.
</t>
  </si>
  <si>
    <t>3) Coordinar y dar  seguimiento  a la ejecución de la Evaluación del Desempeño.</t>
  </si>
  <si>
    <t>4) Realizar  reportes de los resultados de la Evaluación.</t>
  </si>
  <si>
    <t xml:space="preserve">Reporte de resultados remitido al MAP.      </t>
  </si>
  <si>
    <t>22) Coordinar  y ejecutar el  Programa de Inducción  a la Administración Pública, para empleados de nuevo  Ingreso.</t>
  </si>
  <si>
    <t>Porcentaje de empleados capacitados</t>
  </si>
  <si>
    <t xml:space="preserve">1) Solicitar  relación de empleados de nuevo ingreso en  la institución.                                                                                                                             </t>
  </si>
  <si>
    <t xml:space="preserve">Relación de empleados de nuevo ingreso.
                              </t>
  </si>
  <si>
    <t>ECAP (R) 
RyS (P) 
Unidades Organizativas e instituciones de la actividad Central del MH</t>
  </si>
  <si>
    <t xml:space="preserve">1. Material gastable de oficina. </t>
  </si>
  <si>
    <t>2)  Elaborar cronograma de actividades.</t>
  </si>
  <si>
    <t>Cronograma elaborado y aprobado</t>
  </si>
  <si>
    <t xml:space="preserve">3) Coordinar el programa de Inducción con el INAP.   </t>
  </si>
  <si>
    <t>Comunicaciones solicitando la inducción.</t>
  </si>
  <si>
    <t>4) Realizar  las actividades.</t>
  </si>
  <si>
    <t>Informe de resultados del evento y anexos (registro de asistencia, fotos, etc).</t>
  </si>
  <si>
    <t>23) Ejecutar el Programa de Capacitación a empleados del MH. (Alcance: Unidades Organizativas e Instituciones Actividad Central del MH)</t>
  </si>
  <si>
    <t>Porcentaje de capacitaciones impartidas.</t>
  </si>
  <si>
    <t>1) Programar ejecución de cursos atendiendo al Plan de Capacitación aprobado.</t>
  </si>
  <si>
    <t xml:space="preserve">Plan de capacitación aprobado. </t>
  </si>
  <si>
    <t xml:space="preserve">ECAP (R)  
DABS (P)
MAP (P) 
CAPGEFI (P)   
INAP (P)  
Instituciones de Capacitación Externas (P)
</t>
  </si>
  <si>
    <t xml:space="preserve">1. Material gastable de oficina. 
</t>
  </si>
  <si>
    <t>Porcentaje de empleados capacitados de acuerdo a los perfiles y puestos establecidos por el MH y el MAP.</t>
  </si>
  <si>
    <t>2) Gestionar la aprobación y ejecución de capacitaciones programadas.</t>
  </si>
  <si>
    <t>Comunicación de aprobación de las capacitaciones.</t>
  </si>
  <si>
    <t xml:space="preserve">2. Coordinación de   logística con las  instituciones ofertantes de cursos. </t>
  </si>
  <si>
    <t>3) Realizar seguimiento  post-capacitación  y medición de impacto.</t>
  </si>
  <si>
    <t>Informe periódico de las actividades de capacitación.</t>
  </si>
  <si>
    <t xml:space="preserve">Unidades Organizativas e Instituciones Actividad Central del MH (P).                            </t>
  </si>
  <si>
    <t>24) Gestionar la Pensión y Jubilación del Personal</t>
  </si>
  <si>
    <t>a) Identificar el personal que cumple con los requisitos establecidos para pensión y jubilación</t>
  </si>
  <si>
    <t>Registro en la nómina de Trámite de Pensión</t>
  </si>
  <si>
    <t xml:space="preserve">Unidades Organizativas y la DARH.             </t>
  </si>
  <si>
    <t>OFICINA COORDINADORA NEGOCIACIONES PETROCARIBE</t>
  </si>
  <si>
    <t>Foco Estratégico 4:  Gestión de la Deuda Pública</t>
  </si>
  <si>
    <t>Iniciativa Estratégica (4.1): Aplicación efectiva de la Estrategia de Gestión de Deuda de Mediano Plazo.</t>
  </si>
  <si>
    <t>Sub-Actividad</t>
  </si>
  <si>
    <t>4.1.2- Crear e implementar un programa de operaciones de manejo de pasivos.</t>
  </si>
  <si>
    <t xml:space="preserve">1) Elaborar Propuesta de Protocolo para reorientar y fortalecer la implementación del Mecanismo de Compensación de Deuda (MCD) del Acuerdo de Petrocaribe.    </t>
  </si>
  <si>
    <t>A) Propuesta aprobada.</t>
  </si>
  <si>
    <t>OCNP (R)
 CP (P)                                                                                                              DARF (P)</t>
  </si>
  <si>
    <t>2) Ejecutar las solicitudes de pago de las exportaciones realizadas bajo el MCD de Petrocaribe.</t>
  </si>
  <si>
    <t>a) Comunicaciones de Solicitud de Pago que se remite a DARF. 
B) Finiquito que indica que la mercancía se recibió conforme.</t>
  </si>
  <si>
    <t>OCNP (R)
CP (P)                                             DARF (P)</t>
  </si>
  <si>
    <t>Responsable  y Participantes</t>
  </si>
  <si>
    <t>1) Compensación Deuda del Acuerdo de Petrocaribe.</t>
  </si>
  <si>
    <t xml:space="preserve">
Valores del servicio de la deuda de Petrocaribe saldado con Bienes y/o Servicios.
</t>
  </si>
  <si>
    <t>1) Planificar Compensación Deuda.</t>
  </si>
  <si>
    <r>
      <t xml:space="preserve">Acta de Planificación de Compensaciones.
</t>
    </r>
    <r>
      <rPr>
        <sz val="14"/>
        <rFont val="Arial"/>
        <family val="2"/>
      </rPr>
      <t xml:space="preserve">
</t>
    </r>
  </si>
  <si>
    <t>Petrocaribe (R)
Organismo Estatal Venezolano asignado (P)  
CP (P)
Viceministerio del Tesoro (P)
DAFI (P)
 DJ (P)
Empresas proveedoras (P) 
PDVSA y PDVAL (P)</t>
  </si>
  <si>
    <t>1. Personal con destrezas en gestión de Negocios Internacionales.
2. Equipos Tecnológicos: (1) Impresora y  (2) Computadoras de escritorio</t>
  </si>
  <si>
    <t>2) Realizar análisis mercadológico, administrativo y presupuestario de las negociaciones de Bienes y Servicios.</t>
  </si>
  <si>
    <t>Matriz Exportación por Rubro.</t>
  </si>
  <si>
    <t>3) Registrar las empresas proveedoras.</t>
  </si>
  <si>
    <t>Relación de las empresas proveedoras.</t>
  </si>
  <si>
    <t>4) Realizar las proyecciones de la deuda a compensar.</t>
  </si>
  <si>
    <t>Matriz proyecciones de la deuda a compensar.</t>
  </si>
  <si>
    <t>5) Presentar las proyecciones a las instancias correspondientes: PDVSA y VT.</t>
  </si>
  <si>
    <t>Compensaciones tramitadas a PDVSA por parte del Ministro de Hacienda con la selección y programación de los vencimientos de pagaré seleccionados por parte de Crédito Público para el programa de compensación.</t>
  </si>
  <si>
    <t>6) Realizar las negociaciones y contratación de las empresas proveedoras.</t>
  </si>
  <si>
    <t>a) Acta de reuniones de negociaciones para la Planificación.
b) Contratos firmados y notarizados.
c) Documento de Finiquito.</t>
  </si>
  <si>
    <t>7) Gestionar las documentaciones requeridas para la compensación.</t>
  </si>
  <si>
    <t>Comunicación solicitud de expedientes.</t>
  </si>
  <si>
    <t>8) Solicitar la compensación de la deuda.</t>
  </si>
  <si>
    <t>Oficio de solicitud de compensación.</t>
  </si>
  <si>
    <t>9) Elaborar Informes de compensación de la deuda.</t>
  </si>
  <si>
    <t>Informes Compensaciones trimestrales y anuales, elaborados.</t>
  </si>
  <si>
    <t>2) Ejecución de la solicitud de Pago a las exportaciones realizadas bajo el Mecanismo de Compensación de Deuda de Petrocaribe.</t>
  </si>
  <si>
    <t>Porcentaje de solicitudes de pago de bienes exportados ejecutadas en el período.</t>
  </si>
  <si>
    <t>1) Establecer programación de pagos a exportaciones según contratación.</t>
  </si>
  <si>
    <t>Programación de pago.</t>
  </si>
  <si>
    <t>Petrocaribe (R)
CP (P) 
Viceministerio del Tesoro (P)
DARF (P)</t>
  </si>
  <si>
    <t>2) Gestionar documentación requerida para la gestión de los pagos.</t>
  </si>
  <si>
    <t>Comunicación de solicitud de expedientes.</t>
  </si>
  <si>
    <t>3) Solicitar el pago.</t>
  </si>
  <si>
    <t>Oficio de solicitud de pagos.</t>
  </si>
  <si>
    <t>4) Dar seguimiento al cumplimiento de los pagos.</t>
  </si>
  <si>
    <t>Pagos ejecutados en período de vencimiento.</t>
  </si>
  <si>
    <t>5) Elaborar Informes de ejecución de pagos.</t>
  </si>
  <si>
    <t>Informes de Pago trimestrales y anual.</t>
  </si>
  <si>
    <t>6) Tramitar expedientes para proceso de auditoría.</t>
  </si>
  <si>
    <t>Acuse de recibo de comunicación remitiendo expedientes para proceso de auditoría.</t>
  </si>
  <si>
    <t>3) Elaboración memoria e informe ejecutivo.</t>
  </si>
  <si>
    <t>Cantidad de informes memoria y ejecutivo elaborados.</t>
  </si>
  <si>
    <t>1)  Recopilar las actividades realizadas.</t>
  </si>
  <si>
    <t>Remisión de comunicación solicitud de informe de actividades.</t>
  </si>
  <si>
    <t>Petrocaribe (R)</t>
  </si>
  <si>
    <t>2) Elaborar informes de gestión trimestral.</t>
  </si>
  <si>
    <t>Informes trimestrales elaborados.</t>
  </si>
  <si>
    <t xml:space="preserve">3) Elaborar informe ejecutivo y memoria anual. </t>
  </si>
  <si>
    <t>Memoria e informe ejecutivo elaborados.</t>
  </si>
  <si>
    <t>4)  Gestionar aprobación y remitir a DGPLT.</t>
  </si>
  <si>
    <t xml:space="preserve">Acuse de recibo de comunicación remitiendo memoria e informe. </t>
  </si>
  <si>
    <t>DEPARTAMENTO DE PROTOCOLO y EVENTOS</t>
  </si>
  <si>
    <t xml:space="preserve">Actividades </t>
  </si>
  <si>
    <t>Responsables 
y Participantes</t>
  </si>
  <si>
    <r>
      <t>1) Coordinar la atención protocolar a funcionarios que visiten la institución</t>
    </r>
    <r>
      <rPr>
        <sz val="12"/>
        <color theme="4" tint="-0.249977111117893"/>
        <rFont val="Arial"/>
        <family val="2"/>
      </rPr>
      <t>.</t>
    </r>
  </si>
  <si>
    <t>Porcentaje de visitas de funcionarios atendidas</t>
  </si>
  <si>
    <t>1) Recibir solicitud de visitas.</t>
  </si>
  <si>
    <t>A) Registros en el Sistema automatizado de Solicitudes de Cita.</t>
  </si>
  <si>
    <t xml:space="preserve">PE (R)            
DC (P)                                      
DCD (P)
Unidad de Seguridad (P)
Unidades Organizativas e Instituciones del MH (P)                                                      </t>
  </si>
  <si>
    <r>
      <rPr>
        <b/>
        <sz val="9"/>
        <rFont val="Arial"/>
        <family val="2"/>
      </rPr>
      <t>1) Capacitación en áreas de servicios, administrativas e idiomas para nueve (9) personas.</t>
    </r>
    <r>
      <rPr>
        <sz val="9"/>
        <rFont val="Arial"/>
        <family val="2"/>
      </rPr>
      <t xml:space="preserve">
</t>
    </r>
    <r>
      <rPr>
        <b/>
        <sz val="9"/>
        <rFont val="Arial"/>
        <family val="2"/>
      </rPr>
      <t>2) Elaboración del Manual de Organización y Funciones del Departamento de Protocolo y Eventos.</t>
    </r>
    <r>
      <rPr>
        <sz val="9"/>
        <rFont val="Arial"/>
        <family val="2"/>
      </rPr>
      <t xml:space="preserve">
</t>
    </r>
    <r>
      <rPr>
        <b/>
        <sz val="9"/>
        <rFont val="Arial"/>
        <family val="2"/>
      </rPr>
      <t xml:space="preserve">3) Materiales gastables de uso común: </t>
    </r>
    <r>
      <rPr>
        <sz val="9"/>
        <rFont val="Arial"/>
        <family val="2"/>
      </rPr>
      <t>(180 bolígrafos (azules, negros y rojos), 380 carpetas satinadas con el logo de Hacienda, 20 paquetes de cartulina 8 1/2 x11, 18 royos de cinta adhesiva transparente de 3/4, 8 royos de cinta adhesiva para cerrar cajas, 32 cajas de clips de diferentes tamaños, 20 correctores líquidos, 8 dispensadores de cintas adhesivas, 6 cajas de felpas, 300 folders 81/2x11, 10 gomas para borrar, 10 cajas de banditas, 10 grapadoras, 8 cajas de grapas, 5 insecticidas, 20 cajas de lápiz de carbón, 20 libretas rayadas pequeñas, 25 libretas rayadas grandes, 5 libros records de 300 páginas, 10 paquetes de pilas AA, 80 carpetas de 3 argollas de diferentes tamaños, 8 porta clips metálicos, 8 paquetes de chinchetas,  8 porta lápices metálicos, 60 post it de diferentes tamaños, 20  paquetes de hojas protectoras transparentes, 8 grapadoras pequeñas, 25 resaltadores de varios colores, 8 reglas, 8 perforadoras de 2 hoyos, 4 perforadoras de 3 hoyos, 8 bandejas portapapeles de metal, 20 unidades de pegamento en gel grande, 20 unidades de pegamento en pasta, 50 resmas de papel 8 1/2x 11, 40 resmas de papel 8 1/2x 13, 40 resmas de papel 8 1/2x 17, 5 saca grapas, 4 organizadores de tarjetas tipo libro, 80 sobres blancos, 8 cajas de etiquetas para folder, 8 tape doble cara, 20 paquetes de post it de banderitas, 16 tijeras, 20 ambientador en spray varios olores, 20 antibacterial).                                                  
4)</t>
    </r>
    <r>
      <rPr>
        <b/>
        <sz val="9"/>
        <rFont val="Arial"/>
        <family val="2"/>
      </rPr>
      <t xml:space="preserve"> Insumos comestibles:</t>
    </r>
    <r>
      <rPr>
        <sz val="9"/>
        <rFont val="Arial"/>
        <family val="2"/>
      </rPr>
      <t xml:space="preserve"> (300 fardos de agua, 90 fundas de café de 1 libra, 20 cajas de té caliente, 40 paquetes de azúcar blanca de 5 libras, 20 paquetes de azúcar crema, 20 cajas de azúcar de dieta de  20 potes de cremora, 50 latas de te frio,135 bebida energizante Gatorade). 
</t>
    </r>
    <r>
      <rPr>
        <b/>
        <sz val="9"/>
        <rFont val="Arial"/>
        <family val="2"/>
      </rPr>
      <t xml:space="preserve">5) Desechables </t>
    </r>
    <r>
      <rPr>
        <sz val="9"/>
        <rFont val="Arial"/>
        <family val="2"/>
      </rPr>
      <t xml:space="preserve"> 20 paquetes de servilletas, 
6) (15) </t>
    </r>
    <r>
      <rPr>
        <b/>
        <sz val="9"/>
        <rFont val="Arial"/>
        <family val="2"/>
      </rPr>
      <t xml:space="preserve">Arreglos florales </t>
    </r>
    <r>
      <rPr>
        <sz val="9"/>
        <rFont val="Arial"/>
        <family val="2"/>
      </rPr>
      <t>para el salón MRM, (35) para la Sala de Protocolo y actividades diversas.
8)</t>
    </r>
    <r>
      <rPr>
        <b/>
        <sz val="9"/>
        <rFont val="Arial"/>
        <family val="2"/>
      </rPr>
      <t xml:space="preserve"> Uniformes para (8) personas (Auxiliares y coordinadoras).</t>
    </r>
    <r>
      <rPr>
        <sz val="9"/>
        <rFont val="Arial"/>
        <family val="2"/>
      </rPr>
      <t xml:space="preserve">
                                    </t>
    </r>
  </si>
  <si>
    <t>2) Coordinar y dar seguimiento  de la agenda a desarrollar.</t>
  </si>
  <si>
    <t>A) Cuadro contentivo de Programación reuniones funcionarios.</t>
  </si>
  <si>
    <t>3) Dar acompañamiento a los funcionarios a las diferentes unidades organizativas.</t>
  </si>
  <si>
    <t xml:space="preserve">A) Relación de visitas de funcionarios a autoridades del MH.      </t>
  </si>
  <si>
    <t>4) Organizar y participar en las diferentes actividades de la agenda.</t>
  </si>
  <si>
    <r>
      <t>A) Correos electrónicos de solicitudes de atención</t>
    </r>
    <r>
      <rPr>
        <strike/>
        <sz val="12"/>
        <rFont val="Arial"/>
        <family val="2"/>
      </rPr>
      <t xml:space="preserve"> </t>
    </r>
    <r>
      <rPr>
        <sz val="12"/>
        <rFont val="Arial"/>
        <family val="2"/>
      </rPr>
      <t xml:space="preserve">protocolar.
B) Planos de Distribución.  </t>
    </r>
  </si>
  <si>
    <t xml:space="preserve">2)  Atención a visitantes del Ministerio de manera eficiente y oportuna. </t>
  </si>
  <si>
    <t>Porcentaje de visitantes del MH atendidos de manera oportuna</t>
  </si>
  <si>
    <t>1) Recepción del visitante.</t>
  </si>
  <si>
    <r>
      <t xml:space="preserve">A) Reporte de Visitas del Sistema automatizado de Visitas. </t>
    </r>
    <r>
      <rPr>
        <strike/>
        <sz val="12"/>
        <rFont val="Arial"/>
        <family val="2"/>
      </rPr>
      <t xml:space="preserve">
</t>
    </r>
  </si>
  <si>
    <t xml:space="preserve">PE (R)                    
 Unidad de Seguridad (P)
Unidades Organizativas e Instituciones de AC (P )    
                                                  </t>
  </si>
  <si>
    <t xml:space="preserve">1) Capacitaciones para ocho (8) personas en las siguientes áreas: servicio al cliente, etiqueta y protocolo, excel básico, imagen corporativa, montaje y organización de eventos corporativos, oratoria) 
2) Uniformes para seis (6) personas. 
</t>
  </si>
  <si>
    <t xml:space="preserve">2) Registrar visitas y dirigirlas a la Unidad correspondiente.     </t>
  </si>
  <si>
    <r>
      <t>A) Reporte de Visitas del Sistema automatizado  de Visitas.</t>
    </r>
    <r>
      <rPr>
        <strike/>
        <sz val="12"/>
        <rFont val="Arial"/>
        <family val="2"/>
      </rPr>
      <t xml:space="preserve"> 
</t>
    </r>
  </si>
  <si>
    <t xml:space="preserve">4) Planificar, coordinar y supervisar actos conmemorativos y protocolares, así como los eventos  de la institución.
</t>
  </si>
  <si>
    <t>Cantidad de eventos y actividades protocolares realizados.</t>
  </si>
  <si>
    <t>1) Coordinar y supervisar eventos y reuniones realizadas en los Salones Miguel Cocco,  Matías Ramón Mella y en el salón de Viceministros</t>
  </si>
  <si>
    <t xml:space="preserve">Calendario de Reuniones.
</t>
  </si>
  <si>
    <t>PE (R )
DABS (P)
DAFI (P)
Unidades Organizativas e Instituciones de la Actividad Central del MH.
DC (P)
Unidad de Seguridad (P)</t>
  </si>
  <si>
    <t>1) 40 Arreglos florales de diferentes tamaños para conmemoración mes de la Patria, Aniversario del MH y otras actividades.
2) Botellas de agua rotuladas con Logo MH.  
3) (6) astas de banderas en madera.  
4) Papelería y materiales timbrados.
5) Servicios de caterings para reuniones y eventos.</t>
  </si>
  <si>
    <t>2) Planificar, coordinar y supervisar actos conmemorativos y protocolares, y eventos de la institución.</t>
  </si>
  <si>
    <t xml:space="preserve">Programa, fotografías de los eventos y actos conmemorativos. </t>
  </si>
  <si>
    <t>5) Elaborar la Memoria Anual e Informe Ejecutivo de la Unidad.</t>
  </si>
  <si>
    <t>1) Elaborar informe de gestión trimestral de la Unidad.</t>
  </si>
  <si>
    <t>Informe de gestión trimestral de la Unidad.</t>
  </si>
  <si>
    <t>PE ( R)</t>
  </si>
  <si>
    <t>2) Elaborar Memoria e Informe Ejecutivo Anual.</t>
  </si>
  <si>
    <t xml:space="preserve">Memoria Anual e Informe Ejecutivo, elaborados.
</t>
  </si>
  <si>
    <t>PE ( R)
DGPLT (P)</t>
  </si>
  <si>
    <t>OFICINA DE ACCESO A LA INFORMACIÓN PÚBLICA</t>
  </si>
  <si>
    <t>Actividades Rutirnarias</t>
  </si>
  <si>
    <t>Sub - Actividades</t>
  </si>
  <si>
    <t xml:space="preserve">1) Dar asistencia y tramitar las solicitudes de información de ciudadanas y ciudadanos de acuerdo a la Ley 200-04. </t>
  </si>
  <si>
    <t>1) Recibir y verificar solicitud de información pública.</t>
  </si>
  <si>
    <r>
      <rPr>
        <strike/>
        <sz val="16"/>
        <rFont val="Arial"/>
        <family val="2"/>
      </rPr>
      <t xml:space="preserve">
</t>
    </r>
    <r>
      <rPr>
        <sz val="16"/>
        <rFont val="Arial"/>
        <family val="2"/>
      </rPr>
      <t>Registro de Solicitudes Recibidas.</t>
    </r>
  </si>
  <si>
    <t>OAI ( R )
Unidades Organizativas e Instituciones del MH (P)</t>
  </si>
  <si>
    <t xml:space="preserve">1) Material gastable de oficina: papel, lapiceros,  grapas, CD.
3) Impresora Multifuncional.
4) Una (1) PC para Auxiliar de OAI
</t>
  </si>
  <si>
    <t>2) Gestionar información solicitada por el ciudadano.</t>
  </si>
  <si>
    <t xml:space="preserve">Solicitudes remitidas vía SAIP, TransDoc, correo electrónico, info@hacienda al área correspondiente.
</t>
  </si>
  <si>
    <t>3) Dar respuesta al ciudadano sobre el requerimiento de información.</t>
  </si>
  <si>
    <t xml:space="preserve">A) Comunicación y/o correo de respuesta solicitud, remitida al cuidadano. 
</t>
  </si>
  <si>
    <t>2) Realizar la actualización del Portal de Transparencia Institucional.</t>
  </si>
  <si>
    <t>Porcentaje de documentos publicados en la página web del MH.</t>
  </si>
  <si>
    <t xml:space="preserve">1) Gestionar información atendiendo a la matriz de responsabilidad. </t>
  </si>
  <si>
    <t xml:space="preserve">
B) Correo electrónico de solicitud, remitido al responsable del área.</t>
  </si>
  <si>
    <t xml:space="preserve">OAI ( R )
DAFI (P)
Unidades Organizativas e Instituciones del MH (P)
</t>
  </si>
  <si>
    <t>2) Verificar documentos e informaciones colocados en la carpeta compartida para fines de publicación.</t>
  </si>
  <si>
    <t>Lista de Verificación de Documentos.
Evaluacion mesual y promedio trimestral de la DIGEIG</t>
  </si>
  <si>
    <t>3) Validar documentos e informaciones publicados en la página web del MH.</t>
  </si>
  <si>
    <t>3) Coordinar la atención de llamadas telefónicas acorde a los lineamientos protocolares</t>
  </si>
  <si>
    <t>1) Aplicar el protocolo establecido para contestar teléfono, transferencia de llamadadas y despedida.</t>
  </si>
  <si>
    <t>A) Informe de monitoreo, atendiendo a los resultados de las evaluaciones de satisfacción de usuarios telefónicos.
B) Reportes CISCOS sobre llamadas recibidas.</t>
  </si>
  <si>
    <t>OAI ( R )</t>
  </si>
  <si>
    <r>
      <t>1) Capacitación en área de  servicios al cliente al personal de la central telefónica. ( 4 personas)</t>
    </r>
    <r>
      <rPr>
        <sz val="14"/>
        <color rgb="FFFF0000"/>
        <rFont val="Arial"/>
        <family val="2"/>
      </rPr>
      <t xml:space="preserve">
</t>
    </r>
    <r>
      <rPr>
        <sz val="14"/>
        <rFont val="Arial"/>
        <family val="2"/>
      </rPr>
      <t xml:space="preserve">
2) Dos (2) Licencia Cisco para operar en la Central Telefónica.
3)</t>
    </r>
    <r>
      <rPr>
        <strike/>
        <sz val="14"/>
        <rFont val="Arial"/>
        <family val="2"/>
      </rPr>
      <t xml:space="preserve"> </t>
    </r>
    <r>
      <rPr>
        <sz val="14"/>
        <rFont val="Arial"/>
        <family val="2"/>
      </rPr>
      <t xml:space="preserve">Se requiere actualizar la política de atención al usuario telefónico, incluyendo las palabras claves de uso institucional, las cuales serán definidas, previamente, por la Dirección de comunicaciones.
</t>
    </r>
  </si>
  <si>
    <t>3) Elaborar memoria anual e informe ejecutivo.</t>
  </si>
  <si>
    <r>
      <t>1) Elaborar informes de</t>
    </r>
    <r>
      <rPr>
        <strike/>
        <sz val="14"/>
        <rFont val="Arial"/>
        <family val="2"/>
      </rPr>
      <t xml:space="preserve"> </t>
    </r>
    <r>
      <rPr>
        <sz val="14"/>
        <rFont val="Arial"/>
        <family val="2"/>
      </rPr>
      <t xml:space="preserve"> gestión trimestrales</t>
    </r>
  </si>
  <si>
    <t>A) Informes trimestrales, elaborados.</t>
  </si>
  <si>
    <t>OAI MH ( R )
DGPLT (P)</t>
  </si>
  <si>
    <t xml:space="preserve"> PLAN OPERATIVO ANUAL  2020</t>
  </si>
  <si>
    <r>
      <t>Porcentaje</t>
    </r>
    <r>
      <rPr>
        <sz val="16"/>
        <rFont val="Arial"/>
        <family val="2"/>
      </rPr>
      <t xml:space="preserve"> de solicitudes de información pública atendidas.</t>
    </r>
  </si>
  <si>
    <t>DIRECCIÓN DE ADMINISTRACIÓN DE RECURSOS FINANCIEROS</t>
  </si>
  <si>
    <t xml:space="preserve">Medio de Verificación </t>
  </si>
  <si>
    <t>1) Elaborar del Anteproyecto de Presupuesto  Institucional del año 2021. Alcance: Unidades Organizativas e Instituciones de la Actividad Central.</t>
  </si>
  <si>
    <t>Cantidad de Anteproyectos de Presupuesto elaborados y enviados a DIGEPRES</t>
  </si>
  <si>
    <t>1) Recopilar informaciones.</t>
  </si>
  <si>
    <t>Solicitud de pedidos realizados de Bienes de Uso y Bienes de Consumo durante el año</t>
  </si>
  <si>
    <t xml:space="preserve">PRES ( R ) 
DABS (P)
DPD ( P) 
Unidades Organizativas e Instituciones de la Actividad Central del MH ( P )      </t>
  </si>
  <si>
    <t xml:space="preserve">
1- Adquisición de equipos informáticos:                      a) Tres computadoras         b) Tres escritorio               c) Una impresora
2- Contratación de personal:                                                                                              a) Tres analistas de Presupuesto I</t>
  </si>
  <si>
    <t>2) Proyectar recursos incluidos en POA y PACC.</t>
  </si>
  <si>
    <t>Recursos estimado para la aduisición de Bienes de Uso y Bienes de consumo para la DARF</t>
  </si>
  <si>
    <t>3) Elaborar el anteproyecto de presupuesto de la Actividad Central e Instituciones del MH.</t>
  </si>
  <si>
    <t>Anteproyecto de Presupuesto Institucional de la Actividad Central e Instituciones del MH elaborado y enviado a DIGEPRES</t>
  </si>
  <si>
    <t>4) Enviar a DIGEPRES.</t>
  </si>
  <si>
    <t>Reporte digitalizado del Presuesto formulado en el SIGEF</t>
  </si>
  <si>
    <t>2) Realizar la distribución administrativa del presupuesto</t>
  </si>
  <si>
    <t>Cantidad de Unidades Organizativas e Instituciones del MH con presupuesto distribuido.</t>
  </si>
  <si>
    <t>1) Aprobar la distribución administrativa de las Unidades Organizativas e Instituciones del MH.</t>
  </si>
  <si>
    <t>Reporte del SIGEF de presupuesto distribuido.</t>
  </si>
  <si>
    <t xml:space="preserve">PRES ( R ) 
Unidades Organizativas e Instituciones del MH ( P )   </t>
  </si>
  <si>
    <t>3) Realizar la programación de la ejecución presupuestaria</t>
  </si>
  <si>
    <t>Cantidad de programaciones realizadas.</t>
  </si>
  <si>
    <t>1) Programar  las cuotas de compromiso primer trimestre</t>
  </si>
  <si>
    <t>Reporte del presupuesto programado</t>
  </si>
  <si>
    <t>2) Programar  las cuotas de compromiso segundo trimestre</t>
  </si>
  <si>
    <t>Reporte digitalizado de la solicitud de cuota  realizada  a DIGEPRES en el SIGEF y en Excel</t>
  </si>
  <si>
    <t>3) Programar  las cuotas de compromiso tercer trimestre</t>
  </si>
  <si>
    <t>4) Programar  las cuotas de compromiso cuarto trimestre</t>
  </si>
  <si>
    <t>4) Realizar la reprogramación de la ejecución presupuestaria</t>
  </si>
  <si>
    <t xml:space="preserve">Porcentaje de reprogramaciones realizadas </t>
  </si>
  <si>
    <t>1) Aprobar las reprogramaciones mensuales de cuotas solicitadas por  las Unidades Organizativas e Instituciones del MH.</t>
  </si>
  <si>
    <t>Reporte del presupuesto reprogramado</t>
  </si>
  <si>
    <t>5) Realizar la validación de las modificaciones presupuestaria</t>
  </si>
  <si>
    <t>Porcentaje de modificaciones validadas</t>
  </si>
  <si>
    <t>1) Validar las modificaciones mensuales solicitadas por las Unidades Organizativas e Instituciones del MH.</t>
  </si>
  <si>
    <t>Reportes del SIGEF de modificaciones presupuestarias</t>
  </si>
  <si>
    <t xml:space="preserve">PRES ( R ) 
Unidades Organizativas e Instituciones del MH ( P )  
DIGEPRES ( P )         </t>
  </si>
  <si>
    <t>6) Elaborar el Estado de flujo de Ingresos de captación directa de la Actividad Central del MH</t>
  </si>
  <si>
    <t>Cantidad de Estados de flujo de Ingresos elaborados</t>
  </si>
  <si>
    <t>1) Conciliar los ingresos de captación directa con la TN</t>
  </si>
  <si>
    <t>Conciliación de los ingresos de captación directa</t>
  </si>
  <si>
    <t xml:space="preserve">TES ( R )
CON ( P )
TN ( P )   </t>
  </si>
  <si>
    <t xml:space="preserve">2) Realizar  el registro de los ingresos de captación directa.       </t>
  </si>
  <si>
    <t>Relación  ingresos de captación</t>
  </si>
  <si>
    <t>3) Elaborar el Estado de flujo de Ingresos de captación directa.</t>
  </si>
  <si>
    <t>Estado de flujo de ingresos de captación directa.</t>
  </si>
  <si>
    <t>7) Realizar de inventario de activos fijos</t>
  </si>
  <si>
    <t>Cantidad de informes de inventario elaborados</t>
  </si>
  <si>
    <t>1) Conformar equipos y  realizar inventario.</t>
  </si>
  <si>
    <t>Informe anual de inventario</t>
  </si>
  <si>
    <t>CON ( R )
DABS (P)
DIGECOG (P)</t>
  </si>
  <si>
    <t>2) Elaborar y entregar informe de inventario.</t>
  </si>
  <si>
    <t>Informe anual de inventario entregado</t>
  </si>
  <si>
    <t>8) Realizar de inventario físico de almacén</t>
  </si>
  <si>
    <t>Cantidad de informes de corte semestral elaborados</t>
  </si>
  <si>
    <t>1) Conformar equipos y realizar inventario.</t>
  </si>
  <si>
    <t>A) Informe de corte semestral
B) Informe anual de inventario.</t>
  </si>
  <si>
    <t>CON ( R )
DABS (P)
DIGECOG(P)</t>
  </si>
  <si>
    <t>9) Elaborar de Informes Cierre Fiscal de la  Actividad Central del MH.</t>
  </si>
  <si>
    <t>Cantidad de informes corte semestral fiscal elaborados</t>
  </si>
  <si>
    <t>1) Desglosar  la ejecución presupuestaria por programa.</t>
  </si>
  <si>
    <t>Ejecución presupuestaria por programa desglozada.</t>
  </si>
  <si>
    <t xml:space="preserve">DARF ( R) 
DABS (P)
DIGECOG (P)
</t>
  </si>
  <si>
    <t>2) Elaborar reporte de arqueos de fondos de caja chica.</t>
  </si>
  <si>
    <t>Reporte de arqueos de caja chica.</t>
  </si>
  <si>
    <t>3) Conciliar los movimientos de las cuentas internas.</t>
  </si>
  <si>
    <t>Documento de la conciliación de cuentas internas</t>
  </si>
  <si>
    <t>4) Realizar el informe de los bienes en existencia.</t>
  </si>
  <si>
    <t>Informe de bienes en inventario</t>
  </si>
  <si>
    <t>5) Realizar el informe de los bienes para descargo.</t>
  </si>
  <si>
    <t>Informe de bienes para descargo.</t>
  </si>
  <si>
    <t>Cantidad de informes del cierre fiscal elaborados</t>
  </si>
  <si>
    <t>6) Presentar inventario de activos fijos.</t>
  </si>
  <si>
    <t>informe de inventario de activos fijos</t>
  </si>
  <si>
    <t>7) Elaborar informe de las obligaciones por pagar a la fecha de corte.</t>
  </si>
  <si>
    <t>Informe de deuda por pagar.</t>
  </si>
  <si>
    <t xml:space="preserve">8) Elaborar Informe resumen final de cierre fiscal, con las siguientes informaciones:  A) Libramientos al 31/12 no aprobados por CGR, B) Libramientos aprobados por CGR no pagados por TN.   </t>
  </si>
  <si>
    <t>Informe Resumen Final de Cierre Fiscal.</t>
  </si>
  <si>
    <t>10) Elaborar los reportes mensuales para publicación en la página web del MH según requerimiento de la DIGEIG.</t>
  </si>
  <si>
    <t>Cantidad de informes de ejecución presupuestaria.</t>
  </si>
  <si>
    <t>1) Recopilar información.</t>
  </si>
  <si>
    <t>Informes de Ejecución Presupuestaria, Cuentas por Pagar, Activos Fijos, Ingresos y Gastos, publicados en el  Enlace al Subportal de Transparencia de la página web del MH: Transparencia/Finanzas</t>
  </si>
  <si>
    <t>DARF ( R) 
CON ( P )
PRES ( P ) 
TES (P)
OAI (P)
DAFI (P)</t>
  </si>
  <si>
    <t>Cantidad de relación de cuenta pagar elaborada.</t>
  </si>
  <si>
    <t>2) Elaborar informes /  relación de Ejecución Presupuestaria, Cuentas por Pagar, Activos Fijos,  Ingresos y Gastos.</t>
  </si>
  <si>
    <t>Cantidad de relación de activos fijos elaborada.</t>
  </si>
  <si>
    <t>3) Revisar y aprobar los documentos.</t>
  </si>
  <si>
    <t>Cantidad de relación de ingresos y gastos elaborada.</t>
  </si>
  <si>
    <t>4) Remitir los documentos al área correspondiente para publicación.</t>
  </si>
  <si>
    <t xml:space="preserve">11) Realizar diariamente el análisis de expedientes de pago de las Unidades Organizativas e Instituciones del MH.
</t>
  </si>
  <si>
    <t>Porcentaje de expedientes de libramientos analizados.</t>
  </si>
  <si>
    <t>1) Recibir expediente de libramientos de las Instituciones del MH.</t>
  </si>
  <si>
    <t>2) Registrar expedientes.</t>
  </si>
  <si>
    <t>Relación  expedientes registrado</t>
  </si>
  <si>
    <t>3) Analizar expedientes.</t>
  </si>
  <si>
    <t>Relación de expedientes analizados</t>
  </si>
  <si>
    <t>4) Revisar y pre-aprobar por parte de la Dirección.</t>
  </si>
  <si>
    <t>Relación de expedientes pre-aprobados</t>
  </si>
  <si>
    <t>5) Remitir al Ministro o delegado asignado para aprobación final.</t>
  </si>
  <si>
    <r>
      <t xml:space="preserve">
Depto. Contabilidad ( R ) 
DARF (P)
DCD (DAF) (P)
</t>
    </r>
    <r>
      <rPr>
        <strike/>
        <sz val="12"/>
        <rFont val="Arial"/>
        <family val="2"/>
      </rPr>
      <t/>
    </r>
  </si>
  <si>
    <t xml:space="preserve">Relación de libramientos generados.
</t>
  </si>
  <si>
    <t>OFICINA REGIONAL NORTE</t>
  </si>
  <si>
    <r>
      <t xml:space="preserve">Actividades </t>
    </r>
    <r>
      <rPr>
        <strike/>
        <sz val="10"/>
        <rFont val="Arial"/>
        <family val="2"/>
      </rPr>
      <t/>
    </r>
  </si>
  <si>
    <t>Porcentaje de solicitudes tramitadas.</t>
  </si>
  <si>
    <t>1) Recibir solicitudes y verificar cumplimiento de los requisitos según sea caso.</t>
  </si>
  <si>
    <r>
      <t xml:space="preserve">Planilla control de solicitudes tramitadas y devueltas.
</t>
    </r>
    <r>
      <rPr>
        <b/>
        <sz val="9"/>
        <color indexed="46"/>
        <rFont val="Arial"/>
        <family val="2"/>
      </rPr>
      <t/>
    </r>
  </si>
  <si>
    <t>2) Remitir solicitudes y  expedientes  a la Sede del MH.</t>
  </si>
  <si>
    <t>2) Emisión de Certificaciones de pensionados.</t>
  </si>
  <si>
    <t>Porcentaje de certificaciones emitidas.</t>
  </si>
  <si>
    <t>1) Recibir solicitud y verificar documentos requeridos.</t>
  </si>
  <si>
    <t>A) Relación Mensual de Certificaciones, emitidas.</t>
  </si>
  <si>
    <t>ORN ( R )
DGJP (P)</t>
  </si>
  <si>
    <r>
      <rPr>
        <sz val="14"/>
        <color rgb="FF00B050"/>
        <rFont val="Arial"/>
        <family val="2"/>
      </rPr>
      <t xml:space="preserve">1) </t>
    </r>
    <r>
      <rPr>
        <sz val="14"/>
        <rFont val="Arial"/>
        <family val="2"/>
      </rPr>
      <t>Material gastable</t>
    </r>
    <r>
      <rPr>
        <sz val="14"/>
        <color rgb="FF00B050"/>
        <rFont val="Arial"/>
        <family val="2"/>
      </rPr>
      <t>.</t>
    </r>
    <r>
      <rPr>
        <sz val="14"/>
        <rFont val="Arial"/>
        <family val="2"/>
      </rPr>
      <t xml:space="preserve">
</t>
    </r>
    <r>
      <rPr>
        <sz val="14"/>
        <color rgb="FF00B050"/>
        <rFont val="Arial"/>
        <family val="2"/>
      </rPr>
      <t>2)</t>
    </r>
    <r>
      <rPr>
        <sz val="14"/>
        <rFont val="Arial"/>
        <family val="2"/>
      </rPr>
      <t xml:space="preserve"> Recursos tecnológicos</t>
    </r>
    <r>
      <rPr>
        <sz val="14"/>
        <color rgb="FF00B050"/>
        <rFont val="Arial"/>
        <family val="2"/>
      </rPr>
      <t>.</t>
    </r>
    <r>
      <rPr>
        <sz val="14"/>
        <rFont val="Arial"/>
        <family val="2"/>
      </rPr>
      <t xml:space="preserve">
</t>
    </r>
    <r>
      <rPr>
        <sz val="14"/>
        <color rgb="FF00B050"/>
        <rFont val="Arial"/>
        <family val="2"/>
      </rPr>
      <t>3)</t>
    </r>
    <r>
      <rPr>
        <sz val="14"/>
        <rFont val="Arial"/>
        <family val="2"/>
      </rPr>
      <t xml:space="preserve"> Mobiliario</t>
    </r>
    <r>
      <rPr>
        <sz val="14"/>
        <color rgb="FF00B050"/>
        <rFont val="Arial"/>
        <family val="2"/>
      </rPr>
      <t>.</t>
    </r>
  </si>
  <si>
    <t>3 2) Imprimir certificación.</t>
  </si>
  <si>
    <t>A) Relación Mensual de Certificaciones emitidas.</t>
  </si>
  <si>
    <t>3) Registro de Poderes de Representación de Pensionados.</t>
  </si>
  <si>
    <t>Porcentaje de Poderes Representación de Pensionados registrados.</t>
  </si>
  <si>
    <t>1)  Recibir el documento  y verificar requerimientos establecidos.</t>
  </si>
  <si>
    <t>A) Planilla de control de poderes recibidos.</t>
  </si>
  <si>
    <t>1) Material gastable.
2) Recursos tecnológicos.</t>
  </si>
  <si>
    <t>2) Completar formulario Registro Poder de Representación.</t>
  </si>
  <si>
    <t>A) Relación de poderes registrados.</t>
  </si>
  <si>
    <t>43) Elaborar relación de poderes registrados y remitir a la Sede del MH con la documentación anexa correspondiente.</t>
  </si>
  <si>
    <t>4) Tramitación de solicitudes diversas a domicilio. (Alcance: Verificación y / o captura de firmas y huellas, pagos a Pensionados).</t>
  </si>
  <si>
    <t>Porcentaje de trámites a domicilios realizados</t>
  </si>
  <si>
    <t>1) Recibir solicitudes y verificar cumplimiento de los requisitos.</t>
  </si>
  <si>
    <t>A) Formulario de contacto.
B) Correo electrónico de la DGJP.</t>
  </si>
  <si>
    <t xml:space="preserve">ORN ( R )
DGJP (P)
</t>
  </si>
  <si>
    <t>1) Material gastable.
2) Viáticos.</t>
  </si>
  <si>
    <t xml:space="preserve">
42,000.00</t>
  </si>
  <si>
    <t>2) Preparar y gestionar la logística del traslado.</t>
  </si>
  <si>
    <t>Correo electrónico a la Representante ORN</t>
  </si>
  <si>
    <t>3) Realizar el trámite solicitado por el pensionado.</t>
  </si>
  <si>
    <t>A) Formulario de solicitud (Firma o Huella).
B) Fotografía.
C) Coletilla de Cheque firmada.</t>
  </si>
  <si>
    <t>1) Recibir solicitudes desde la DGPLT.</t>
  </si>
  <si>
    <t>ORN ( R ) 
DGPLT (P)
 DJ (P)</t>
  </si>
  <si>
    <t>2) Realizar inspección in situ y elaborar informe de resultados. para remisión a la DGPLT.</t>
  </si>
  <si>
    <t>Informe de la inspección y sus anexos (Fotografías, entre otros).</t>
  </si>
  <si>
    <t>3) Remitir informe a la DGPLT.</t>
  </si>
  <si>
    <t>Comunicación y/o correo de remisión del informe.</t>
  </si>
  <si>
    <t>3) Coordinación y ejecución de actividades de responsabilidad social.</t>
  </si>
  <si>
    <t>Cantidad de actividades realizadas</t>
  </si>
  <si>
    <t>1) Material gastable.
2) Tanques para disposición de residuos sólidos.</t>
  </si>
  <si>
    <t>2) Gestionar adquisición de bienes y servicios.</t>
  </si>
  <si>
    <t>3) Presentar iniciativa de RSI a las organizaciones del entorno de la ORN para su incorporación.</t>
  </si>
  <si>
    <t>A) Carta de invitación.
B) Fotografías de actividad.
C) Minutas.
D) Lista de asistencia.</t>
  </si>
  <si>
    <r>
      <t>4) Ejecutar las actividades del programa</t>
    </r>
    <r>
      <rPr>
        <sz val="14"/>
        <color rgb="FF00B050"/>
        <rFont val="Arial"/>
        <family val="2"/>
      </rPr>
      <t>.</t>
    </r>
  </si>
  <si>
    <t xml:space="preserve">Informe con los resultados de las actividades, con sus respectivos anexos (Fotografías, etc.). </t>
  </si>
  <si>
    <t>4) Gestión administrativa de la ORN. (Compras, mantenimiento, recursos humanos etc.)</t>
  </si>
  <si>
    <t>Porcentaje de requerimientos tramitados</t>
  </si>
  <si>
    <t>1) Identificar necesidad de compra y/o mantenimiento.</t>
  </si>
  <si>
    <r>
      <t>A) Formulario de requerimiento.
B) Solicitud mantenimiento vehículos</t>
    </r>
    <r>
      <rPr>
        <sz val="14"/>
        <color rgb="FF00B050"/>
        <rFont val="Arial"/>
        <family val="2"/>
      </rPr>
      <t>.</t>
    </r>
  </si>
  <si>
    <t>Comunicación de solicitud de requerimientos a DABS/DARH.</t>
  </si>
  <si>
    <t>3) Dar seguimiento a la solicitud.</t>
  </si>
  <si>
    <r>
      <t>5) Gestionar los grupos de interés</t>
    </r>
    <r>
      <rPr>
        <sz val="14"/>
        <color rgb="FF00B050"/>
        <rFont val="Arial"/>
        <family val="2"/>
      </rPr>
      <t xml:space="preserve"> internos </t>
    </r>
    <r>
      <rPr>
        <sz val="14"/>
        <rFont val="Arial"/>
        <family val="2"/>
      </rPr>
      <t>de la ORN.</t>
    </r>
  </si>
  <si>
    <t>1) Realización del programa de reconocimiento "Empleado Destacado del Mes"</t>
  </si>
  <si>
    <t>Informe del evento con sus respectivos anexos: Formularios, fotografías, etc.</t>
  </si>
  <si>
    <t>ORN ( R)
DARH (P)
DC (P)</t>
  </si>
  <si>
    <t>2) Coordinar, tramitar y dar seguimiento a las actividades relacionadas con el personal de la ORN, tales como: Plan Anual de Capacitación, Evaluación del Desempeño, Plan de Mejora de las encuestas de Clima Organizacional y Gerencia y Liderazgo, entre otros.</t>
  </si>
  <si>
    <t>Planes aprobados.</t>
  </si>
  <si>
    <t>3) Desarrollo e implementación del Proyecto Familia Feliz.</t>
  </si>
  <si>
    <t>6) Gestionar los grupos de interés externos de la ORN.</t>
  </si>
  <si>
    <t>1) Coordinar y o\rganizar conferencias sobre temas económicos dirigidas al sector empresarial de la Región Norte.</t>
  </si>
  <si>
    <t>Informe del evento con sus respectivos anexos: Invitaciones, fotografías, etc.</t>
  </si>
  <si>
    <t>ORN ( R)
DC (P)</t>
  </si>
  <si>
    <t>2) Coordinar y organizar talleres sobre el quehacer del Ministerio en coordinación con el CAPGEFI, dirigido a periodistas de la Región Norte.</t>
  </si>
  <si>
    <t>ORN ( R)
CAPGEFI (P)
DC (P)</t>
  </si>
  <si>
    <t>7) Apoyar en las gestiones administrativas al proyecto SAJOMA</t>
  </si>
  <si>
    <t>1) Tramitar documentos a la Sede Central del MH.</t>
  </si>
  <si>
    <t>Comunicación de tramitación de los documentos.</t>
  </si>
  <si>
    <t xml:space="preserve">ORN ( R)
Oficina SAJOMA (P)
</t>
  </si>
  <si>
    <t xml:space="preserve">
</t>
  </si>
  <si>
    <t>2) Realizar los arqueos de la caja chica.</t>
  </si>
  <si>
    <t>Informes de los arqueos de caja chica.</t>
  </si>
  <si>
    <t>3) Brindar soporte tecnológico a la Oficina.</t>
  </si>
  <si>
    <t>8) Elaboración Memoria e Informe Ejecutivo.</t>
  </si>
  <si>
    <t>1) Elaborar Informes de Gestión Trimestral.</t>
  </si>
  <si>
    <t>ORN ( R )</t>
  </si>
  <si>
    <t>1) Material gastable.</t>
  </si>
  <si>
    <t>A) Memoria e Informe Ejecutivo, elaborados.</t>
  </si>
  <si>
    <t>1) Material Gastable
2) Recursos tecnológicos.
3) Mobiliario.
4)  Servicio Metro Pack y Caribe Pack.
5) Viáticos.</t>
  </si>
  <si>
    <t>1) Tramitar solicitudes diversas a la Actividad Central del MH, correspondientes a: Exequátur, Exoneraciones de Impuestos, Casinos y Juegos de Azar.</t>
  </si>
  <si>
    <r>
      <t xml:space="preserve">A) </t>
    </r>
    <r>
      <rPr>
        <b/>
        <sz val="14"/>
        <rFont val="Arial"/>
        <family val="2"/>
      </rPr>
      <t xml:space="preserve">DGPLT: </t>
    </r>
    <r>
      <rPr>
        <sz val="14"/>
        <rFont val="Arial"/>
        <family val="2"/>
      </rPr>
      <t xml:space="preserve">Planilla de remisión expedientes de DGPLT.
B) DJ: </t>
    </r>
    <r>
      <rPr>
        <b/>
        <sz val="14"/>
        <rFont val="Arial"/>
        <family val="2"/>
      </rPr>
      <t xml:space="preserve">Exequátur, </t>
    </r>
    <r>
      <rPr>
        <sz val="14"/>
        <rFont val="Arial"/>
        <family val="2"/>
      </rPr>
      <t xml:space="preserve">Planilla de remisión expedientes Exequátur.
</t>
    </r>
  </si>
  <si>
    <t>ORN ( R )
DCJA (P)
DJ (P)
DGPLT (P)</t>
  </si>
  <si>
    <t>Correo electrónico de solicitud a la Representante ORN.</t>
  </si>
  <si>
    <t>2) Realizar inspecciones a las empresas ubicadas en la zona norte.</t>
  </si>
  <si>
    <t>Programa de RSI aprobado por las autoridades de la AC MH.</t>
  </si>
  <si>
    <t>1) Presentar el programa de RSI a las autoridades para aprobación.</t>
  </si>
  <si>
    <t>ORN ( R )
DARH (P)
DABS (P)
Ministerio de Medio Ambiente  (P)
Ayuntamiento (P)</t>
  </si>
  <si>
    <t>2) Remitir requerimientos para: adquisición de Bienes, contratación de Servicios, solicitudes a recursos humanos.</t>
  </si>
  <si>
    <t>A) Correo electrónico de seguimiento.</t>
  </si>
  <si>
    <t>ORN ( R )
DABS (P)
DARH (P)</t>
  </si>
  <si>
    <t>DEPARTAMENTO DE RELACIONES INTERNACIONALES</t>
  </si>
  <si>
    <r>
      <t>1) Coordinación y organización</t>
    </r>
    <r>
      <rPr>
        <b/>
        <sz val="16"/>
        <rFont val="Arial"/>
        <family val="2"/>
      </rPr>
      <t xml:space="preserve"> </t>
    </r>
    <r>
      <rPr>
        <sz val="16"/>
        <rFont val="Arial"/>
        <family val="2"/>
      </rPr>
      <t>de Eventos con Organismos Internacionales.</t>
    </r>
  </si>
  <si>
    <t xml:space="preserve">Porcentaje de eventos con Organismos Internacionales coordinados y organizados </t>
  </si>
  <si>
    <t>1) Recibir de organismo internacional invitación para que el País  sea sede de evento.</t>
  </si>
  <si>
    <t>257,700,00</t>
  </si>
  <si>
    <t>2) Realizar reunión con equipo involucrado para definir y preparar logística según compromisos previamente acordados con organismo internacional.</t>
  </si>
  <si>
    <r>
      <t>3) Dar soporte/ acompañamiento al organismo Internacional durante la realización del evento.
(según requerimiento)</t>
    </r>
    <r>
      <rPr>
        <sz val="16"/>
        <color indexed="17"/>
        <rFont val="Arial"/>
        <family val="2"/>
      </rPr>
      <t>.</t>
    </r>
  </si>
  <si>
    <t>4) Elaborar Informe sobre evento.</t>
  </si>
  <si>
    <r>
      <t>2) Coordinación de visitas de Representantes Internacionales</t>
    </r>
    <r>
      <rPr>
        <sz val="16"/>
        <color indexed="17"/>
        <rFont val="Arial"/>
        <family val="2"/>
      </rPr>
      <t>.</t>
    </r>
  </si>
  <si>
    <t>Porcentaje de visitas de Representantes Internacionales coordinadas</t>
  </si>
  <si>
    <t>1) Recibir solicitud para coordinación de visita.</t>
  </si>
  <si>
    <t xml:space="preserve">DRI  (R)            
Dirección de Coordinación del Despacho  ( P )  
Protocolo y Eventos ( P )              
Unidades Organizativas de la Actividad Central MH ( P )
Organismos Internacionales ( P ) 
</t>
  </si>
  <si>
    <t>2) Recibir información y requerimientos de representante internacional.</t>
  </si>
  <si>
    <r>
      <t>3) Gestionar adquisición de requerimientos según aplique (boleto aéreo, hospedaje, almuerzos, servicios de transporte, entre otros según aplique)</t>
    </r>
    <r>
      <rPr>
        <sz val="16"/>
        <color indexed="17"/>
        <rFont val="Arial"/>
        <family val="2"/>
      </rPr>
      <t>.</t>
    </r>
  </si>
  <si>
    <t>3) Gestión de trámites de Viajes Oficiales en el exterior.</t>
  </si>
  <si>
    <t>Porcentaje de viajes Oficiales en el exterior gestionados.</t>
  </si>
  <si>
    <t>1) Recibir solicitud coordinación de viaje.</t>
  </si>
  <si>
    <t>7,976,571,98</t>
  </si>
  <si>
    <t>2) Gestionar Certificación de No Objeción de la Presidencia.</t>
  </si>
  <si>
    <r>
      <t>3) Gestionar solicitud Certificación de No Objeción de la Contraloría.
(Casos que aplique)</t>
    </r>
    <r>
      <rPr>
        <sz val="16"/>
        <color indexed="17"/>
        <rFont val="Arial"/>
        <family val="2"/>
      </rPr>
      <t>.</t>
    </r>
  </si>
  <si>
    <t>4) Gestionar adquisición de boleto aéreo y seguro de viaje según aplique.</t>
  </si>
  <si>
    <t>5) Realizar logística de hospedaje  en los casos que aplique.</t>
  </si>
  <si>
    <r>
      <t>6) Preparar dossier de viaje</t>
    </r>
    <r>
      <rPr>
        <sz val="16"/>
        <color indexed="17"/>
        <rFont val="Arial"/>
        <family val="2"/>
      </rPr>
      <t>.</t>
    </r>
  </si>
  <si>
    <r>
      <t>7) Gestionar pago de viáticos y gastos de visado según aplique</t>
    </r>
    <r>
      <rPr>
        <sz val="16"/>
        <color indexed="17"/>
        <rFont val="Arial"/>
        <family val="2"/>
      </rPr>
      <t>.</t>
    </r>
  </si>
  <si>
    <t xml:space="preserve">4) Seguimiento a votaciones del país en Organismos Internacionales donde MH es titular.
</t>
  </si>
  <si>
    <t xml:space="preserve">Porcentaje de votaciones remitidas a Organismos Internacionales </t>
  </si>
  <si>
    <t>1) Recibir la solicitud para el seguimiento de la votación.</t>
  </si>
  <si>
    <t>DRI (R)
Dirección Coordinación del Despacho ( P )
Unidades Organizativas de la Actividad Central MH ( P )  
Organismos Internacionales ( P )</t>
  </si>
  <si>
    <t>2) Dar seguimiento a la votación con  la Unidad Organizativa del MH que delegue el Ministro.</t>
  </si>
  <si>
    <t xml:space="preserve">3) Remitir resultados de la votación a Organismo en formato requerido. </t>
  </si>
  <si>
    <t xml:space="preserve">5) Actualización Matriz Estatus Pagos de Cuotas por concepto de membresía de los diferentes Organismos Internacionales. Alcance: Unidades Organizativas e Instituciones del MH.
</t>
  </si>
  <si>
    <r>
      <t>1) Realizar investigación con las diferentes Unidades Organizativas e Instituciones del MH. 
(incluye DGII, DGA, LN, UAF)</t>
    </r>
    <r>
      <rPr>
        <sz val="16"/>
        <color indexed="17"/>
        <rFont val="Arial"/>
        <family val="2"/>
      </rPr>
      <t>.</t>
    </r>
  </si>
  <si>
    <t>DRI ( R )
Unidades Organizativas e Instituciones del MH ( P )</t>
  </si>
  <si>
    <t>2) Actualizar matriz estatus pagos de cuotas acorde a informaciones recopiladas.</t>
  </si>
  <si>
    <t>3) Presentar Matriz a las autoridades correspondientes para los fines de lugar.</t>
  </si>
  <si>
    <t>6) Elaboración y actualización de base de datos de organismos cooperantes.</t>
  </si>
  <si>
    <t>Números de base de datos de organismos cooperantes a nivel nacional e internacional elaboradas y actualizadas</t>
  </si>
  <si>
    <t>1) Realizar levantamiento de información e identificar  organismos cooperantes a nivel nacional e internacional.</t>
  </si>
  <si>
    <t>DRI ( R )
Unidades Organizativas e Instituciones del MH ( P )
MEPyD-Viceministerio de Cooperación Internacional ( P )
Organismos Internacionales ( P )</t>
  </si>
  <si>
    <t>2) Elaborar / actualizar base de datos  de organismos cooperantes a nivel nacional e internacional.</t>
  </si>
  <si>
    <t xml:space="preserve">7) Coordinación de acciones de cooperación no reembolsables (donaciones de recursos, asistencia técnica, entre otros).
</t>
  </si>
  <si>
    <t>Porcentaje de gestiones de cooperación internacional realizadas</t>
  </si>
  <si>
    <t>1) Identificar necesidades de cooperación no reembolsable.</t>
  </si>
  <si>
    <t>DRI ( R )
Unidades Organizativas e Instituciones del MH ( P )
MEPyD-Viceministerio de Cooperación Internacional ( P )
Organismos Internacionales ( P )</t>
  </si>
  <si>
    <t xml:space="preserve">2) Identificar y contactar oferentes potenciales: agencias, organismos externos y entidades multinacionales. </t>
  </si>
  <si>
    <t>3) Preparar documentos requeridos para realizar acción de cooperación no reembolsable.</t>
  </si>
  <si>
    <t>4) Realizar gestión de cooperación con organismo identificados.</t>
  </si>
  <si>
    <t>5) Elaborar informes sobre acciones de cooperación no reembolsables realizadas.</t>
  </si>
  <si>
    <r>
      <t xml:space="preserve">8) Elaboración </t>
    </r>
    <r>
      <rPr>
        <sz val="16"/>
        <color indexed="17"/>
        <rFont val="Arial"/>
        <family val="2"/>
      </rPr>
      <t>M</t>
    </r>
    <r>
      <rPr>
        <sz val="16"/>
        <rFont val="Arial"/>
        <family val="2"/>
      </rPr>
      <t xml:space="preserve">emoria e </t>
    </r>
    <r>
      <rPr>
        <sz val="16"/>
        <color indexed="17"/>
        <rFont val="Arial"/>
        <family val="2"/>
      </rPr>
      <t>I</t>
    </r>
    <r>
      <rPr>
        <sz val="16"/>
        <rFont val="Arial"/>
        <family val="2"/>
      </rPr>
      <t xml:space="preserve">nforme </t>
    </r>
    <r>
      <rPr>
        <sz val="16"/>
        <color indexed="17"/>
        <rFont val="Arial"/>
        <family val="2"/>
      </rPr>
      <t>E</t>
    </r>
    <r>
      <rPr>
        <sz val="16"/>
        <rFont val="Arial"/>
        <family val="2"/>
      </rPr>
      <t>jecutivo</t>
    </r>
    <r>
      <rPr>
        <sz val="16"/>
        <color indexed="17"/>
        <rFont val="Arial"/>
        <family val="2"/>
      </rPr>
      <t xml:space="preserve"> Anual.</t>
    </r>
  </si>
  <si>
    <t>1) Elaborar informes de gestión trimestral.</t>
  </si>
  <si>
    <t>DRI (R)</t>
  </si>
  <si>
    <t>PLAN OPERATIVO ANUAL  2020</t>
  </si>
  <si>
    <t>Solicitud de viaje aprobada por el Ministro MH y/o VTA.</t>
  </si>
  <si>
    <r>
      <t xml:space="preserve">Correo </t>
    </r>
    <r>
      <rPr>
        <sz val="16"/>
        <color indexed="17"/>
        <rFont val="Arial"/>
        <family val="2"/>
      </rPr>
      <t xml:space="preserve">de </t>
    </r>
    <r>
      <rPr>
        <sz val="16"/>
        <rFont val="Arial"/>
        <family val="2"/>
      </rPr>
      <t>electrónico solicitud de coordinación de visitas.</t>
    </r>
  </si>
  <si>
    <r>
      <rPr>
        <sz val="16"/>
        <color indexed="17"/>
        <rFont val="Arial"/>
        <family val="2"/>
      </rPr>
      <t>C</t>
    </r>
    <r>
      <rPr>
        <sz val="16"/>
        <rFont val="Arial"/>
        <family val="2"/>
      </rPr>
      <t>orreo</t>
    </r>
    <r>
      <rPr>
        <sz val="16"/>
        <color indexed="17"/>
        <rFont val="Arial"/>
        <family val="2"/>
      </rPr>
      <t>s</t>
    </r>
    <r>
      <rPr>
        <sz val="16"/>
        <rFont val="Arial"/>
        <family val="2"/>
      </rPr>
      <t xml:space="preserve"> electrónico</t>
    </r>
    <r>
      <rPr>
        <sz val="16"/>
        <color indexed="17"/>
        <rFont val="Arial"/>
        <family val="2"/>
      </rPr>
      <t>s.</t>
    </r>
  </si>
  <si>
    <t>Cotización, boleto aéreo, hospedaje, etc. (según aplique).</t>
  </si>
  <si>
    <t xml:space="preserve">DRI  (R)  
Dirección de Coordinación del Despacho  ( P ) 
Departamento de Protocolo y Eventos ( P ) 
Departamento de Comunicaciones ( P )
Dirección Administración de Bienes y Servicios ( P )
Dirección Administración de Recursos Financiero ( P )
Seguridad MH ( P )
Transportación ( P )
Organismos Internacionales ( P ) 
Instituciones Gubernamentales  ( P )
                                          </t>
  </si>
  <si>
    <t xml:space="preserve">1) Viáticos: Servicios de hospedaje, gastos de alimentación, entre otros para 03 actividades.
2) Servicios de transportación.
3) Servicios de Seguridad.
4) Material gastable de oficina para impresión de documentos y preparación de carpetas en caso de ser requerido.
Total de ítems 299           
5) Capacitaciones:       
Taller de Oratoria y Maestría de ceremonias (CAPGEFI,  para 03 personas - Costo total: RD$900.00)         
Taller de Inteligencia Emocional (CAPGEFI,  para 03 personas - Costo total: RD$900.00)       </t>
  </si>
  <si>
    <t xml:space="preserve">1) Servicios de Transporte.
2) Coordinación de estadías y almuerzos para (09) visitas internacionales.
3) Emisión de Notas de Prensa y Fotografías. (CS).
4) Boletos aéreos. 
5) Asesorías Ministerio de Hacienda (06)  Otros (09).                       
6)Material gastable de oficina para impresión de documentos y preparación de carpetas en caso de ser requerido.  Total de ítems 399.     
7) Capacitaciones: Taller de Gestión de la comunicación gubernamental (CAPGEFI,  para 03 personas - Costo total: RD$900.00)       
</t>
  </si>
  <si>
    <t xml:space="preserve">
1,364,000,00</t>
  </si>
  <si>
    <t xml:space="preserve">DRI  (R)  
Dirección de Coordinación del Despacho  ( P ) 
VTEC ( P )
DARH ( P) 
Dirección Administración de Bienes y Servicios ( P )
Dirección Administración de Recursos Financiero ( P )
Ministerio Administrativo de la Presidencia ( P )
Ministerio de la Presidencia ( P )
Contraloría ( P )
Unidades Organizativas de la Actividad Central MH ( P )  
Unidades Organizativas de la Actividad a Nivel Internacional u Organismo Internacional Organizador ( P) 
</t>
  </si>
  <si>
    <t xml:space="preserve">Comunicación invitación de organismo internacional para que el país sea sede de evento, con la aprobación del Ministro.         </t>
  </si>
  <si>
    <t>Correos electrónicos, remitidos, Minuta de reunión.</t>
  </si>
  <si>
    <t>Fotografías, registro de participantes.</t>
  </si>
  <si>
    <t xml:space="preserve"> Informe de evento, realizado.</t>
  </si>
  <si>
    <t xml:space="preserve"> Acuse solicitud Certificación de No Objeción de la Presidencia, recibida.</t>
  </si>
  <si>
    <t xml:space="preserve"> Acuse solicitud Certificación de No Objeción de la Contraloría, recibida.</t>
  </si>
  <si>
    <t>Acuse solicitud boleto aéreo y seguro de viaje a DABS vía VTA.</t>
  </si>
  <si>
    <t xml:space="preserve">Reservación de hospedaje, realizado. </t>
  </si>
  <si>
    <t>Acuse comunicación entrega dossier de viaje, realizado.</t>
  </si>
  <si>
    <t>Acuse solicitud pago de viáticos y gastos de visado  a DARF vía VTA.
Certificación de No Objeción de la Presidencia.</t>
  </si>
  <si>
    <t xml:space="preserve">
A1) Servicios de Transporte.
B2) Coordinación de Estadías y Almuerzos.  Promedio de (42) estadías para una proyección de 56 viajes durante el año.
C3) Material gastable de oficina para impresión de documentos y preparación de carpetas en caso de ser requerido. Total de ítems 1,294     
D4) Boletos aéreos: Reunión Ordinaria del COSEFIN, Reunión del Directorio CAF, Reuniones del BEPS, Reunión de Gobernadores del BID Otros viajes oficiales y Capacitaciones en el exterior (68), para una proyección de 56 viajes durante el año.                                                                                                                     
F5) Gestión de visado: Promedio de (15) gestiones de visado para una proyección de 56 viajes durante el año.                                                                                         
G6) Mobiliario de oficina: Trituradora de papel (01), Plastificadora (01), Encuadernadora (01).
F7) Capacitaciones:  Taller de Gestión de comunicación asertiva (CAPGEFI,  para 03 personas - Costo total: RD$900.00).       
</t>
  </si>
  <si>
    <t>Solicitud de seguimiento a la votación, recibida.</t>
  </si>
  <si>
    <t>Correos electrónicos, recibidos.</t>
  </si>
  <si>
    <t>Resultados de la votación por correo electrónicos, carta o resolución, remitidos.</t>
  </si>
  <si>
    <t>Comunicación o correos electrónicos, remitidos.</t>
  </si>
  <si>
    <r>
      <t xml:space="preserve"> Matriz estatus pagos de cuotas</t>
    </r>
    <r>
      <rPr>
        <sz val="16"/>
        <color indexed="17"/>
        <rFont val="Arial"/>
        <family val="2"/>
      </rPr>
      <t xml:space="preserve">, </t>
    </r>
    <r>
      <rPr>
        <sz val="16"/>
        <rFont val="Arial"/>
        <family val="2"/>
      </rPr>
      <t>actualizada.</t>
    </r>
  </si>
  <si>
    <t>Correos electrónico, remitidos.</t>
  </si>
  <si>
    <t>A) Relación de necesidades, identificadas.</t>
  </si>
  <si>
    <t>Base de datos de organismos cooperantes, actualizada.</t>
  </si>
  <si>
    <t xml:space="preserve"> Relación de oferentes, identificados.</t>
  </si>
  <si>
    <t>Documentos soporte de gestión, remitidos.</t>
  </si>
  <si>
    <t>Relación de organismos identificados, remitida.</t>
  </si>
  <si>
    <t>Informes sobre acciones de cooperación no reembolsables, elaborados.</t>
  </si>
  <si>
    <t xml:space="preserve"> Informes trimestrales, elaborados.</t>
  </si>
  <si>
    <t>Memoria e Informe Ejecutivo, elaborados.</t>
  </si>
  <si>
    <t xml:space="preserve">2) Elaborar Informe Ejecutivo y Memoria Anual. </t>
  </si>
  <si>
    <t xml:space="preserve"> DIRECCIÓN GENERAL DE ANÁLISIS Y POLÍTICA FISCAL</t>
  </si>
  <si>
    <r>
      <t>Eje Estratégico:</t>
    </r>
    <r>
      <rPr>
        <sz val="11"/>
        <rFont val="Calibri"/>
        <family val="2"/>
      </rPr>
      <t xml:space="preserve"> Diseño de la Política Fiscal</t>
    </r>
  </si>
  <si>
    <t>Objetivo Estratégico (1 ):  Consolidar una política fiscal sostenible que coadyuve a fortalecer el crecimiento real de la economía dominicana en el marco de una estabilidad macroeconómica a corto, mediano y largo  plazo.</t>
  </si>
  <si>
    <t>Estrategia Derivada ( 1.2 ): Mejorar  el diseño y gestión  de la política de gasto público.  Adecuar el diseño y la gestión de la política de gasto público para promover la distribución eficaz, eficiente y equitativa de los recursos acorde con el Plan Nacional de Desarrollo.</t>
  </si>
  <si>
    <r>
      <t xml:space="preserve">Resultado Esperado ( 1.2.1 ): </t>
    </r>
    <r>
      <rPr>
        <sz val="11"/>
        <rFont val="Calibri"/>
        <family val="2"/>
      </rPr>
      <t xml:space="preserve"> Implementadas las políticas de gasto  y alineadas a la Estrategia Nacional de Desarrollo</t>
    </r>
  </si>
  <si>
    <t xml:space="preserve">Foco  Estratégico (3) </t>
  </si>
  <si>
    <t xml:space="preserve">Objetivo:  Producir estadísticas fiscales de alta calidad para toma de decisiones </t>
  </si>
  <si>
    <r>
      <t xml:space="preserve">1. Elaboración de  Estado de Operaciones del </t>
    </r>
    <r>
      <rPr>
        <b/>
        <sz val="10"/>
        <rFont val="Arial"/>
        <family val="2"/>
      </rPr>
      <t xml:space="preserve"> Sector Público No Financiero </t>
    </r>
    <r>
      <rPr>
        <sz val="10"/>
        <rFont val="Arial"/>
        <family val="2"/>
      </rPr>
      <t>en linea con el Manual de Estadisticas de Finanzas Públicas 2014</t>
    </r>
  </si>
  <si>
    <t>1) Revisar  las partidas de ingresos, gastos y flujos de activos y pasivos finacieros del SPNF</t>
  </si>
  <si>
    <t>A) Estado de Operación del SPNF generado</t>
  </si>
  <si>
    <r>
      <t xml:space="preserve">EGG ( R ) </t>
    </r>
    <r>
      <rPr>
        <sz val="10"/>
        <rFont val="Arial"/>
        <family val="2"/>
      </rPr>
      <t xml:space="preserve">
EPNFM (I)       
BCRD (I)</t>
    </r>
    <r>
      <rPr>
        <b/>
        <sz val="10"/>
        <rFont val="Arial"/>
        <family val="2"/>
      </rPr>
      <t xml:space="preserve">
     </t>
    </r>
  </si>
  <si>
    <t>2) Generar Estado de Operaciones de SPNF</t>
  </si>
  <si>
    <t>3) Gestionar revisión  y realizar ajustes</t>
  </si>
  <si>
    <t>4) Gestionar aprobación para fines de publicación</t>
  </si>
  <si>
    <t>2. Elaborar informe de evaluación de calidad de datos suministrados para la producción de estadísticas de Sector Público no Financiero.</t>
  </si>
  <si>
    <t xml:space="preserve">1) Realizar inventario de elementos a revisar en dimensión: condiciones previas de calidad </t>
  </si>
  <si>
    <t>A) Informe elaborado y aprobado</t>
  </si>
  <si>
    <r>
      <t xml:space="preserve">EGG( R ) 
</t>
    </r>
    <r>
      <rPr>
        <sz val="10"/>
        <rFont val="Arial"/>
        <family val="2"/>
      </rPr>
      <t>EPNFM (I)       
BCRD (I)</t>
    </r>
    <r>
      <rPr>
        <b/>
        <sz val="10"/>
        <rFont val="Arial"/>
        <family val="2"/>
      </rPr>
      <t xml:space="preserve">
     </t>
    </r>
  </si>
  <si>
    <t>2) Realizar inventario de elementos a revisar en dimensión: garantías de integridad</t>
  </si>
  <si>
    <t xml:space="preserve">3) Realizar inventario de elementos a revisar en dimensión: rigor metodológico </t>
  </si>
  <si>
    <t xml:space="preserve">4) Realizar inventario de elementos a revisar en dimensión: exactitud y fiabilidad </t>
  </si>
  <si>
    <t>5) Realizar inventario de elementos a revisar en dimensión: utilidad de las estadísticas para el usuario y acceso</t>
  </si>
  <si>
    <t xml:space="preserve">6) Elaborar informe de compilación de hallazgos </t>
  </si>
  <si>
    <t>7) Gestionar revisión y realizar ajustes al documento</t>
  </si>
  <si>
    <t xml:space="preserve">8) Aprobación del documento </t>
  </si>
  <si>
    <t>3. Diseño e implementación de herramienta tecnológica para la generación de información estadística consolidada del sector público No Financiero</t>
  </si>
  <si>
    <t>1)  Proceso de contratación de consultoría para el diseño e implementación  de herramienta tecnológica de generación de información estadística consolidada del sector público No financiero</t>
  </si>
  <si>
    <t>A) Informe de avance de los procesos de contratación</t>
  </si>
  <si>
    <r>
      <t xml:space="preserve">EGG ( R ) 
</t>
    </r>
    <r>
      <rPr>
        <sz val="10"/>
        <rFont val="Arial"/>
        <family val="2"/>
      </rPr>
      <t>EPNFM (I)       
DAFI (I)</t>
    </r>
    <r>
      <rPr>
        <b/>
        <sz val="10"/>
        <rFont val="Arial"/>
        <family val="2"/>
      </rPr>
      <t xml:space="preserve">
</t>
    </r>
  </si>
  <si>
    <t>2)  Implementación de herramienta tecnológica de generación de información estadística consolidada del sector público No financiero</t>
  </si>
  <si>
    <t xml:space="preserve">C) Herramienta Implementada </t>
  </si>
  <si>
    <t xml:space="preserve">3) Producción de información estadística consolidada del sector público </t>
  </si>
  <si>
    <t xml:space="preserve">D) Información estadística consolidada del sector público publicada </t>
  </si>
  <si>
    <t xml:space="preserve">4) Presentación y publicación de información estadística consolidada del sector público </t>
  </si>
  <si>
    <t xml:space="preserve">4. Desarrollo de inteligencia de negocios  </t>
  </si>
  <si>
    <t>1) Diseño y desarrollo de base de datos (CIFE-SIGEF-Externa)</t>
  </si>
  <si>
    <t xml:space="preserve">A) Base de datos creada </t>
  </si>
  <si>
    <r>
      <t xml:space="preserve">EGG ( R ) </t>
    </r>
    <r>
      <rPr>
        <sz val="10"/>
        <rFont val="Arial"/>
        <family val="2"/>
      </rPr>
      <t xml:space="preserve">
EPNFM (I)       
DAFI (I)
</t>
    </r>
  </si>
  <si>
    <t xml:space="preserve">2) Diseño de informes sectoriales de desempeño sectorial: Agua, Sector Eléctrico y Resto. </t>
  </si>
  <si>
    <t xml:space="preserve">B) Informes creados </t>
  </si>
  <si>
    <t>3) Automatización de informes de desempeño sectorial (descriptivo)</t>
  </si>
  <si>
    <t>C) Automatización creada</t>
  </si>
  <si>
    <r>
      <t>Foco  Estratégico (3) :</t>
    </r>
    <r>
      <rPr>
        <sz val="11"/>
        <rFont val="Calibri"/>
        <family val="2"/>
      </rPr>
      <t xml:space="preserve"> Gestión Eficaz y Eficiente del Sistema Presupuestario</t>
    </r>
  </si>
  <si>
    <r>
      <rPr>
        <sz val="11"/>
        <rFont val="Calibri"/>
        <family val="2"/>
      </rPr>
      <t xml:space="preserve"> Iniciativa Estratégica (3.2): Diseño del Marco  del Gasto Plurianual.</t>
    </r>
  </si>
  <si>
    <t xml:space="preserve">Actividad </t>
  </si>
  <si>
    <t>1. Estudios e investigaciones para la mejora de la Gestión de los Riesgos Fiscales</t>
  </si>
  <si>
    <t xml:space="preserve">1)  Elaborar estudios para mejorar la  metodología del cálculo de impacto presupuestario y de pasivos contingentes asociados a desastres naturales. </t>
  </si>
  <si>
    <t xml:space="preserve">A) Presentación en PPT </t>
  </si>
  <si>
    <r>
      <t xml:space="preserve">PF (R)
</t>
    </r>
    <r>
      <rPr>
        <sz val="10"/>
        <rFont val="Arial"/>
        <family val="2"/>
      </rPr>
      <t xml:space="preserve">EFIS (I)
</t>
    </r>
    <r>
      <rPr>
        <b/>
        <sz val="10"/>
        <rFont val="Arial"/>
        <family val="2"/>
      </rPr>
      <t xml:space="preserve">
</t>
    </r>
  </si>
  <si>
    <t>UE</t>
  </si>
  <si>
    <t xml:space="preserve">2)  Elaborar estudios para mejorar la  metodología del cálculo de impacto presupuestario y de pasivos contingentes asociados pensiones. </t>
  </si>
  <si>
    <t xml:space="preserve">C) Presentación en PPT </t>
  </si>
  <si>
    <t>3) Elaborar estudios en el tema de riesgos fiscales por déficits de las empresas públicas</t>
  </si>
  <si>
    <t xml:space="preserve">D) Informe y herramienta excel de análisis. </t>
  </si>
  <si>
    <t>4) Visita a Unidades homólogas dentro y fuera de región para establecer vinculos estrategicos, observar los procesos atados a estos productos y absorber experiencias.</t>
  </si>
  <si>
    <t xml:space="preserve">F)Informe de visita </t>
  </si>
  <si>
    <t xml:space="preserve"> Viajes al exterior 
para 3 técnicos de la Dirección. 
 </t>
  </si>
  <si>
    <t xml:space="preserve">2. Desarrollo de un modelo automatizado de estimación de cierre fiscal </t>
  </si>
  <si>
    <t>1) Elaboración de TDR para consultoría para el desarrollo de modelo automatizado de estimación de cierre fiscal.</t>
  </si>
  <si>
    <t>TDR</t>
  </si>
  <si>
    <t xml:space="preserve">2) Visita a Unidades homólogas dentro y fuera de región para establecer vinculos estrategicos, observar los procesos atados a estos productos y absorber experiencias. </t>
  </si>
  <si>
    <t>Informe de visita</t>
  </si>
  <si>
    <t>3. Elaboración de anteproyecto de ley de responsabilidad fiscal</t>
  </si>
  <si>
    <t>1) Elaboración de distintos escenarios sobre implicancias de selección de ancla de la política fiscal</t>
  </si>
  <si>
    <t xml:space="preserve">Informe de posibles escenarios </t>
  </si>
  <si>
    <t>2) Elaboración de anteproyecto de ley</t>
  </si>
  <si>
    <t>Borrador de ante proyecto</t>
  </si>
  <si>
    <t xml:space="preserve">4. Consolidación de Sistema de Pronósticos Fiscales </t>
  </si>
  <si>
    <t xml:space="preserve">1)  Desarrollar e implementar  el módulo del sector real del modelo de la programación financiera. ( consultoría) </t>
  </si>
  <si>
    <t>A) Informe de consultoría</t>
  </si>
  <si>
    <r>
      <t>EFIS  (R)</t>
    </r>
    <r>
      <rPr>
        <sz val="10"/>
        <rFont val="Arial"/>
        <family val="2"/>
      </rPr>
      <t xml:space="preserve">
PF (I)
</t>
    </r>
  </si>
  <si>
    <t>2 Capacitaciones el 
exterior para 3 técnicos de la Dirección</t>
  </si>
  <si>
    <t>BID</t>
  </si>
  <si>
    <t>US$35,000.00</t>
  </si>
  <si>
    <t xml:space="preserve">2) Desarrollar e implementar el módulo del sector externo y deuda pública externa del modelo de la programación financiera. (consultoría) </t>
  </si>
  <si>
    <t>B) Informe de Consultoría</t>
  </si>
  <si>
    <t>3) Adquisición de software (licencias) la programación financiera</t>
  </si>
  <si>
    <t>C) Software comprado</t>
  </si>
  <si>
    <t>US$56,950.00</t>
  </si>
  <si>
    <t>4) Actualizar modelo de proyección de crecimiento económico de corto plazo.</t>
  </si>
  <si>
    <t xml:space="preserve">D) Informe de Proyección de Crecimiento de Corto Plazo </t>
  </si>
  <si>
    <t xml:space="preserve">5) Actualización modelos de politica salarial. </t>
  </si>
  <si>
    <t xml:space="preserve">E) PPT de modelos </t>
  </si>
  <si>
    <t xml:space="preserve">6) Contratación de experto para el análisis del sector eléctrico </t>
  </si>
  <si>
    <t>Contrato consultoria</t>
  </si>
  <si>
    <t xml:space="preserve">7) Presentación de resultados de los modelos al Director </t>
  </si>
  <si>
    <t xml:space="preserve">F) PPT de modelos </t>
  </si>
  <si>
    <t xml:space="preserve">5. Diseño de Macro Proceso para el Marco Fiscal de Mediano Plazo </t>
  </si>
  <si>
    <t xml:space="preserve">1) Contratación de consultoría especializada para el desarrollo e implantación de un macro proceso para el MFMP </t>
  </si>
  <si>
    <r>
      <t xml:space="preserve">EFIS  (R)
</t>
    </r>
    <r>
      <rPr>
        <sz val="10"/>
        <rFont val="Arial"/>
        <family val="2"/>
      </rPr>
      <t>PF (I)</t>
    </r>
    <r>
      <rPr>
        <b/>
        <sz val="10"/>
        <rFont val="Arial"/>
        <family val="2"/>
      </rPr>
      <t xml:space="preserve">
</t>
    </r>
  </si>
  <si>
    <t xml:space="preserve">2) Revisión de informe de consultoría </t>
  </si>
  <si>
    <t>Informe de Consultoría</t>
  </si>
  <si>
    <t>3) Presentar al director informe de consultoría</t>
  </si>
  <si>
    <t xml:space="preserve">6. Diseño de Notas Técnicas </t>
  </si>
  <si>
    <t>1) Creación de marco conceptual que delimite el contenido y alcance de una nota técnica.</t>
  </si>
  <si>
    <t>Minutas de notas técnicas</t>
  </si>
  <si>
    <t>2) Creación de plantilla estandarizada (word y excel).</t>
  </si>
  <si>
    <t>Planilla elaborada</t>
  </si>
  <si>
    <t>3) Presentar al equipo para su divulgación y uso.</t>
  </si>
  <si>
    <t>7. Diseño piloto para la implementación del Marco de Gasto de Mediano Plazo</t>
  </si>
  <si>
    <t>1) Contratación de consultoría especializada para el desarrollo e implantación del Marco de Gasto de Mediano Plazo</t>
  </si>
  <si>
    <t>DPEF (R)
EFIS (I)
PF (I)</t>
  </si>
  <si>
    <t>US$52,000.00</t>
  </si>
  <si>
    <t>2) Revisión de informe de consultoría para  implementación del Marco de Gasto de Mediano Plazo.</t>
  </si>
  <si>
    <t xml:space="preserve"> 8. Desarrollar e implantar el modelo de la programación financiera: Sector Fiscal  </t>
  </si>
  <si>
    <t xml:space="preserve">1) Proceso de contratación de consultoria especializada para desarrollar e implantar el modulo del sector fiscal de la programación financiera </t>
  </si>
  <si>
    <t>2) Análisis y proyecciones de las principales figuras de los ingresos fiscales: determinar elasticidades respecto a las bases teóricas, eficiencia recaudatoria</t>
  </si>
  <si>
    <t>Informe de proyecciones de programacion financiera</t>
  </si>
  <si>
    <t>Recursos UE</t>
  </si>
  <si>
    <t>3)Cuantificación efectos del gasto público (vínculo con el sector real)</t>
  </si>
  <si>
    <t>4)Modelar estrategias de financiamiento del déficit (vínculo con el sector externo y monetario)</t>
  </si>
  <si>
    <t>5)Marco de sostenibilidad de la deuda publica</t>
  </si>
  <si>
    <t>6)Flujos de caja en MN y ME</t>
  </si>
  <si>
    <t>Flujo de caja elaborado</t>
  </si>
  <si>
    <t xml:space="preserve"> 9. Desarrollar e implantar el modelo de la programación financiera: Sector Monetario  </t>
  </si>
  <si>
    <t>2) Afinar instrumentos de política monetaria y sus efectos agregados</t>
  </si>
  <si>
    <t>Informe de balance monetario</t>
  </si>
  <si>
    <t>3) Revisión hojas de balance Sector Financiero</t>
  </si>
  <si>
    <t>10. Seminario de Investigación Macroeconómica (SIM)</t>
  </si>
  <si>
    <t>1) Realizar reunión interna de definición de propuestas y expositores</t>
  </si>
  <si>
    <t xml:space="preserve">Minuta reunión </t>
  </si>
  <si>
    <r>
      <t xml:space="preserve">
DPEF ( R ) 
</t>
    </r>
    <r>
      <rPr>
        <sz val="10"/>
        <rFont val="Arial"/>
        <family val="2"/>
      </rPr>
      <t xml:space="preserve">EFIS (I)
DEF(I)
Protocolo (I)
Despacho (I)
</t>
    </r>
    <r>
      <rPr>
        <b/>
        <sz val="10"/>
        <rFont val="Arial"/>
        <family val="2"/>
      </rPr>
      <t xml:space="preserve">
</t>
    </r>
  </si>
  <si>
    <t>2) Reuniones de coordinación logística  con Despacho y Protocolo</t>
  </si>
  <si>
    <t>3) Realizar SIM</t>
  </si>
  <si>
    <t>Fotos del evento</t>
  </si>
  <si>
    <r>
      <rPr>
        <sz val="11"/>
        <rFont val="Calibri"/>
        <family val="2"/>
      </rPr>
      <t xml:space="preserve"> Iniciativa Estratégica  (3.3): Reingeniería del Gasto para minimizar la rigidez presupuestaria.</t>
    </r>
  </si>
  <si>
    <r>
      <t>Sub</t>
    </r>
    <r>
      <rPr>
        <sz val="11"/>
        <rFont val="Calibri"/>
        <family val="2"/>
      </rPr>
      <t>-</t>
    </r>
    <r>
      <rPr>
        <b/>
        <sz val="11"/>
        <rFont val="Calibri"/>
        <family val="2"/>
      </rPr>
      <t>actividades</t>
    </r>
  </si>
  <si>
    <t xml:space="preserve">
3.3.1 Revisar las leyes que imprimen rigidez al gasto público.</t>
  </si>
  <si>
    <t>Levantamiento, cuantificación y priorización de leyes que imprimen rigidez al gasto público.</t>
  </si>
  <si>
    <t xml:space="preserve">Reporte de leyes que imprimen rigidez </t>
  </si>
  <si>
    <r>
      <t xml:space="preserve">DPEF (R)
</t>
    </r>
    <r>
      <rPr>
        <sz val="10"/>
        <rFont val="Arial"/>
        <family val="2"/>
      </rPr>
      <t xml:space="preserve">PF (I)
EFIS (I)
DIGEPRES (I)
DIGECOG (I) 
</t>
    </r>
  </si>
  <si>
    <t>US$ 295,680.00</t>
  </si>
  <si>
    <t xml:space="preserve">Realizar un análisis costo beneficio detallado de cada ley que imprime rigidez al gasto público. </t>
  </si>
  <si>
    <t xml:space="preserve">Documento de análisis costo-beneficio. </t>
  </si>
  <si>
    <t>Entregar de informes de análisis por parte de los equipos de trabajo al comité de alto nivel.</t>
  </si>
  <si>
    <t xml:space="preserve">Carta de remisión de Informe de Análisis Costo Beneficio al comité de alto nivel. </t>
  </si>
  <si>
    <t>3.3.1.6 Entrega de propuestas y observaciones del comité de alto nivel al Ministro de Hacienda.</t>
  </si>
  <si>
    <t xml:space="preserve">Propuesta entregada </t>
  </si>
  <si>
    <t>3.3.2 Revisar estructura institucional y de programas para eliminar duplicidad de funciones y tareas específicas.</t>
  </si>
  <si>
    <t>3.3.2.2 Estudiar leyes y planes que dieron origen a instituciones y programas.</t>
  </si>
  <si>
    <t xml:space="preserve">Informe preliminar presentado </t>
  </si>
  <si>
    <r>
      <t xml:space="preserve">DPEF (R)
</t>
    </r>
    <r>
      <rPr>
        <sz val="10"/>
        <rFont val="Arial"/>
        <family val="2"/>
      </rPr>
      <t xml:space="preserve">PF (I)
EFIS (I)
DIGEPRES (I)
DIGECOG (I) </t>
    </r>
    <r>
      <rPr>
        <b/>
        <sz val="10"/>
        <rFont val="Arial"/>
        <family val="2"/>
      </rPr>
      <t xml:space="preserve">
</t>
    </r>
  </si>
  <si>
    <t xml:space="preserve">Agrupar según su naturaleza las instituciones del Gobierno General Nacional </t>
  </si>
  <si>
    <t xml:space="preserve">Proponer subcategorías tomando capítulos y en algunos casos especiales unidades ejecutoras. </t>
  </si>
  <si>
    <t xml:space="preserve">Analizar objetivos, propósitos, funciones y provisión de bienes y servicios de los programas presupuestarios de cada institución. </t>
  </si>
  <si>
    <t xml:space="preserve">3.3.2.6 Presentar informe preliminar de análisis al Ministro </t>
  </si>
  <si>
    <t>3.3.3 Revisar proyectos de inversión pública prioritarios y en línea con la Estrategia Nacional de Desarrollo y Plan Nacional Plurianual del Sector Público.</t>
  </si>
  <si>
    <t>3.3.3.2 Revisar antecedentes y otras referencias que dieron origen a proyectos de inversión pública.</t>
  </si>
  <si>
    <t xml:space="preserve">Informe preliminar de revisión de proyectos de inversión pública </t>
  </si>
  <si>
    <r>
      <t xml:space="preserve">DPEF (R)
</t>
    </r>
    <r>
      <rPr>
        <sz val="10"/>
        <rFont val="Arial"/>
        <family val="2"/>
      </rPr>
      <t>PF (I)
EFIS (I)
DIGEPRES (I)
CP (I) 
MEPYD(I)</t>
    </r>
  </si>
  <si>
    <t>3.3.3.3 Elaborar propuesta de informe preliminar de revisión de los proyectos de inversión pública.</t>
  </si>
  <si>
    <t>3.3.3.4 Elaborar y entregar propuesta de informes de análisis al Ministro.</t>
  </si>
  <si>
    <t>3.3.4 Revisar estructura de gastos operativos a lo interno de las instituciones.</t>
  </si>
  <si>
    <t>3.3.4.2 Revisar estructura orgánica y de operaciones con miras a reducir gasto no prioritario.</t>
  </si>
  <si>
    <r>
      <t xml:space="preserve">DPEF (R)
</t>
    </r>
    <r>
      <rPr>
        <sz val="10"/>
        <rFont val="Arial"/>
        <family val="2"/>
      </rPr>
      <t xml:space="preserve">PF (I)
EFIS (I)
DIGEPRES (I)
CyCP (I) 
</t>
    </r>
  </si>
  <si>
    <t xml:space="preserve">Elaborar indicadores de gestión de las Instituciones del Gobierno General para evaluar la existencia de gastos no necesarios para cumplir sus funciones. </t>
  </si>
  <si>
    <t>3.3.4.3 Elaborar y entregar propuesta de informes de análisis al Ministro.</t>
  </si>
  <si>
    <t>Iniciativa Estratégica  (3.4): Enlace Ministerio de Hacienda-Congreso Nacional.</t>
  </si>
  <si>
    <r>
      <t>Sub</t>
    </r>
    <r>
      <rPr>
        <sz val="11"/>
        <rFont val="Calibri"/>
        <family val="2"/>
      </rPr>
      <t>-actividades</t>
    </r>
  </si>
  <si>
    <t>3.4.1 Sensibilizar Comisiones de Hacienda en el Congreso Nacional.</t>
  </si>
  <si>
    <t>1. Coordinar y realizar reuniones de sensibilización con el personal técnico de la Dirección de Comisiones, las Comisiones Permanentes, y Secretaria Legislativa del Congreso Nacional para presentar la iniciativa</t>
  </si>
  <si>
    <t>Informe contentivo de la sistematización de las acciones realizadas, incluyendo la base de datos de anteproyectos vigentes y perimidos y sus respectivas Comisiones y contactos.</t>
  </si>
  <si>
    <t xml:space="preserve">DGAPF (R)
VT (I)
CN (I)
</t>
  </si>
  <si>
    <t>3.4.2 Revisión de anteproyectos de leyes con impacto directo en las finanzas públicas.</t>
  </si>
  <si>
    <t>2. Realizar levantamiento, sistematización y análisis de anteproyectos vigentes de impacto fiscal y las Comisiones apoderadas de los mismos.</t>
  </si>
  <si>
    <t xml:space="preserve">Informe de análisis de los anteproyectos de ley en Comisiones de Hacienda con implicaciones fiscales. </t>
  </si>
  <si>
    <t>3.4.3 Informar a comisiones de Hacienda del Congreso Nacional sobre implicaciones fiscales de anteproyectos en curso.</t>
  </si>
  <si>
    <t xml:space="preserve">3. Elaborar informe de análisis de los anteproyectos de ley en Comisiones de Hacienda con implicaciones fiscales. </t>
  </si>
  <si>
    <t>3.4.4 Elaborar y entregar informes de análisis al Ministro.</t>
  </si>
  <si>
    <t>4. Elaborar y entregar informes de análisis al Ministro.</t>
  </si>
  <si>
    <t>Carta de remisión de Informe de Análisis enlace MH-CN</t>
  </si>
  <si>
    <t>1.5.2 Fortalecimiento del portal de Transparencia Fiscal.</t>
  </si>
  <si>
    <t>1) Convocar productoras de datos fiscales del Sector Público No Financiero (Extrapresupuestarias, Seguridad Social y Sociedades Públicas No Financieras)</t>
  </si>
  <si>
    <t>Correo de llamado  convocatorias</t>
  </si>
  <si>
    <r>
      <t xml:space="preserve">DEF ( R ) 
</t>
    </r>
    <r>
      <rPr>
        <sz val="10"/>
        <rFont val="Arial"/>
        <family val="2"/>
      </rPr>
      <t>EGG ( I )
EPNFM (I)       
DAFI (I)</t>
    </r>
    <r>
      <rPr>
        <b/>
        <sz val="10"/>
        <rFont val="Arial"/>
        <family val="2"/>
      </rPr>
      <t xml:space="preserve">
     </t>
    </r>
  </si>
  <si>
    <t xml:space="preserve">2)  Adiestrar a productoras de datos fiscales en la carga de información a través del CIFE </t>
  </si>
  <si>
    <t>Listado de participación</t>
  </si>
  <si>
    <t xml:space="preserve">3) Seguimiento en el llenado, revisión y actualización de productoras de datos fiscales a través de CIFE </t>
  </si>
  <si>
    <t>Correo de seguimiento</t>
  </si>
  <si>
    <t>1.3.3 Monitoreo y seguimiento a la implementación del CMI.</t>
  </si>
  <si>
    <t xml:space="preserve">1.3.3.1 Monitorear y dar seguimiento a la implementación del CMI </t>
  </si>
  <si>
    <t xml:space="preserve">A)  Minuta reunión de seguimiento con la DAFI </t>
  </si>
  <si>
    <r>
      <rPr>
        <b/>
        <sz val="10"/>
        <rFont val="Arial"/>
        <family val="2"/>
      </rPr>
      <t xml:space="preserve">DPEF ( R ) </t>
    </r>
    <r>
      <rPr>
        <sz val="10"/>
        <rFont val="Arial"/>
        <family val="2"/>
      </rPr>
      <t xml:space="preserve">
EFIS (I)
VT (I)
DAFI (I)</t>
    </r>
  </si>
  <si>
    <r>
      <t xml:space="preserve">Elaboración de  Estado de Operaciones de </t>
    </r>
    <r>
      <rPr>
        <b/>
        <sz val="10"/>
        <rFont val="Arial"/>
        <family val="2"/>
      </rPr>
      <t xml:space="preserve">Gobierno Central </t>
    </r>
    <r>
      <rPr>
        <sz val="10"/>
        <rFont val="Arial"/>
        <family val="2"/>
      </rPr>
      <t xml:space="preserve">en linea con el Manual de Estadisticas de Finanzas Públicas 2014  </t>
    </r>
  </si>
  <si>
    <t xml:space="preserve">1) Revisar  las partidas de ingresos, gastos y flujos de activos y pasivos finacieros del Gobierno Central. </t>
  </si>
  <si>
    <t>A) Estado de Operación del Gobierno Central generado</t>
  </si>
  <si>
    <r>
      <t xml:space="preserve">DEF ( R ) 
</t>
    </r>
    <r>
      <rPr>
        <sz val="10"/>
        <rFont val="Arial"/>
        <family val="2"/>
      </rPr>
      <t xml:space="preserve">EGG ( I )
EPNFM (I)       
BCRD (I)
     </t>
    </r>
  </si>
  <si>
    <t xml:space="preserve">2) Generar Estado de Operaciones de Gobierno Central. </t>
  </si>
  <si>
    <t>3) Gestionar revisión  y realizar ajustes.</t>
  </si>
  <si>
    <t>4) Gestionar aprobación para fines de publicación.</t>
  </si>
  <si>
    <t xml:space="preserve"> 3.2.2 Actualización del Marco Fiscal de Mediano Plazo 
( Marco Financiero) </t>
  </si>
  <si>
    <t>3.2.2.1 Definir los objetivos de política fiscal.</t>
  </si>
  <si>
    <t xml:space="preserve">A) MFMP aprobado.
</t>
  </si>
  <si>
    <r>
      <rPr>
        <b/>
        <sz val="10"/>
        <rFont val="Arial"/>
        <family val="2"/>
      </rPr>
      <t>DPEF (R)</t>
    </r>
    <r>
      <rPr>
        <sz val="10"/>
        <rFont val="Arial"/>
        <family val="2"/>
      </rPr>
      <t xml:space="preserve">
EFIS (I)
PF (I)
DIGEPRES (I)
DGPLT (I) 
</t>
    </r>
    <r>
      <rPr>
        <sz val="9"/>
        <rFont val="Calibri"/>
        <family val="2"/>
      </rPr>
      <t xml:space="preserve"> </t>
    </r>
  </si>
  <si>
    <t>3.2.2.2 Realizar evaluación objetiva del contexto macroeconómico.</t>
  </si>
  <si>
    <t>3.2.2.4 Identificar topes agregados de gastos primarios indicativos plurianuales consistentes con objetivo de política.</t>
  </si>
  <si>
    <t>3.2.2.7 Elaborar escenarios de proyecciones MFMP considerando riesgos fiscales macro y específicos..</t>
  </si>
  <si>
    <t>3.2.2.8 Presentar al Ministro de Hacienda el MFMP para elevarlo al Poder Ejecutivo</t>
  </si>
  <si>
    <t>3.2.2.9  Presentar al Ministro del Hacienda la actualización 
del MFMP que acompaña al Presupuesto General del Estado</t>
  </si>
  <si>
    <t>3.2.2.10 Elaborar análisis de la sostenibilidad de la deuda</t>
  </si>
  <si>
    <t xml:space="preserve">1) Actualización Informe de vulnerabilidades externas </t>
  </si>
  <si>
    <t xml:space="preserve">1)  Actualizar documento de investigación.  </t>
  </si>
  <si>
    <r>
      <rPr>
        <b/>
        <sz val="10"/>
        <rFont val="Arial"/>
        <family val="2"/>
      </rPr>
      <t>DPEF (R)</t>
    </r>
    <r>
      <rPr>
        <sz val="10"/>
        <rFont val="Arial"/>
        <family val="2"/>
      </rPr>
      <t xml:space="preserve">
EFIS (I)
PF (I)
</t>
    </r>
  </si>
  <si>
    <t xml:space="preserve">2)  Presentar documento   </t>
  </si>
  <si>
    <t>2)  Informe sector electrico</t>
  </si>
  <si>
    <t>3) Producción de al menos un  documento de investigación en tema macrofiscal.</t>
  </si>
  <si>
    <t xml:space="preserve">1) Compilar y diseñar documento de investigación.  </t>
  </si>
  <si>
    <t>A) Documento de investigación aprobado.</t>
  </si>
  <si>
    <t>2) Elaborar documento y presentar al equipo para comentarios.</t>
  </si>
  <si>
    <t>3) Presentar al director para su aprobación.</t>
  </si>
  <si>
    <r>
      <t>4) Elaboración de la Política Presupuestaria</t>
    </r>
    <r>
      <rPr>
        <sz val="11"/>
        <rFont val="Calibri"/>
        <family val="2"/>
      </rPr>
      <t xml:space="preserve"> Anual</t>
    </r>
  </si>
  <si>
    <t>Analizar e integrar los diferentes componentes de la PPA</t>
  </si>
  <si>
    <t xml:space="preserve">A) Política Presupuestaria Anual elaborada y aprobada </t>
  </si>
  <si>
    <r>
      <rPr>
        <b/>
        <sz val="10"/>
        <rFont val="Arial"/>
        <family val="2"/>
      </rPr>
      <t>DPEF (R)</t>
    </r>
    <r>
      <rPr>
        <sz val="10"/>
        <rFont val="Arial"/>
        <family val="2"/>
      </rPr>
      <t xml:space="preserve">
EFIS (I)
PF (I)
DIGEPRES (I)
DGPLT (I) 
CP(I)
 </t>
    </r>
  </si>
  <si>
    <t>Presentar la PPA al Ministro de Hacienda.</t>
  </si>
  <si>
    <t xml:space="preserve">5) Elaboración de reporte sobre flujo de caja del gobierno en US$ </t>
  </si>
  <si>
    <t xml:space="preserve">Número de reportes elaborados </t>
  </si>
  <si>
    <t xml:space="preserve">1) Mejorar la proyección del flujo de caja  mensual en dólares. </t>
  </si>
  <si>
    <t xml:space="preserve">A) Reporte Flujo de Caja del Gobierno en US$ aprobado. </t>
  </si>
  <si>
    <r>
      <t xml:space="preserve">
</t>
    </r>
    <r>
      <rPr>
        <b/>
        <sz val="10"/>
        <rFont val="Arial"/>
        <family val="2"/>
      </rPr>
      <t>DEF ( R )</t>
    </r>
    <r>
      <rPr>
        <sz val="10"/>
        <rFont val="Arial"/>
        <family val="2"/>
      </rPr>
      <t xml:space="preserve">
PF (I)
EFIS (I) 
CP (I)
DGPLT (I)           
  TN (I) 
</t>
    </r>
  </si>
  <si>
    <t>2) Gestionar revisión y   aprobación del documento.</t>
  </si>
  <si>
    <t xml:space="preserve">6) Presentación de Coyuntura Doméstica  </t>
  </si>
  <si>
    <t xml:space="preserve">Número de documentos elaborados .  </t>
  </si>
  <si>
    <t xml:space="preserve">1) Elaborar documento de presentación preliminar.  </t>
  </si>
  <si>
    <t>A) Documento de presentación  del desempeño economía dominicana aprobado.</t>
  </si>
  <si>
    <t>2) Gestionar la revisión y ajustes al documento.</t>
  </si>
  <si>
    <t>3) Gestionar la aprobación y diseminación  del documento.</t>
  </si>
  <si>
    <t xml:space="preserve">7) Elaboración del panorama fiscal  semanal </t>
  </si>
  <si>
    <t>1) Elaborar documento de panorama fiscal semanal a partir de datos obtenidos.</t>
  </si>
  <si>
    <t xml:space="preserve">A) Documento panorama fiscal aprobado.  </t>
  </si>
  <si>
    <r>
      <rPr>
        <b/>
        <sz val="10"/>
        <rFont val="Arial"/>
        <family val="2"/>
      </rPr>
      <t>DEF (R)</t>
    </r>
    <r>
      <rPr>
        <sz val="10"/>
        <rFont val="Arial"/>
        <family val="2"/>
      </rPr>
      <t xml:space="preserve">
EFIS (I)
PF (I)</t>
    </r>
  </si>
  <si>
    <t xml:space="preserve">2) Gestionar la aprobación del  documento </t>
  </si>
  <si>
    <t xml:space="preserve">8) Presentación de Pronósticos Macroeconómicos </t>
  </si>
  <si>
    <t>A) Documento de presentación  de Pronósticos macroeconómicos</t>
  </si>
  <si>
    <t xml:space="preserve">9) Presentación a inversionistas </t>
  </si>
  <si>
    <t xml:space="preserve">A) Documento metodológico revisado  </t>
  </si>
  <si>
    <r>
      <rPr>
        <b/>
        <sz val="10"/>
        <rFont val="Arial"/>
        <family val="2"/>
      </rPr>
      <t xml:space="preserve">
DPEF (R)</t>
    </r>
    <r>
      <rPr>
        <sz val="10"/>
        <rFont val="Arial"/>
        <family val="2"/>
      </rPr>
      <t xml:space="preserve">
PF (I)
EFIS (I)
</t>
    </r>
  </si>
  <si>
    <t xml:space="preserve">B)  Nota Técnica </t>
  </si>
  <si>
    <t xml:space="preserve">10) Informe de avances Finanzas Públicas ( PEFA) </t>
  </si>
  <si>
    <t xml:space="preserve">1) Elaborar primer  informe de Avances Finanzas Públicas </t>
  </si>
  <si>
    <t xml:space="preserve">Informe de Avances Finanzas Públicas </t>
  </si>
  <si>
    <t xml:space="preserve">1) Elaborar segundo  informe de Avances Finanzas Públicas </t>
  </si>
  <si>
    <t>11) Actualización de base de datos y gobernabilidad de datos</t>
  </si>
  <si>
    <t>1) Elaborar actualización</t>
  </si>
  <si>
    <t>A) Actualización realizada</t>
  </si>
  <si>
    <t xml:space="preserve">2) Validar actualización </t>
  </si>
  <si>
    <t>12) Resumen Ejecutivo Memoria Anual de Finanzas Públicas</t>
  </si>
  <si>
    <t xml:space="preserve">1) Elaborar resumen ejecutivo </t>
  </si>
  <si>
    <t xml:space="preserve">A) Resumen Ejecutivo Memoria Anual de Finanzas Públicas </t>
  </si>
  <si>
    <r>
      <t xml:space="preserve">
</t>
    </r>
    <r>
      <rPr>
        <b/>
        <sz val="10"/>
        <rFont val="Arial"/>
        <family val="2"/>
      </rPr>
      <t>DPEF (R)</t>
    </r>
    <r>
      <rPr>
        <sz val="10"/>
        <rFont val="Arial"/>
        <family val="2"/>
      </rPr>
      <t xml:space="preserve">
PF (I)
EFIS (I)
</t>
    </r>
  </si>
  <si>
    <t>2) Validar y remitir al director para su aprobación</t>
  </si>
  <si>
    <t xml:space="preserve">13)  Memoria Anual Dirección General de Análisis y Politica Fiscal </t>
  </si>
  <si>
    <t xml:space="preserve">1) Elaborar Memoria </t>
  </si>
  <si>
    <t xml:space="preserve">A) Memoria Anual Dirección General de Análisis y Politica Fiscal </t>
  </si>
  <si>
    <t xml:space="preserve">14)  Presentación Rueda de Prensa ( Finanzas Públicas) </t>
  </si>
  <si>
    <t xml:space="preserve">1) Elaborar presentación </t>
  </si>
  <si>
    <t xml:space="preserve">A) Presentación rueda de prensa </t>
  </si>
  <si>
    <t xml:space="preserve">15)  Presentación  de seguimiento Mensual al Ministro sobre “Rendición de las Cuentas Fiscales” 
 </t>
  </si>
  <si>
    <t>A) Presentación   de seguimiento</t>
  </si>
  <si>
    <t xml:space="preserve">16)  Reporte de Crédito Neto Instituciones del SPNF 
 </t>
  </si>
  <si>
    <t xml:space="preserve">1) Elaborar reporte  </t>
  </si>
  <si>
    <t xml:space="preserve">A) Reporte de Crédito Neto Instituciones del SPNF </t>
  </si>
  <si>
    <t xml:space="preserve">17)  Offering Memorandum  
 </t>
  </si>
  <si>
    <t xml:space="preserve">A) Reporte OM  </t>
  </si>
  <si>
    <t xml:space="preserve">18) Informe de Riesgos Fiscales </t>
  </si>
  <si>
    <t>1) Compilar y armonizar los principales resultados de los distintos analisis de riesgos fiscales y pasivos contingentes elaborados por la Dirección.</t>
  </si>
  <si>
    <t xml:space="preserve">Informe de resultados </t>
  </si>
  <si>
    <t xml:space="preserve">19) Due Diligence
 </t>
  </si>
  <si>
    <t xml:space="preserve">A) Reporte DD  </t>
  </si>
  <si>
    <t>DIRECCIÓN FISCALIZACIÓN DE HIDROCARBUROS</t>
  </si>
  <si>
    <t>No Financieros</t>
  </si>
  <si>
    <t xml:space="preserve">Realizar la verificación de la liquidación semanal de los impuestos Selectivos al Consumo (ISC) de Combustibles  (Según Leyes 112-00, 557-05 y sus modificaciones  Leyes 495-06 y 253-12)  </t>
  </si>
  <si>
    <t>Porcentaje  de empresas fiscalizadas</t>
  </si>
  <si>
    <t xml:space="preserve">1) Conciliar y verificar los datos de los despachos realizados por las importadoras con las liquidaciones realizadas por las mismas en la DGII. </t>
  </si>
  <si>
    <t>Reporte semanal de Importadoras.</t>
  </si>
  <si>
    <r>
      <t xml:space="preserve">DFH (R)
DGII (P) 
DGA (P)
</t>
    </r>
    <r>
      <rPr>
        <sz val="28"/>
        <rFont val="Arial"/>
        <family val="2"/>
      </rPr>
      <t xml:space="preserve">
</t>
    </r>
  </si>
  <si>
    <t xml:space="preserve">
Capacitación al personal en manejo de combustibles fósiles y gas natural en coordinación con los Organismos y Empresas Nacionales e Internacionales ligadas al sector.                                                                                                                                                                                             
       </t>
  </si>
  <si>
    <t>2) Notificar a la DGII y a la DGA sobre las diferencia según reportes en los casos que aplique y Notificar al contribuyente a los fines de hacer las correcciones de lugar.</t>
  </si>
  <si>
    <r>
      <t>Notificaciones a la DGII, DGA y al Contribuyente</t>
    </r>
    <r>
      <rPr>
        <strike/>
        <sz val="28"/>
        <rFont val="Arial"/>
        <family val="2"/>
      </rPr>
      <t>.</t>
    </r>
  </si>
  <si>
    <t>Clasificar las empresas como beneficiarias del Decreto 275-16.</t>
  </si>
  <si>
    <t>Total de empresa solicitantes  por el MH</t>
  </si>
  <si>
    <t>1) Recibir la carta de notificación para inspección del MICM y DGPLT, a solicitud de la empresa  beneficiaria del Decreto 275-16.</t>
  </si>
  <si>
    <t xml:space="preserve">Carta de solicitud de la empresa beneficiaria del Decreto (275-16). </t>
  </si>
  <si>
    <t>DFH (R)                                  
MICM (P)
DGPLT (P)</t>
  </si>
  <si>
    <t xml:space="preserve">Viáticos para personal que participa en las inspecciones a las empresas.  
1. LAPTOP  </t>
  </si>
  <si>
    <t xml:space="preserve">2)  Realizar los levantamientos correspondientes  "in situ" para la preparación de los informes técnicos. </t>
  </si>
  <si>
    <t xml:space="preserve">Informe técnico. </t>
  </si>
  <si>
    <t xml:space="preserve">DFH (R)       </t>
  </si>
  <si>
    <t xml:space="preserve">3) Realizar otras inspecciones a requerimientos según lo previsto en el Reglamento 307-01 y en el Decreto 275-16. </t>
  </si>
  <si>
    <t xml:space="preserve">4) Preparar informe técnico de la participación de DFH en reunión interinstitucional para aprobar los volúmenes a incluir en las Resoluciones del MIC. </t>
  </si>
  <si>
    <t xml:space="preserve">Tramitar la certificación y autorización del MH a sectores del mercado de combustibles involucrado de acuerdo a lo establecido en la resolución emitida por MIC.  </t>
  </si>
  <si>
    <t>Total de empresa autorizadas por el MH</t>
  </si>
  <si>
    <r>
      <t>1)</t>
    </r>
    <r>
      <rPr>
        <sz val="28"/>
        <rFont val="Arial"/>
        <family val="2"/>
      </rPr>
      <t xml:space="preserve"> Recibir</t>
    </r>
    <r>
      <rPr>
        <sz val="28"/>
        <color indexed="8"/>
        <rFont val="Arial"/>
        <family val="2"/>
      </rPr>
      <t xml:space="preserve"> la Resolución oficial emitida por el MICM y las cartas autorización de la DGPLT.</t>
    </r>
  </si>
  <si>
    <t xml:space="preserve">Resolución del MICM recibida. </t>
  </si>
  <si>
    <t>DFH ( R )
MICM ( P )</t>
  </si>
  <si>
    <t xml:space="preserve">
2 Sumadora                                                                                                                                                                                                                                                                                                                                                                                                                                                                                                                                                                            2 Credenza                                                                                                                                                                                                                                                                                                                                                                                                                                                                                                                                                                                  10 Mobiliario para diferentes áreas. </t>
  </si>
  <si>
    <t xml:space="preserve">2) Tramitar la autorización y notificación de las resoluciones de las empresas beneficiarias del Decreto 275-16.                                                                                                                                                                                                                                             </t>
  </si>
  <si>
    <t>Carta de autorización a  las empresas beneficiaras del sistema de reembolso de los impuestos selectivos al consumo elaborada por la DFH.</t>
  </si>
  <si>
    <t xml:space="preserve">DFH (R)               
MICM (P)
DGPLT (P)
</t>
  </si>
  <si>
    <t>3) Archivar los expedientes de las empresas beneficiarias del Sistema de Devolución Decreto 275-16.</t>
  </si>
  <si>
    <t>DFH ( P )</t>
  </si>
  <si>
    <t xml:space="preserve">Realizar la Pre aprobación de las solicitudes de reembolsos de Impuestos Selectivos al Consumo (ISC)de Combustibles Fósiles  (Art. 19 de la Ley 253-12 y Decreto 275-16 ).                                          </t>
  </si>
  <si>
    <t>Porcentaje de empresas solicitantes</t>
  </si>
  <si>
    <t xml:space="preserve">1) Capturar diariamente los formularios de solicitud en el Sistema de la DGII. </t>
  </si>
  <si>
    <t>Formularios capturados.</t>
  </si>
  <si>
    <t>DFH ( R )</t>
  </si>
  <si>
    <t xml:space="preserve">Contractación de 8 Analistas Profesional preferiblemente graduado en las áreas de Contabilidad, Economía o Administración de empresa
8 Computadoras 
8 Estaciones o cubículos 
13 Sillas secretariales                                                                                                                                                                                                                                                                                                                                                                                                                                                                                                                                            12 Archivos aereos                                                                                                                                                                                                                                                                                                                                                                                                                                                                                                                                                                12 Archivo de 4 gavetas </t>
  </si>
  <si>
    <t>2) Registrar las solicitudes recibidas y su fecha de vencimiento, según Decreto 275-16.</t>
  </si>
  <si>
    <t>Solicitudes registradas en el sistema (Relación o listado)</t>
  </si>
  <si>
    <t xml:space="preserve">3) Asignar las solicitudes de pre - aprobaciones a los analistas. </t>
  </si>
  <si>
    <t xml:space="preserve">Formulario de solicitud a través de la página virtual de la DGII asignados.                                                                                                                                                                                                                                                                                                                                                                                                                                                                                                                                                                     </t>
  </si>
  <si>
    <t xml:space="preserve">4) Fiscalizar  el status de las empresas en cuanto a la clasificación y autorización correspondiente.  </t>
  </si>
  <si>
    <t>5) Registar los datos de los reportes semanales recibidos de terceros (Instituciones Estatales)</t>
  </si>
  <si>
    <t>Reportes semanales de Instituciones Estatales  (MICM,DGA,SIE,OC, DGII)</t>
  </si>
  <si>
    <t>6) Registrar los reportes de las compras - consumos- generación y pago de los impuestos de las empresas beneficiarias del Decreto 275-16.</t>
  </si>
  <si>
    <t>7) Recopilar y analizar de  los demás documentos necesarios para  realizar los cálculos de los impuestos solicitados (RD$).</t>
  </si>
  <si>
    <r>
      <rPr>
        <sz val="28"/>
        <rFont val="Arial"/>
        <family val="2"/>
      </rPr>
      <t>8) Realizar</t>
    </r>
    <r>
      <rPr>
        <sz val="28"/>
        <color indexed="60"/>
        <rFont val="Arial"/>
        <family val="2"/>
      </rPr>
      <t xml:space="preserve"> </t>
    </r>
    <r>
      <rPr>
        <sz val="28"/>
        <color indexed="8"/>
        <rFont val="Arial"/>
        <family val="2"/>
      </rPr>
      <t xml:space="preserve">el proceso de verificación de los  expedientes analizados, para su Pre aprobación en el Sistema de la DGII. </t>
    </r>
  </si>
  <si>
    <t>9) Cargar los expedientes analizados y verificados, con sus respectivos anexos, al Sistema de la DGII, para ser debidamente despachados por el Viceministro de Políticas Tributarias para su debido pago.</t>
  </si>
  <si>
    <t xml:space="preserve"> Preaprobaciones despachadas por la DFH</t>
  </si>
  <si>
    <t>DFH ( R )
DGPLT ( P )</t>
  </si>
  <si>
    <t>10) Registrar diariamente   las informaciones relativas a las Pre - aprobaciones despachadas.</t>
  </si>
  <si>
    <t xml:space="preserve">Cuadro de análisis de la Pre aprobaciones </t>
  </si>
  <si>
    <t>11) Remitir semanalmente registro de pre aprobación a  la DGPLT.</t>
  </si>
  <si>
    <t>Cuadro de análisis de la Pre aprobaciones recibido por DGPLT.</t>
  </si>
  <si>
    <t>12) Preparar  Informe comparativo del  volumen  preaprobado vs. solicitado</t>
  </si>
  <si>
    <t>Informe comparativo del volumen preaprobado vs solicitado.</t>
  </si>
  <si>
    <t>Emitir la aprobación definitiva de las solicitudes preaprobadas, según párrafo IV del Decreto 275-16</t>
  </si>
  <si>
    <t>1) Verificar los volúmenes pre-aprobados Vs lo otorgado.</t>
  </si>
  <si>
    <t>Formulario de solicitud contribuyente y cuadro de pre aprobaciones.</t>
  </si>
  <si>
    <t xml:space="preserve">2) Verificar  las fechas de  facturas de compra de combustibles vs el consumo de las semanas solicitadas </t>
  </si>
  <si>
    <t>3) Verificar semanalmente la publicación de los precios de los combustibles por el MICM.</t>
  </si>
  <si>
    <t>4) Verificar  las Resoluciones emitidas por MICM y las Autorizaciones de la DGPLT</t>
  </si>
  <si>
    <r>
      <t xml:space="preserve">5) </t>
    </r>
    <r>
      <rPr>
        <sz val="28"/>
        <rFont val="Arial"/>
        <family val="2"/>
      </rPr>
      <t>Revisar</t>
    </r>
    <r>
      <rPr>
        <sz val="28"/>
        <color indexed="8"/>
        <rFont val="Arial"/>
        <family val="2"/>
      </rPr>
      <t xml:space="preserve"> los impuestos liquidados por  las empresas generadoras, según reportes de  Aduanas, empresas importadoras y la DGII.</t>
    </r>
  </si>
  <si>
    <t xml:space="preserve">6) Conciliar los reembolsos de la pre-aprobación Vs el análisis de la definitiva. </t>
  </si>
  <si>
    <t xml:space="preserve">7) Preparar un informe del cierre de los casos. </t>
  </si>
  <si>
    <t>Informe de cierre de los casos revisado y aprobado.</t>
  </si>
  <si>
    <t>8) Preparar un informe semanal de las Aprobaciones Definitiva trabajadas para ser  remitirdo  a la  DGII</t>
  </si>
  <si>
    <t>Informe semanal de las aprobaciones definitivas remitido la DGII.</t>
  </si>
  <si>
    <t xml:space="preserve">9) Preparar Informe de amortización y liquidación de los impuestos y volúmenes </t>
  </si>
  <si>
    <t>Informe de amortización y liquidación de los impuestos y volúmenes revisado y aprobado.</t>
  </si>
  <si>
    <t>10) Preparar informe de empresas generadoras- importadoras que realizan  ventas a terceros</t>
  </si>
  <si>
    <r>
      <rPr>
        <sz val="28"/>
        <rFont val="Arial"/>
        <family val="2"/>
      </rPr>
      <t xml:space="preserve">Informe de empresas generadoras- importadoras que realizan ventas a terceros revisado y aprobado. </t>
    </r>
    <r>
      <rPr>
        <strike/>
        <sz val="28"/>
        <color indexed="53"/>
        <rFont val="Arial"/>
        <family val="2"/>
      </rPr>
      <t/>
    </r>
  </si>
  <si>
    <t>11) Informe Perfil y conciliación de empresas beneficiarias</t>
  </si>
  <si>
    <t>Informe Perfil y conciliación de empresas beneficiarias revisado y aprobado.</t>
  </si>
  <si>
    <t xml:space="preserve">12) Llevar control y archivo en informe de las  aprobaciones definitivas completadas. </t>
  </si>
  <si>
    <t xml:space="preserve">Elaborar informes de estadísiticas fiscales sobre Hidrocarburos, efectos en el mercado de carburantes. </t>
  </si>
  <si>
    <t>Porcentaje de informes estadísticos elaborados</t>
  </si>
  <si>
    <t>1) Recibir y verificar los reportes de los agentes del mercado e instituciones correspondientes.</t>
  </si>
  <si>
    <t xml:space="preserve">DFH (R) </t>
  </si>
  <si>
    <t xml:space="preserve">Contratación de personal: (2) Economistas; (1) Ing. Eléctrico
3 Computadoras
3 Estaciones 
6 Sillones ejecutivos                                                                                                                                                                                                                                                                                                                                                                                                                                                                                                                                  1 Mesa redonda </t>
  </si>
  <si>
    <t>2) Preparar cuadros comparativos y estadísticas ( volumenes e ingresos).</t>
  </si>
  <si>
    <r>
      <rPr>
        <sz val="24"/>
        <rFont val="Arial"/>
        <family val="2"/>
      </rPr>
      <t xml:space="preserve">Cuadros comparativos y estadísticas ( volumenes e ingresos) revisados y aprobados. </t>
    </r>
    <r>
      <rPr>
        <strike/>
        <sz val="24"/>
        <rFont val="Arial"/>
        <family val="2"/>
      </rPr>
      <t xml:space="preserve"> </t>
    </r>
  </si>
  <si>
    <t>3) Elaborar Informe de compra - consumo semanal y mensual de las empresas.</t>
  </si>
  <si>
    <r>
      <rPr>
        <sz val="24"/>
        <rFont val="Arial"/>
        <family val="2"/>
      </rPr>
      <t>Informe de compra-consumo semanal y mensual de las empresa revisado y aprobado.</t>
    </r>
    <r>
      <rPr>
        <strike/>
        <sz val="24"/>
        <rFont val="Arial"/>
        <family val="2"/>
      </rPr>
      <t xml:space="preserve"> </t>
    </r>
  </si>
  <si>
    <t>6) Elaborar Informe del Sacrificio Fiscal del Estado Dominicano por Hidrocarburos ( Implementación del Decreto 275-16)</t>
  </si>
  <si>
    <t xml:space="preserve">Informe del Sacrificio Fiscal del Estado Dominicano por Hidrocarburos </t>
  </si>
  <si>
    <t>7) Preparar reporte de informe económico de los montos y volúmenes pre aprobados por el MH, a los fines de conciliar lo estipulado en el  Decreto 275-16.</t>
  </si>
  <si>
    <r>
      <rPr>
        <sz val="24"/>
        <rFont val="Arial"/>
        <family val="2"/>
      </rPr>
      <t xml:space="preserve">Reporte de informe económico de los montos y volúmenes pre aprobados por el MH </t>
    </r>
    <r>
      <rPr>
        <strike/>
        <sz val="24"/>
        <color indexed="53"/>
        <rFont val="Arial"/>
        <family val="2"/>
      </rPr>
      <t/>
    </r>
  </si>
  <si>
    <t xml:space="preserve">8)  Elaborar informe semanal y  mensual de los volúmenes de combustibles importados y distribuidos </t>
  </si>
  <si>
    <r>
      <t>Informe semanal y  mensual de los volúmenes de combustibles importados y distribuidos revisados y aprobados.</t>
    </r>
    <r>
      <rPr>
        <strike/>
        <sz val="28"/>
        <rFont val="Arial"/>
        <family val="2"/>
      </rPr>
      <t xml:space="preserve"> </t>
    </r>
  </si>
  <si>
    <t>9) Realizar cuadros estadísticos de los volúmenes importados por las empresas.</t>
  </si>
  <si>
    <r>
      <t xml:space="preserve">Cuadros estadísticos de los volúmenes importados por las empresas. </t>
    </r>
    <r>
      <rPr>
        <strike/>
        <sz val="28"/>
        <color indexed="53"/>
        <rFont val="Arial"/>
        <family val="2"/>
      </rPr>
      <t/>
    </r>
  </si>
  <si>
    <t>10) Elaborar cuadros estadísticos y comparativos.</t>
  </si>
  <si>
    <r>
      <t xml:space="preserve">Cuadros estadísticos y comparativos revisados y aprobados. </t>
    </r>
    <r>
      <rPr>
        <strike/>
        <sz val="28"/>
        <color indexed="53"/>
        <rFont val="Arial"/>
        <family val="2"/>
      </rPr>
      <t/>
    </r>
  </si>
  <si>
    <t>Elaborar Informe consolidado de los Ingresos  generados por la DFH</t>
  </si>
  <si>
    <t xml:space="preserve">Número de informes consolidados de Ingresos generados por la DFH </t>
  </si>
  <si>
    <t>1) Conciliar los ingresos recibidos en MH por concepto del Gasto de Administración  de la Ley 112-00 (GAL), en cumplimiento al Reglamento 307-01  y la Resol. 027 del 14/2/2017.</t>
  </si>
  <si>
    <t>Informe consolidado de los Ingresos  generados por la DFH</t>
  </si>
  <si>
    <t xml:space="preserve">DFH (R)
MICM
DGII  
Agente del Mercado  </t>
  </si>
  <si>
    <t>Máquina encuadernadora  
3. Sumadora 
2. Impresora  
1. SCANNER</t>
  </si>
  <si>
    <t>2) Aplicar la Resolución No. 12-05 del MH.</t>
  </si>
  <si>
    <t>Informe consolidado de los Ingresos generados por la DFH</t>
  </si>
  <si>
    <t>3) Elaborar informe de ingresos totales(RES.12-05,GAL)  generados en el  MH.</t>
  </si>
  <si>
    <t>DIRECCIÓN GENERAL DE CRÉDITO PÚBLICO</t>
  </si>
  <si>
    <t>Foco Estratégico 4: Gestión de la Deuda Pública.</t>
  </si>
  <si>
    <t>Tareas</t>
  </si>
  <si>
    <t>Cantidad</t>
  </si>
  <si>
    <t>Estrategia Elaborada</t>
  </si>
  <si>
    <t>1) Elaborar borrador de estrategia manejo de pasivos  para aprobación de la Dirección General, y posterior publicación.</t>
  </si>
  <si>
    <t>a) Borrador de estrategia presentado a la DG.</t>
  </si>
  <si>
    <t>DNC (R)
FGRD (P)
DIAFCR (P)</t>
  </si>
  <si>
    <r>
      <t xml:space="preserve">Consultorías y Asistencias Técnicas
</t>
    </r>
    <r>
      <rPr>
        <u/>
        <sz val="12"/>
        <rFont val="Arial"/>
        <family val="2"/>
      </rPr>
      <t/>
    </r>
  </si>
  <si>
    <t>Curso del instituto del FMI:
Financial Markets and Instruments (FMI)</t>
  </si>
  <si>
    <t>4.1.2 Crear e implementar un programa de operaciones de manejo de pasivos.</t>
  </si>
  <si>
    <t>2) Implementar las directrices de la estrategia aprobada.</t>
  </si>
  <si>
    <t>a) Informe sobre acciones implementadas.</t>
  </si>
  <si>
    <t>Capacitación del personal en manejo de pasivos (6 participantes)</t>
  </si>
  <si>
    <t>4.1.2.4 Solicitar asesoria técnica para el diseño e implementación de un Programa de Manejo de Pasivos en el Mercado Doméstico de la República Dominicana.</t>
  </si>
  <si>
    <t>4.1.3 Diseñar e implementar una estrategia de creación y mantenimiento de series "benchmark" de títulos/valores.</t>
  </si>
  <si>
    <t>1) Elaborar borrador de estrategia creación y mantenimiento de series "benchmark" de títulos/valores para aprobación de la Dirección General, y posterior publicación.</t>
  </si>
  <si>
    <t>Consultorías y Asistencias Técnicas</t>
  </si>
  <si>
    <t>Capacitación del personal en desarrollo de mercado de capitales (6 participantes)</t>
  </si>
  <si>
    <t>Iniciativa Estratégica (4.2): Administración efectiva de data a fin de brindar a la población información y estadísticas de la deuda pública confiables, oportunas y de acuerdo a los estándares internacionales.</t>
  </si>
  <si>
    <t xml:space="preserve">
4.2.1 Diseñar y crear un repositorio de datos para compilar información de diversas fuentes.</t>
  </si>
  <si>
    <t>4.2.1.3 Desarrollar el esquema de integración e importación de las diferentes fuentes de datos.</t>
  </si>
  <si>
    <t>4.2.1.4 Establecer las técnicas para analizar y generar información, así como las diferentes formas para realizar la gestión de datos.</t>
  </si>
  <si>
    <t>4.2.1.5 Implementar y realizar pruebas de repositorio de datos.</t>
  </si>
  <si>
    <t>4.2.2 Alinear las estadísticas de Deuda Pública a los estándares internacionales.</t>
  </si>
  <si>
    <t>Publicación de Estadísticas de Deuda acorde a estándares internacionales</t>
  </si>
  <si>
    <t xml:space="preserve">1) Realizar la publicación de estadísticas de deuda de acuerdo a las directrices de deuda pública elaboradas. </t>
  </si>
  <si>
    <t>a) Publicación de Estadísticas de Deuda según estándares internacionales</t>
  </si>
  <si>
    <t>DAD (R) 
IAFCR (P)
DRH (P)
DPD (P)</t>
  </si>
  <si>
    <t>Completar estructura según estructura diseñada: Encargado de división (RD$110,000.00 mensuales), analista I ($60,000 mensuales), analista II ($72,000 mensuales)
Computadoras para personal nuevo</t>
  </si>
  <si>
    <t>RD$4,235,000</t>
  </si>
  <si>
    <t>4.2.3 Establecer un programa de automatización de procesos de producción de datos de CP.</t>
  </si>
  <si>
    <t>4.2.3.2 Realizar definición y control de parámetros de registro de deuda.</t>
  </si>
  <si>
    <t>4.2.3.3 Diseñar y desarrollar programa complementario de validación de datos.</t>
  </si>
  <si>
    <t>4.2.3.4 Implementar Programa de Validación de Datos.</t>
  </si>
  <si>
    <t>Iniciativa Estratégica (4.3): Gestión de los riesgos operativos y de la continuidad del negocio</t>
  </si>
  <si>
    <t xml:space="preserve">Diseñar y establecer un marco/ estrategia de manejo del riesgo operacional. </t>
  </si>
  <si>
    <t>Estrategia Implementada</t>
  </si>
  <si>
    <t xml:space="preserve">1) Actualizar la matriz de riesgos operativos con nivel de impacto/riesgo asociado. </t>
  </si>
  <si>
    <t>Matriz de riesgos elaborada.</t>
  </si>
  <si>
    <t xml:space="preserve">IAFCR (R) 
TIC (P)                       
 APCR (P)
DAD (P)
NC (P)
</t>
  </si>
  <si>
    <t>Capacitación y asesoría  en gestión del riesgo operacional</t>
  </si>
  <si>
    <t xml:space="preserve">2) Actualizar el plan de mitigación de riesgos operativos. </t>
  </si>
  <si>
    <t>Plan de mitigación revisado aprobado por la Dirección General.</t>
  </si>
  <si>
    <t>Programa de Alto Potencial Directivo (PAP) - Barna Business School (1 participante)</t>
  </si>
  <si>
    <t xml:space="preserve">3) Rediseño de matriz de seguimiento a la implementación de la estrategia de mitigación. </t>
  </si>
  <si>
    <t>Matriz de seguimiento aprobada.</t>
  </si>
  <si>
    <t xml:space="preserve">4) Elaborar informe de seguimiento y evaluación de la estrategia de manejo de riesgos operacional. </t>
  </si>
  <si>
    <t>Informe remitido a la Dirección General.</t>
  </si>
  <si>
    <t xml:space="preserve">Diseñar e implementar los planes de contingencia y continuidad de negocios. </t>
  </si>
  <si>
    <t>1) Implementar el plan de contingencia y continuidad de negocios.</t>
  </si>
  <si>
    <t>a) Informe trimestral de seguimiento y evaluación del funcionamiento de la estrategia</t>
  </si>
  <si>
    <t xml:space="preserve">TIC (R)
IAFCR (P)                        
 APCR (P)
DAD (P)
NC (P)
</t>
  </si>
  <si>
    <t>2) Dar seguimiento y  monitoreo del funcionamiento del plan de contingencia y continuidad de negocios.</t>
  </si>
  <si>
    <t>Iniciativa Estratégica (4.4): Optimización e implementación de la Estrategia de Relaciones con Inversionistas.</t>
  </si>
  <si>
    <t>4.4.3 Manejo de Redes Sociales como herramienta de comunicación digital</t>
  </si>
  <si>
    <t xml:space="preserve">Cantidad de estrategia de manejo de redes sociales actualizadas </t>
  </si>
  <si>
    <t>1) Actualización de la Estrategia de Manejo de Redes Sociales.</t>
  </si>
  <si>
    <t>Estrategia Actualizada.</t>
  </si>
  <si>
    <t>CRI (P)   
DAD(P)                                     DIAFCR (P)                                         DNC (P)    
 TIC(P)</t>
  </si>
  <si>
    <t>Contratación de encargado de comunicaciones (RD$110,000 mensuales),  diseñador gráfico (RD$54,000 pesos mensuales), y analista (perfil comunicaciones) para manejo de contenido (RD$64,000)</t>
  </si>
  <si>
    <t>RD$3,990,000</t>
  </si>
  <si>
    <t>Cronogramas mensuales de publicaciones en redes</t>
  </si>
  <si>
    <t>2) Elaborar Cronograma de Publicaciones en Redes Sociales.</t>
  </si>
  <si>
    <t>Cronogramas mensuales realizados.</t>
  </si>
  <si>
    <t>Computadoras para personal nuevo</t>
  </si>
  <si>
    <t>Cantidad de publicaciones realizadas</t>
  </si>
  <si>
    <t>3) Generar  contenido, diseño de plantillas y de material gráfico para publicación en Redes Sociales.</t>
  </si>
  <si>
    <t>a) Infografías. 
b) Publicaciones en redes.</t>
  </si>
  <si>
    <t>Capacitación en comunicación y  manejo de redes sociales (3 participantes)</t>
  </si>
  <si>
    <t>Cantidad de cuentas de redes sociales activas</t>
  </si>
  <si>
    <t>4) Crear y lanzar cuentas en redes sociales adicionales.</t>
  </si>
  <si>
    <t>Cuentas de redes sociales activas.</t>
  </si>
  <si>
    <t>4.4.4.7 Diseño y publicación del sub-portal web de relaciones con inversionistas</t>
  </si>
  <si>
    <t>Porcentaje de avance en el diseño del subportal web de relaciones con inversionistas</t>
  </si>
  <si>
    <t>1) Revisión del borrador de esquema propuesto, y definición del mapa de contenido final.</t>
  </si>
  <si>
    <t>Sub-portal web publicado</t>
  </si>
  <si>
    <t xml:space="preserve"> CRI (R)
TIC(P)  
DIAFCR (P) 
DNC (P)</t>
  </si>
  <si>
    <t>Contratación de encargado de relaciones con inversionistas (RD$110,000 mensuales)</t>
  </si>
  <si>
    <t>RD$1,925,000</t>
  </si>
  <si>
    <t>2) Diseño del sub-portal web de relaciones con inversionistas.</t>
  </si>
  <si>
    <t>Computadora para personal nuevo</t>
  </si>
  <si>
    <t>3) Generación de contenido para sub-portal.</t>
  </si>
  <si>
    <t>4) Lanzamiento del subportal de relaciones con inversionistas.</t>
  </si>
  <si>
    <t>4.4.4.8 Generar contenido para publicación en el portal de CP y en sub-portal web de relaciones con inversionistas</t>
  </si>
  <si>
    <t>Cantidad de Noticias Publicadas</t>
  </si>
  <si>
    <t>1) Elaborar y publicar las "Noticias Destacadas" .</t>
  </si>
  <si>
    <t>Noticias publicadas en página web.</t>
  </si>
  <si>
    <t>Contratación de analista (RD$60,000 mensuales)</t>
  </si>
  <si>
    <t>RD$1,050,000</t>
  </si>
  <si>
    <t>Cantidad de reportes publicados</t>
  </si>
  <si>
    <t>2) Elaborar los reportes de deuda para inversionistas.</t>
  </si>
  <si>
    <t>Informes publicados.</t>
  </si>
  <si>
    <t xml:space="preserve"> CRI (R)
DAD(P) 
DIAFCR (P)
DNC (P)</t>
  </si>
  <si>
    <t>Cantidad de artículos publicados</t>
  </si>
  <si>
    <t>3) Elaborar los artículos y/o material visual/gráfico educativo para publicación en página web</t>
  </si>
  <si>
    <t>Artículos publicados.</t>
  </si>
  <si>
    <t xml:space="preserve"> CRI (P)  
 DAD (P)                                     DIAFCR (P)                                         DNC (P)</t>
  </si>
  <si>
    <t>Cantidad de Informes y presentaciones publicados</t>
  </si>
  <si>
    <t>4) Elaborar informes y presentaciones periódicas de interés para los inversionistas y demás participantes de los mercados de capitales.</t>
  </si>
  <si>
    <t>Informes y presentaciones publicados.</t>
  </si>
  <si>
    <t xml:space="preserve"> CRI (P)   
DAD (P)                                     DIAFCR (P)                                         DNC (P)</t>
  </si>
  <si>
    <t>Cantidad de actualizaciones de información sobre proyectos de inversión publicadas</t>
  </si>
  <si>
    <t xml:space="preserve">5) Realizar el levantamiento de información para el mapa de Proyectos por Financiamiento y Cooperación, y elaboración de fichas de Proyectos </t>
  </si>
  <si>
    <t>Información de proyectos de inversión publicada.</t>
  </si>
  <si>
    <t xml:space="preserve"> CRI (R)
TIC(P)  
IAFCR (P)
 AEID (P)</t>
  </si>
  <si>
    <t>4.4.6 Gestionar capacitaciones y/o asesorías relativas a las mejores prácticas de relacionamiento con inversionistas, para estar al día con los estándares internacionales de referencia.</t>
  </si>
  <si>
    <t>Programación Realizada</t>
  </si>
  <si>
    <t>1)  Dar seguimiento a la ejecución del plan de capacitación sobre prácticas de relaciones con inversionistas.</t>
  </si>
  <si>
    <t>Informe de propuesta de plan de capacitaciones.</t>
  </si>
  <si>
    <t>CRI (R)
DIAFCR (P)
Div.Administrativa (P)
DRH (P)
DRF (P)</t>
  </si>
  <si>
    <t>2) Realizar el levantamiento de información de disponibilidad de capacitaciones relativas a las prácticas de relaciones con inversionistas.</t>
  </si>
  <si>
    <t xml:space="preserve"> a) Plan de compras</t>
  </si>
  <si>
    <t>3) Realizar la selección de capacitaciones e inclusión en el Plan de Compras del siguiente año.</t>
  </si>
  <si>
    <t>Plan de compras.</t>
  </si>
  <si>
    <t>Curso de actualización en Investor Relations  (3 particiapntes) Requiere viáticos</t>
  </si>
  <si>
    <t>4.4.8 Revisar y actualizar la estrategia de relacionamiento con inversionistas de acuerdo con el desempeño general y metas alcanzadas.</t>
  </si>
  <si>
    <t>Estrategia Revisada</t>
  </si>
  <si>
    <t>1) Elaborar, aplicar y evaluar encuestas de satisfacción de usuarios sobre aceptación del Portal y Sub-portal.</t>
  </si>
  <si>
    <t>Contratación de Director de Relaciones con Inversionistas (RD$170,000 mensuales)</t>
  </si>
  <si>
    <t>RD$2,975,000</t>
  </si>
  <si>
    <t>2) Elaborar, aplicar y evaluar encuestas de satisfacción y demás agentes sobre el desempeño en las actividades de relacionamiento con los inversionistas.</t>
  </si>
  <si>
    <t xml:space="preserve">Encuestas aplicadas.          </t>
  </si>
  <si>
    <t>3) Elaboración de informe con recomendaciones/observaciones para la mejora y actualización del diseño e implementación de la estrategia de relacionamiento con inversionistas.</t>
  </si>
  <si>
    <t>Informe de evaluación de resultados y recomendaciones.</t>
  </si>
  <si>
    <t>Iniciativa Estratégica (4.5)  Gestionar eficientemente los recursos tecnológicos que dan apoyo a la Dirección General de Crédito Público</t>
  </si>
  <si>
    <t>4.5.1 Diseñar y crear un repositorio de datos para compilar información de diversas fuentes. (Viene de la actividad 4.2.1 de la estrategia de Administración efectiva de data….)</t>
  </si>
  <si>
    <t>Repositorio creado</t>
  </si>
  <si>
    <t>1) Establecer las técnicas para analizar y generar información, así como las diferentes formas para realizar la gestión de datos.</t>
  </si>
  <si>
    <t>a) Reporte de fuentes de datos identificadas.  
b) Reporte con estructuras de datos.  c) Informe con esquema de integración. 
d) Reporte de técnicas para generación de información.</t>
  </si>
  <si>
    <r>
      <t xml:space="preserve">TIC (R) 
</t>
    </r>
    <r>
      <rPr>
        <strike/>
        <sz val="12"/>
        <rFont val="Arial"/>
        <family val="2"/>
      </rPr>
      <t>Microsoft</t>
    </r>
  </si>
  <si>
    <t>Incremento en renovación licencia Microsoft</t>
  </si>
  <si>
    <t>2) Implementar y realizar pruebas de repositorio de datos.</t>
  </si>
  <si>
    <t>Reporte de data.</t>
  </si>
  <si>
    <t>4.5.2 Finalizar desarrollo e implementar un programa de automatización de procesos de producción de datos de CP. (Viene de la actividad 4.2.3 de la estrategia de Administración efectiva de data….)</t>
  </si>
  <si>
    <t>Programa implementado</t>
  </si>
  <si>
    <t>1)  Finalizar desarrollo Programa de Validación de Datos.</t>
  </si>
  <si>
    <t>Reporte con estatus actual de data para fines de validación.</t>
  </si>
  <si>
    <t>TIC (R) 
DAD (P)</t>
  </si>
  <si>
    <t>2) Implementación desarrollo Programa de Validación de Datos.</t>
  </si>
  <si>
    <t>3) Diseño y desarrollo de módulo de conciliación de financiamientos con los acreedores.</t>
  </si>
  <si>
    <t>a) Planilla con aspectos a conciliar.  b) Reporte de conciliación.</t>
  </si>
  <si>
    <t>4) Diseño e implementación de módulo de generación de datos estadísticos, a fin de presentar los diferentes reportes e informes predefinidos.</t>
  </si>
  <si>
    <t>a) Planillas de reportes.
b) Reportes elaborados.</t>
  </si>
  <si>
    <t>4.5.3   Implementar sistema de videoconferencias, webconferences mediante Comunicación Unificada.</t>
  </si>
  <si>
    <t>Solución Implementada</t>
  </si>
  <si>
    <t>1) Configuración de ambiente.</t>
  </si>
  <si>
    <t>Pantallas de configuración.</t>
  </si>
  <si>
    <r>
      <t xml:space="preserve">TIC (R) 
NC (P)  
</t>
    </r>
    <r>
      <rPr>
        <strike/>
        <sz val="12"/>
        <rFont val="Arial"/>
        <family val="2"/>
      </rPr>
      <t>Microsot (P)</t>
    </r>
  </si>
  <si>
    <t>2) Integración de Soluciones.</t>
  </si>
  <si>
    <t>Reporte de integración de soluciones.</t>
  </si>
  <si>
    <t>3) Pruebas e implementación a usuarios.</t>
  </si>
  <si>
    <t>Reporte de llamadas a usuarios externos.</t>
  </si>
  <si>
    <t xml:space="preserve">4.5.4  Migración de Servicios Tecnológicos en la Nube </t>
  </si>
  <si>
    <t>Porcentaje de servicios tecnológicos en la nube.</t>
  </si>
  <si>
    <t>1) Análisis de servicios a ser migrados.</t>
  </si>
  <si>
    <t xml:space="preserve">a) Informe de evaluación.
b) Relación de Servicios migrados.
</t>
  </si>
  <si>
    <t xml:space="preserve">TIC (R) 
 Unidades Organizativas de CP (P) 
DAFI (P)
</t>
  </si>
  <si>
    <t>Capacitación del personal  Office 365</t>
  </si>
  <si>
    <t>2) Implementación y prueba de servicios migrados.</t>
  </si>
  <si>
    <t>Informe de implementación de servicios en nube.</t>
  </si>
  <si>
    <t>4.5.5 Desarrollo del Módulo de Vacaciones</t>
  </si>
  <si>
    <t>Módulo implementado</t>
  </si>
  <si>
    <t>1) Análisis  y diseño de sistemas.</t>
  </si>
  <si>
    <t>a) Informe análisis.  
b) Pantallas de diseño.</t>
  </si>
  <si>
    <t>TIC (R) 
ADM (P)</t>
  </si>
  <si>
    <t>2) Desarrollo de sistema.</t>
  </si>
  <si>
    <t xml:space="preserve">Reportes de datos. </t>
  </si>
  <si>
    <t>3) Pruebas e implementación.</t>
  </si>
  <si>
    <t>4.5.6 Optimización del Sistema de Inventario con el desarrollo de nuevos módulos (Control de Material Gastable, Consumibles Tecnológicos, Activo Fijo)</t>
  </si>
  <si>
    <t>Sistema optimizado</t>
  </si>
  <si>
    <t>1) Análisis y diseño de sistemas.</t>
  </si>
  <si>
    <t>a) Informe análisis. 
b) Pantallas de diseño</t>
  </si>
  <si>
    <t>4.5.7 Gestionar proyectos de la Dirección</t>
  </si>
  <si>
    <t>Proyectos Implementados</t>
  </si>
  <si>
    <t>1) Identificación e inicio del proyecto.</t>
  </si>
  <si>
    <t>Especialización en Proyect Management</t>
  </si>
  <si>
    <t>2) Estrategia de planificación.</t>
  </si>
  <si>
    <t>3) Implementación del plan.</t>
  </si>
  <si>
    <t>4 Ejecución y control del proyecto.</t>
  </si>
  <si>
    <t>Realizar la coordinación e intercambio de información con la TN para lograr una eficiente administración de los flujos de efectivo.</t>
  </si>
  <si>
    <t>Cumplimiento con Protocolo de Entendimiento</t>
  </si>
  <si>
    <t>1) Elaborar y remitir a la TN detalle sobre servicio de deuda por moneda, segun periodicidad y detalle establecido en Protocolo.</t>
  </si>
  <si>
    <t>Comunicación remitiendo a la TN vencimientos del servicio de deuda.</t>
  </si>
  <si>
    <t xml:space="preserve">DNC (R)
FBMIP (P)
FGRD (P)
DAD (P)
DIAFCR (P)
</t>
  </si>
  <si>
    <t>2) Elaborar y remitir a la TN proyecciones de financiamiento, segun periodicidad y detalle establecido en Protocolo.</t>
  </si>
  <si>
    <t>Comunicación remitiendo a la TN proyecciones de financiamiento.</t>
  </si>
  <si>
    <t>4.1.5 Monitoreo de la Estrategia de Gestión de Deuda de Mediano Plazo</t>
  </si>
  <si>
    <t xml:space="preserve">Informes de Monitoreo </t>
  </si>
  <si>
    <t>1) Analizar los costos y riesgos del portafolio de deuda.</t>
  </si>
  <si>
    <t>Borrador de Documento de Estrategia de Gestión de Deuda de Mediano Plazo (Sección Análisis de Riesgos).</t>
  </si>
  <si>
    <t xml:space="preserve">• Capacitación sobre Instrumentos y mercados Fiancieros (2 participante)
• Capacitación sobre Manejo de Efectivo y Deuda Pública – Euromoney (2 participantes)
</t>
  </si>
  <si>
    <t xml:space="preserve">2) Analizar los costos y características de riesgo de las posibles fuentes de financiamiento. </t>
  </si>
  <si>
    <t>Borrador de Documento de Estrategia de Gestión de Deuda de Mediano Plazo (Sección Fuentes de Financiamiento).</t>
  </si>
  <si>
    <t xml:space="preserve">• Capacitación Sostenibilidad Fiscal  -FMI (1 participante)                            </t>
  </si>
  <si>
    <t>3) Identificar las proyecciones base en las principales áreas de política (monetaria, fiscal, externa y mercado), así como los riesgos asociados a las mismas.</t>
  </si>
  <si>
    <t>Recuadro con las proyecciones principales variables de áreas de política.</t>
  </si>
  <si>
    <t>• Capacitación Estrategia de Deuda de Mediano Plazo (MTDS) Framework (Banco Mundial) (1 participante)</t>
  </si>
  <si>
    <t>4) Evaluar el costo y riesgo de estrategias alternativas bajo diferentes escenarios.</t>
  </si>
  <si>
    <t>a) Plantila de modelos bajo diferentes escenarios.
b)Informe de evaluación de resultados.</t>
  </si>
  <si>
    <t>• Capacitación en Mercado de Derivados  (6 participantes)</t>
  </si>
  <si>
    <t>Implementar la estrategia de diversificación de fuentes de financiamiento.</t>
  </si>
  <si>
    <t>Cumplimiento con Lineamientos establecidos en Estrategia de Diversificación de Fuentes de Financiamiento</t>
  </si>
  <si>
    <t>1) Actualizar información sobre las condiciones ofrecidas por cada acreedor y sus sectores de interés.</t>
  </si>
  <si>
    <t>Matriz de condiciones por tipo de acreedor.</t>
  </si>
  <si>
    <t xml:space="preserve">DNC (R)
FBMIP (P)                                                       FGRD (P)
DIAFCR (P)                                                    CRI (P)
</t>
  </si>
  <si>
    <t xml:space="preserve">Completar estructura de cargos: Analista II en FBMIP ($72,000 mensual)  Analista II en AEDI ($72,000 mensual ) y Abogado junior ($60,000 mensuales)
</t>
  </si>
  <si>
    <t>2) Evaluar potenciales incrementos de participación accionaria de R.D. en los organismos multilaterales.</t>
  </si>
  <si>
    <t>Informe de evaluación y Matriz de situación accionaria.</t>
  </si>
  <si>
    <t>3) Actualizar información sobre los productos financieros y tasas disponibles con la banca local.</t>
  </si>
  <si>
    <t>Informe sobre productos y tasas disponibles.</t>
  </si>
  <si>
    <t>Equipos tecnológicos para nuevo personal</t>
  </si>
  <si>
    <t>4) Evaluar emisiones bajo distintas monedas y jurisdicciones.</t>
  </si>
  <si>
    <t>Informe de acciones realizadas.</t>
  </si>
  <si>
    <t>5) Dar seguimiento a Protocolos y Acuerdos de Entendimiento Bilaterales.</t>
  </si>
  <si>
    <t>Efectuar la estructuración y emisión de Bonos en los mercados internacionales</t>
  </si>
  <si>
    <t>Número de procesos de estructuración y emisión culminados conforme a la cantidad de cartas de solicitud de Inicio de Estructuración y Emisión remitidas por la Dirección</t>
  </si>
  <si>
    <t xml:space="preserve">1) Actualizar trimestral del Prospectus de Colocación. </t>
  </si>
  <si>
    <t>Correo de requerimiento de actualización a las dependencias.</t>
  </si>
  <si>
    <t xml:space="preserve">FGRD (R)  
IAFCR (P) 
</t>
  </si>
  <si>
    <t>2) Evaluar y seleccionar los bancos estructuradores en coordinación con la dirección de IAFCR.</t>
  </si>
  <si>
    <t>Informe de Recomendación Elección de Bancos.</t>
  </si>
  <si>
    <t>Curso Métodos Numéricos para Finanzas y Mercados de Capitales  (6 participantes)</t>
  </si>
  <si>
    <t>3) Tramitar la documentación legal requerida para la estructuración de emisión de bonos.</t>
  </si>
  <si>
    <t>Correo de remisión de los documentos previo al día de colocación.</t>
  </si>
  <si>
    <t>Certificación de "Chartered Financial Analyst" ) CFA. Nivel 1 (2 participantes)  Requiere viáticos</t>
  </si>
  <si>
    <t xml:space="preserve">4) Realizar la revisión y aclaraciones a los abogados externos del Prospectus de Colocación para cada emisión de bonos. </t>
  </si>
  <si>
    <t>Correo de remisión a los abogados externos de los OM's actualizados a tiempo (al menos 3 días laborables antes de la emisión).</t>
  </si>
  <si>
    <t>2 RoadShows al año -  Viáticos correspondientes para 4 personas en cada uno</t>
  </si>
  <si>
    <t>5) Dar seguimiento de rendimientos y estimaciones tasas.</t>
  </si>
  <si>
    <t>Reportes de tasas de referencia.</t>
  </si>
  <si>
    <t>Workshop de Negociación at the Harvard Faculty Club (en Boston) (2 participantes)</t>
  </si>
  <si>
    <t>6) Realizar la negociación y Pricing de la Emisión.</t>
  </si>
  <si>
    <t xml:space="preserve">Minuta de pricing de la Colocación que muestre recomendación para cada emisión. </t>
  </si>
  <si>
    <t>Renovación Código LEI / Bloomberg</t>
  </si>
  <si>
    <t>TALLER (WORKSHOP) DE NEGOCIACION CON LA METODOLOGIA DE HARVARD (2 participantes)</t>
  </si>
  <si>
    <t xml:space="preserve">Realizar la evaluación financiera de los pasivos contingentes. </t>
  </si>
  <si>
    <t>Valoración de los pasivos contingentes</t>
  </si>
  <si>
    <t>1) Identificar y recolectar la información actualizada de pasivos contingentes.</t>
  </si>
  <si>
    <t xml:space="preserve">Archivo de fuentes y/o evidencias.
</t>
  </si>
  <si>
    <t>APCR ( R)
Dirección Legal CP (P)</t>
  </si>
  <si>
    <t>Strengthening Fiscal Institutions and Managing Fiscal Risks (SFR) (1 participante)</t>
  </si>
  <si>
    <t>2) Realizar la valoración de los pasivos contingentes e incorporación al modelo de riesgo.</t>
  </si>
  <si>
    <t xml:space="preserve">Modelo de estimación del pasivo contigente.
</t>
  </si>
  <si>
    <t>Systemic Macro Financial Risk Analysis (MFRA) (1 participante)</t>
  </si>
  <si>
    <t xml:space="preserve">3) Elaborar el informe de evaluación de pasivos contingentes. </t>
  </si>
  <si>
    <t>Informe de valoración de pasivos contingentes.</t>
  </si>
  <si>
    <t>Completar estructura de cargos (analista II)</t>
  </si>
  <si>
    <t>Evaluar y actualizar los métodos de estimación de variables macroeconómicas y financieras.</t>
  </si>
  <si>
    <t>Actualización e integración de los modelos actualizados a la base de datos.</t>
  </si>
  <si>
    <t>1) Capacitar al personal en análisis y proyección de variables macroeconómicas y financieras.</t>
  </si>
  <si>
    <t>Certificados de participación de las capacitaciones.</t>
  </si>
  <si>
    <t>IAMC(R)
TIC(P)
RD (P)</t>
  </si>
  <si>
    <t>Capacitación de personal en analisis y proyección de variables macroeconómicas y financieras. (3 participantes)</t>
  </si>
  <si>
    <t>2) Realizar evaluación y actualización de los actuales métodos de estimación.</t>
  </si>
  <si>
    <t>Informe explicativo de evaluación y actualización de los métodos explicativos.</t>
  </si>
  <si>
    <t>Suscripción a proveedoras de datos</t>
  </si>
  <si>
    <t>3) Realizar la Integración a la base de datos de variables macroeconómicas y financiera.</t>
  </si>
  <si>
    <t xml:space="preserve">Base de Datos. </t>
  </si>
  <si>
    <t>Implementar los Códigos de Proyectos en el SIGADE</t>
  </si>
  <si>
    <t>Porcentaje de nuevos financiamientos relacionados a Proyectos</t>
  </si>
  <si>
    <t>1) Asignar Código de Proyecto a todos los nuevos financiamientos registrados en Sigade en el año.</t>
  </si>
  <si>
    <t xml:space="preserve">Reporte de SIGADE con códigos asignados </t>
  </si>
  <si>
    <t xml:space="preserve">AEDI (R)              
RD (P)                                </t>
  </si>
  <si>
    <t>Validar de la base de datos del SIGADE</t>
  </si>
  <si>
    <t>1) Realizar la aplicación de programa de validación diseñado por la UNCTAD.</t>
  </si>
  <si>
    <t>a) Informe de situación actual y contenido de tablas del SIGADE.                            b) Informe de principales inconsistencias y aplicación de soluciones.  
c) Corrección de inconsistencias.</t>
  </si>
  <si>
    <t xml:space="preserve">DAD (R) 
   DRD (P)      
TI (P)                                 </t>
  </si>
  <si>
    <t>Capacitación en validación de datos</t>
  </si>
  <si>
    <t>2) Capacitar a los usuarios en validación de datos.</t>
  </si>
  <si>
    <t>Registro de participantes  al Taller.</t>
  </si>
  <si>
    <t>Elaborar el borrador de insumos para el Presupuesto General del Estado del año correspondiente</t>
  </si>
  <si>
    <t>Borrador redactado</t>
  </si>
  <si>
    <t>1) Redactar del borrador de los Artículos del Presupuesto que autorizan al Ministerio de Hacienda a contratar financiamiento para Proyectos de Inversión, firmar Convenios Bilaterales y Multilaterales y/o contratar financiamiento para Apoyo Presupuestario, según la información disponible, para el año correspondiente, según aplique.</t>
  </si>
  <si>
    <t>Borrador de los Artículos de presupuesto presentados a la Dirección.</t>
  </si>
  <si>
    <t xml:space="preserve">DNC (R)   
FBMIP (P)
FGRD (P) 
AEDI (P)
RI (P)
CP (P)
DAJ (P)
</t>
  </si>
  <si>
    <t xml:space="preserve">Completar estructura de cargos: Analista II en FBMIP, Analista II en AEDI y Abogado.
</t>
  </si>
  <si>
    <t>2) Redactar borrador de los Artículos del Presupuesto que autorizan las emisiones de bonos del Ministerio de Hacienda.</t>
  </si>
  <si>
    <t>Borrador de los Artículos presentados a la Dirección.</t>
  </si>
  <si>
    <t>3) Elaborar las tablas que se incluyen como Anexo del Presupuesto sobre la ejecución estimada de los proyectos con financiamiento externo para el año correspondiente.</t>
  </si>
  <si>
    <t>Tabla correspondiente a la ejecución esperada de los proyectos con financiamiento externo presentada a la Dirección.</t>
  </si>
  <si>
    <t>4) Remitir a DIGEPRES.</t>
  </si>
  <si>
    <t>Correos de Remisión a DIGEPRES.</t>
  </si>
  <si>
    <t>Realizar la elaboración de Informes de la Dirección de Negociaciones Crediticias</t>
  </si>
  <si>
    <t>Porcentaje de Informes redactados respecto a las solicitudes recibidas.</t>
  </si>
  <si>
    <t>1) Redactar los informes sobre acreedores particulares y sobre Contratos de Financiamiento en Negociación, pendientes en el Congreso Nacional o en ejecución, según requerimientos.</t>
  </si>
  <si>
    <t>Informes elaborados.</t>
  </si>
  <si>
    <t>DNC (R)   
FBMIP (P)
FGRD (P) 
AEDI (P)
RI (P)
CP (P)</t>
  </si>
  <si>
    <t>Completar estructura de cargos: Analista II en FBMIP, Analista II en AEDI y Abogado.</t>
  </si>
  <si>
    <t>2) Redactar el Informe a la Dirección General, al Ministro u a otro solicitante, según aplique.</t>
  </si>
  <si>
    <t>Copia del medio de remisión del informe (carta, correo electrónico, u otro).</t>
  </si>
  <si>
    <t>Capacitación en habilidades Ejecutivas</t>
  </si>
  <si>
    <t>Elaborar los Informes sobre Financiamientos Bilaterales, Multilaterales y con la Banca Comercial en proceso de estructuración.</t>
  </si>
  <si>
    <t>1) Redactar el borrador de informes sobre Contratos de Préstamos Bilaterales, Multilaterales y con la Banca Comercial, en proceso de Negociacion, modificación y/o aprobación Congresual, así como sobre acreedores específicos según sea requerido.</t>
  </si>
  <si>
    <t>FBMIP (R)   
DNC (P)
AEDI (P)</t>
  </si>
  <si>
    <t>2) Remitir el Informe a la DNC u a otro solicitante según aplique.</t>
  </si>
  <si>
    <t xml:space="preserve">
Capacitación en habilidades ejecutivas (2), redacción de informes y elaboración de presentaciones (2).</t>
  </si>
  <si>
    <t>Elaborar los Informes mensuales de Seguimiento a Desembolsos de Recursos Externos e Internos.</t>
  </si>
  <si>
    <t>Cantidad de informes enviados</t>
  </si>
  <si>
    <t xml:space="preserve">1) Extraer informaciones ejecución recursos financieros del SIGADE. </t>
  </si>
  <si>
    <t>Browsers extraídos de los sistemas.</t>
  </si>
  <si>
    <t>AEDI (R)             
  IAMC (P)
DNC (P)</t>
  </si>
  <si>
    <t xml:space="preserve">Completar estructura de cargos: Analista II en AEDI </t>
  </si>
  <si>
    <t>2) Elaborar el informe de Ejecución Presupuestaria de Financiamientos de Rec. Ext. Por Institución (US$ y RD$).</t>
  </si>
  <si>
    <t>Informe elaborado.</t>
  </si>
  <si>
    <t>3) Remitir informes a partes interesadas.</t>
  </si>
  <si>
    <t xml:space="preserve">Comunicación y/o correo de remisión a beneficiarios finales (DIGEPRES; TN; DIGECOG; DGIP; MH)
</t>
  </si>
  <si>
    <t>Elaborar las Proyecciones de Desembolso de fondos externos</t>
  </si>
  <si>
    <t>Cantidad de Informes de proyecciones realizados</t>
  </si>
  <si>
    <t>1) Solicitar a las unidades ejecutoras su programación para el resto del año.</t>
  </si>
  <si>
    <t>Comunicación o correo de solicitud de la programación a las Unidades Ejecutoras.</t>
  </si>
  <si>
    <t>AEDI (R)              
RD (P)
Unidades Ejecutoras (P)
DIGEPRES (P)
IAFCR (P)
DNC (P)</t>
  </si>
  <si>
    <t>Capacitacion de Administracion y Planificacion de Proyectos (5 Participantes)</t>
  </si>
  <si>
    <t>2) Solicitar a las unidades ejecutoras su programación para el próximo año.</t>
  </si>
  <si>
    <t>3) Elaborar proyecciones.</t>
  </si>
  <si>
    <t>Proyeccion elaborada.</t>
  </si>
  <si>
    <t xml:space="preserve">4) Remitir proyecciones a beneficiarios finales </t>
  </si>
  <si>
    <t>Comunicación y/o correo de remisión a beneficiarios finales (DIGEPRES, RD, IAFCR)</t>
  </si>
  <si>
    <t>5) Realizar Informe Proyección Vs Ejecutado. (El informe brindará información sobre veracidad de las proyecciones)</t>
  </si>
  <si>
    <t>Comunicación de remisión del Informe de Proyección vs Ejecución a DNC para su información y análisis.</t>
  </si>
  <si>
    <t>Realizar la verificación del cumplimiento de las condiciones establecidas en los contratos de financiamientos aprobados para su entrada en efectividad y utilización</t>
  </si>
  <si>
    <t xml:space="preserve">Porcentaje de financiamientos elegibles y aprobados por el Congreso efectivos en el plazo establecido contractualmente
</t>
  </si>
  <si>
    <t>1) Tramitar con la Dirección Jurídica los documentos jurídicos requeridos.</t>
  </si>
  <si>
    <t>Comunicación o correo de solicitud de la Dirección Jurídica.</t>
  </si>
  <si>
    <t>AEDI (R)                    
  RD (P)                  
 FBMIP (P)
DJ (P)
DNC (P)</t>
  </si>
  <si>
    <t>2) Generar los documentos administrativos requeridos.</t>
  </si>
  <si>
    <t>Documentos elaborados.</t>
  </si>
  <si>
    <t>3) Gestionar con RD los pagos de comisiones establecidas.</t>
  </si>
  <si>
    <t>Correo enviado a RD.</t>
  </si>
  <si>
    <t>4)  Dar seguimiento de las condiciones externas con las unidades ejecutoras correspondientes.</t>
  </si>
  <si>
    <t xml:space="preserve">Correo enviado a las unidades. </t>
  </si>
  <si>
    <t>5)  Realizar la remisión a organismo financiador de condiciones para efecividad</t>
  </si>
  <si>
    <t>Comunicacion y/o correo de remisión de condiciones.</t>
  </si>
  <si>
    <t>Efectuar la negociación de financiamientos para proyectos de inversión pública y apoyo presupuestario</t>
  </si>
  <si>
    <t>Porcentaje de contratos de financiamiento negociados y remitidos a la Consultoría Legal del Minsiterio de Hacienda, según sean solicitados por la Dirección General.</t>
  </si>
  <si>
    <t>1) Recibir la comunicación de la Dirección General solicitando la negociación del contrato de préstamo.</t>
  </si>
  <si>
    <t>Comunicación recibida de la Dirección General.</t>
  </si>
  <si>
    <t>1. Completar estructura de cargos: Analista II en FBMIP, Analista II en AEDI y Abogado.</t>
  </si>
  <si>
    <t>2) Gestionar con las instituciones responsables el cumplimiento de las acciones previas requeridas y elaborar informe del cumplimiento de las mismas.Para financiamientos de apoyo presupuestario.</t>
  </si>
  <si>
    <t>Matriz de seguimiento con el detalle de las actividades realizadas.</t>
  </si>
  <si>
    <t>2. Laptops ligeras para reuniones y negociaciones fuera de la institución</t>
  </si>
  <si>
    <t xml:space="preserve">3) Realizar la solicitud de propuesta de financiamiento segun la Normativa 138-2015. Para financiamientos de proyectos de inversión a ser concertados con la Banca Comercial, </t>
  </si>
  <si>
    <t>Acta de Apertura de Propuestas y Correo de Selección de acreedor.</t>
  </si>
  <si>
    <t xml:space="preserve">
3. Capacitación sobre finanzas y negociación, procedimientos de la administración pública, proyectos, negociación, liderazgo y las demás incluidas en el Plan de Compras.</t>
  </si>
  <si>
    <t>4) Hacer la solicitud formal del mismo al acreedor correspondiente.Para financiamientos de proyectos de inversión bilaterales o multilaterales.</t>
  </si>
  <si>
    <t>Acuse de comunicación enviada a organismo.</t>
  </si>
  <si>
    <t>4. Coffee Breaks y/o Catering para reuniones de estructuración de proyectos con acreedores</t>
  </si>
  <si>
    <t>5) Participar en proceso de negociación de contratos de préstamo.</t>
  </si>
  <si>
    <t>Acta de negociación o acuerdo consensuado según corresponda.</t>
  </si>
  <si>
    <t>5. Equipos para Webconferences y videoconferencias</t>
  </si>
  <si>
    <t xml:space="preserve">6) Enviar el expediente la Consultoría Legal del Ministerio de Hacienda junto con solicitud de Poder Especial de Firma para ser tramitado a la Consultoría Legal del Poder Ejecutivo </t>
  </si>
  <si>
    <t>Comunicación y/o correo de remisión.</t>
  </si>
  <si>
    <t>Realizar la Negociación de Convenios Bilaterales y Multilaterales</t>
  </si>
  <si>
    <t>Porcentaje de Convenios negociados y remitidos a la Consultoría Legal del Minsiterio de Hacienda, según sean solicitados por la Dirección General.</t>
  </si>
  <si>
    <t>1) Recibir la comunicación de la Dirección General solicitando la negociación del Convenio.</t>
  </si>
  <si>
    <t>2) Tramitar comunicación informando el interés del Ministerio de Hacienda según corresponda.</t>
  </si>
  <si>
    <t>3) Participar en proceso de negociación del Convenio.</t>
  </si>
  <si>
    <t xml:space="preserve">
3. Capacitación sobre finanzas y negociación.</t>
  </si>
  <si>
    <t>4) Gestionar documentos administrativos  y legales requeridos para formalizar contratos de préstamo.</t>
  </si>
  <si>
    <t xml:space="preserve">Matriz de seguimiento. </t>
  </si>
  <si>
    <t>4. Coffee Breaks y/o Catering para misiones de organimos financiadores</t>
  </si>
  <si>
    <t>5) Enviar el expediente la Consultoría Legal del Ministerio de Hacienda junto con solicitud de Poder Especial de Firma para ser tramitado a la Consultoría Legal del Poder Ejecutivo.</t>
  </si>
  <si>
    <t>Acuse de recibo de comunicación remitiendo expedientes.</t>
  </si>
  <si>
    <t>Gestionar la Firma de contratos de Convenios Internacionales y de Financimientos.</t>
  </si>
  <si>
    <t>Porcentaje de contratos negociados y autorizados por el Poder Ejecutivo efectivamente firmados.</t>
  </si>
  <si>
    <t>1) Dar seguimiento en la Consultoría Jurídica del Poder Ejecutivo hasta recibir el Poder Especial autorizando al Ministro de Hacienda a suscribir los contratos.</t>
  </si>
  <si>
    <t xml:space="preserve">Poder Especial recibido.
</t>
  </si>
  <si>
    <t xml:space="preserve">FBMIP (R)
RI (P)
DNC (P)
DAJ (P) 
 Asesor legal (P) </t>
  </si>
  <si>
    <t>2) Gestionar la firma de los contratos por las partes involucradas y organización del Acto de Firma, si aplica.</t>
  </si>
  <si>
    <t>Matriz de seguimiento con el detalle de las actividades realizadas y Contrato de Préstamo firmado.</t>
  </si>
  <si>
    <t>2. Coffee Breaks y/o Catering para misiones de organimos financiadores</t>
  </si>
  <si>
    <t xml:space="preserve">3) Enviar el expediente la Consultoría Legal del Ministerio de Hacienda junto con solicitud de Sometimiento al Congreso para ser tramitado a la Consultoría Legal del Poder Ejecutivo </t>
  </si>
  <si>
    <t>3. Viáticos y viajes al exterior disponibles para eventos y/o firma de contratos en el exterior.</t>
  </si>
  <si>
    <t>Gestionar la Firma de Contratos Subsidiarios para Contratos de Financiamiento destinados a Proyectos de Inversión</t>
  </si>
  <si>
    <t xml:space="preserve">Porcentaje de contratos subsidiarios suscritos </t>
  </si>
  <si>
    <t>1) Elaborar borrador del Contrato y revisar con acreedor y ejecutor.</t>
  </si>
  <si>
    <t>Borrador enviado a ejecutor y acreedor, según aplique.</t>
  </si>
  <si>
    <t>2) Coordinar y gestionar firma del Contrato</t>
  </si>
  <si>
    <t>Contrato subsidiario firmado.</t>
  </si>
  <si>
    <t>2. Capacitaciones varias sobre gerencia y liderazgo, finanzas y economía, administración de proyectos, etc.</t>
  </si>
  <si>
    <t>3) Enviar a la DAJ para notariar</t>
  </si>
  <si>
    <t>Comunicación o correo de remisión de contratos.</t>
  </si>
  <si>
    <t>3. Coffee Breaks y/o Catering para misiones de organimos financiadores</t>
  </si>
  <si>
    <t>4) Enviar ejemplar original a ejecutor y acreedor, según corresponda</t>
  </si>
  <si>
    <t>Realizar las modificaciones solicitadas a  los contratos de préstamos</t>
  </si>
  <si>
    <t>Porcentaje de modificaciones o enmiendas tramitadas según las solicitudes recibidas.</t>
  </si>
  <si>
    <t>1) Evaluar las solicitudes recibidas de las unidades ejecutoras.</t>
  </si>
  <si>
    <t xml:space="preserve">Documento final generado como respuesta de la solicitud.
</t>
  </si>
  <si>
    <t xml:space="preserve">FBMIP (R)
DNC (P)
DAJ (P) 
Asesor legal (P) 
AEDI (P)    </t>
  </si>
  <si>
    <t>1. Completar estructura de cargos: Analista II en FBMIP, Analista II en AEDI y Abogado.
2. Mejorar disponibilidad de recursos tecnológicos.
3. Capacitación sobre finanzas y negociación.
4. Coffee Breaks y/o Catering para misiones de organimos financiadores</t>
  </si>
  <si>
    <t>2) Tramitar opinión legal respecto a las modificaciones solicitadas, si aplica.</t>
  </si>
  <si>
    <t>Comunicación o correo de solicitud.</t>
  </si>
  <si>
    <t xml:space="preserve">3) Gestionar procesos administrativos y legales requeridos para formalización de modificaciones contractuales. </t>
  </si>
  <si>
    <t xml:space="preserve">
Matriz de Seguimiento con el detalle de las actividades realizadas.</t>
  </si>
  <si>
    <t>Realizar el análisis y tramitación de las solicitudes para la autorización de desembolsos bajo la modalidad de pago en efectivo</t>
  </si>
  <si>
    <t>Cantidad de solicitudes tramitadas</t>
  </si>
  <si>
    <t xml:space="preserve">1) Analizar viabilidad de las solicitudes presentadas por las unidades y, si procede, tramitar con los acreedores los desembolsos requeridos. </t>
  </si>
  <si>
    <t xml:space="preserve">Relación de Expedientes revisados y presentarlos al MH para su autorización.                                                                                                                                                                                       </t>
  </si>
  <si>
    <t>AEDI (R) 
RD (P)
DNC (P)</t>
  </si>
  <si>
    <t>Capacitacion de Diplomado en Hacienda Publica - CAPGEFI</t>
  </si>
  <si>
    <t>2) Enviar notifiación a la Entidad solicitante, Si no procede.</t>
  </si>
  <si>
    <t>Relación de comunicaciones recibidas y tramitadas.</t>
  </si>
  <si>
    <t>Realizar el análisis y tramitación de las solicitudes para la autorización de  desembolsos bajo la modalidad de pago directo</t>
  </si>
  <si>
    <t>1) Tramitar con los acreedores los desembolsos requeridos y notificar a FEP la realización del desembolso.</t>
  </si>
  <si>
    <t xml:space="preserve">Cartas del MH a los acreedores según formatos establecidos en los contratos de préstamo.
</t>
  </si>
  <si>
    <t>AEDI (R) 
FEP (P)
DNC (P)</t>
  </si>
  <si>
    <t>2) Confirmar el desembolso en SIGEF y remitir el expediente a DIGECOG.</t>
  </si>
  <si>
    <t xml:space="preserve">
Comunicaciones enviadas a la DIGECOG.</t>
  </si>
  <si>
    <t>Verificar el registro de desembolsos de los financiamientos externos validados</t>
  </si>
  <si>
    <t>Cantidad de validaciones realizadas</t>
  </si>
  <si>
    <t>1) Enviar comunicaciones a las unidades ejecutoras con financiamientos externos activos en el período confirmando los desembolsos notificados por los acreedores a CP.</t>
  </si>
  <si>
    <t xml:space="preserve"> Comunicaciones enviadas a las unidades ejecutoras correspondientes.
</t>
  </si>
  <si>
    <t>AEDI (R)  
DNC (P)
RD (P)
Unidades Ejecutoras, Instituciones (P)
TN (P)</t>
  </si>
  <si>
    <t>1. Completar estructura de cargos: Analista II en FBMIP, Analista II en AEDI y Abogado.
2. Mejorar disponibilidad de recursos tecnológicos.
3. Capacitación sobre finanzas y negociación.</t>
  </si>
  <si>
    <t>2) Verificar las diferencias con RD, si aplica realizar los ajustes correspondientes.</t>
  </si>
  <si>
    <t>Reporte sobre variaciones, si aplica.</t>
  </si>
  <si>
    <t>3) Enviar comunicación a la TN con los financiamientos externos activos en el período confirmando los desembolsos notificados por los acreedores a CP bajo la modalidad de efectivo.</t>
  </si>
  <si>
    <t>Acuse de recibo de comunicación remitiendo los financiamientos externos a la TN.</t>
  </si>
  <si>
    <t xml:space="preserve">
4. Coffee Breaks y/o Catering para reuniones de seguimiento con unidades ejecutoras</t>
  </si>
  <si>
    <t>Realización de Subastas Públicas para la Colocación de Títulos Valores de Deuda Pública</t>
  </si>
  <si>
    <t>Porcentaje de subastas realizadas según la Normativa correspondiente y autorizaciones de la Dirección</t>
  </si>
  <si>
    <t>1) Realizar sondeo a los participantes en el Programa de Subastas sobre liquidez del mercado y demanda potencial.</t>
  </si>
  <si>
    <t>Informe recomendación de subasta basado en sondeo.</t>
  </si>
  <si>
    <t>FGRD (R)  
DNC (P)
TIC (P)
RD (P)</t>
  </si>
  <si>
    <t>Reuniones trimestral con Participantes Programa Subastas requiere Catering</t>
  </si>
  <si>
    <t>2) Publicación de la convocatoria según Normativa de Subastas</t>
  </si>
  <si>
    <t>Correo de solicitud de publicación en la página web.</t>
  </si>
  <si>
    <t>3) Habilitar la subasta en la plataforma de Bloomberg para el día correspondiente.</t>
  </si>
  <si>
    <t>Snip Setup Subasta Bloomberg.</t>
  </si>
  <si>
    <t xml:space="preserve">4) Publicaciones de resultados de las subastas conforme a la Normativa </t>
  </si>
  <si>
    <t>Resultados de Subasta Publicados.</t>
  </si>
  <si>
    <t>5) Confirmar la liquidación de las operaciones en CEVALDOM y la recepción de los fondos.</t>
  </si>
  <si>
    <t>Reporte de liquidación descargado de CEVALDOM.</t>
  </si>
  <si>
    <t>6) Notificación de montos a ser liquidados y recibidos por la  TN</t>
  </si>
  <si>
    <t>Reporte de liquidación de fondos de subastas públicas.</t>
  </si>
  <si>
    <t>Capacitación Fundamentos sobre el mercado de dinero (3 participantes)</t>
  </si>
  <si>
    <t>Realizar la clasificación actualizada de los participantes en el Programa de Creadores de Mercado</t>
  </si>
  <si>
    <t>Cantidad de actualizaciones realizadas</t>
  </si>
  <si>
    <t xml:space="preserve">1) Calcular el puntaje de los participantes en el Programa de Creadores de Mercado según la normativa establecida.                                                                    </t>
  </si>
  <si>
    <t>Publicación en la página web de Crédito Público del listado por posición de los participantes y aspirantes en el Programa de Creadores de Mercado.</t>
  </si>
  <si>
    <t xml:space="preserve">FGRD ( R)
DNC (P)
IAMC (P)
</t>
  </si>
  <si>
    <t>Reuniones mensuales con Participantes del programa - Catering</t>
  </si>
  <si>
    <t>2) Elaborar y publicar el ranking en la página web de CP (mensual o anual, según corresponda).</t>
  </si>
  <si>
    <t>Elaborar y aplicar Encuestas bianuales Mercado Local</t>
  </si>
  <si>
    <t>Cantidad de encuestas realizadas</t>
  </si>
  <si>
    <t>1) Elaborar borrador de encuesta</t>
  </si>
  <si>
    <t>Borrador de encuesta aprobado por la Dirección.</t>
  </si>
  <si>
    <t>FGRD (R)                                                                                 DNC (P)                                               TIC (P)</t>
  </si>
  <si>
    <t>2) Remitir la encuesta a los participantes</t>
  </si>
  <si>
    <t>Correo con remisión de encuesta</t>
  </si>
  <si>
    <t>3) realizar el Informe con levantamiento de información sobre el marco legal que regula el mercado de valores y a los principales participantes del mercado local..</t>
  </si>
  <si>
    <t>Informe con resultados de la encuesta.</t>
  </si>
  <si>
    <t>Pago Plataforma Surveymonkey</t>
  </si>
  <si>
    <t>Realizar la tramitación y evaluación de Solicitudes de no objeción de financiamientos de Instituciones descentralizadas y Ayuntamientos</t>
  </si>
  <si>
    <t>Cantidad de solicitudes respondidas según normativa interna</t>
  </si>
  <si>
    <t>1) Depurar según Ley 6-06 y solicitud de los datos financieros de la entidad solicitante</t>
  </si>
  <si>
    <t>Matriz con datos necesario de la entidad.</t>
  </si>
  <si>
    <t xml:space="preserve">FGRD (R)                                             DIAFCR (P)                                    DNC (P)                                              </t>
  </si>
  <si>
    <t>Capacitación de personal en Análsis de Estados Financieros (3 participantes)</t>
  </si>
  <si>
    <t>2) Solicitar a la Dirección de IAFCR el análisis de capacidad de pago de la institución, una vez se tenga la información de la entidad solicitante depurada</t>
  </si>
  <si>
    <t>Correo con remisión de solicitud a IAFCR.</t>
  </si>
  <si>
    <t>3) Elaborar la recomendación de respuesta a la entidad solicitante basado en el informe de la IAFCR, análisis de la Ley 6-06 y la normativa de autorización de las gestiones de financiamientos a los ayuntamientos de los municipios y el D.N.</t>
  </si>
  <si>
    <t>a) Borrador Carta con Respuesta sugerida.</t>
  </si>
  <si>
    <t>Realizar la tramitación y evaluación de Solicitudes de no objeción de tarjetas de crédito</t>
  </si>
  <si>
    <t>1) Depurar según normativa interna</t>
  </si>
  <si>
    <t>a) Matriz con datos necesario de la entidad.</t>
  </si>
  <si>
    <t xml:space="preserve">FGRD (R)                                            DIGEPRES (P)                                    DNC (P)                                      </t>
  </si>
  <si>
    <t>2) Realizar solicitud a DIGEPRES sobre asignación presupuestaria de la institución.</t>
  </si>
  <si>
    <t>a) Correo con remisión de solicitud a DIGEPRES.</t>
  </si>
  <si>
    <t>Elaborar el Informe de Análisis de Sostenibilidad de deuda</t>
  </si>
  <si>
    <t xml:space="preserve">Cantidad de Informes Realizados </t>
  </si>
  <si>
    <t>1) Actualización de la Matriz de Análisis de Sostenibilidad de Deuda.</t>
  </si>
  <si>
    <t>a) Matriz actualizada.</t>
  </si>
  <si>
    <t xml:space="preserve">IAFCR (R)                                                                          DNC (P)                                              </t>
  </si>
  <si>
    <t xml:space="preserve">2) Diseño y modelación de escenarios. </t>
  </si>
  <si>
    <t>a) Informe de modelación de Escenarios.</t>
  </si>
  <si>
    <t>3) Realizar Informe de Análisis de Sostenibilidad de Deuda</t>
  </si>
  <si>
    <t>a) Informe final presentado a la Dirección.</t>
  </si>
  <si>
    <t>Elaborar borrador de la Ley de Valores de Deuda Pública 2019</t>
  </si>
  <si>
    <t>Cantidad de Borradores de Ley</t>
  </si>
  <si>
    <t>1) Redacción de borrador de la Ley de Valores de Deuda Pública para el año 2019</t>
  </si>
  <si>
    <t>a) Borrador de Ley remitido a la Dirección.</t>
  </si>
  <si>
    <t xml:space="preserve">FGRD (R)                                            CJ (P)                                
 DNC (P)                                              </t>
  </si>
  <si>
    <t>Efectuar reuniones de Seguimiento Unidades Ejecutoras y CP</t>
  </si>
  <si>
    <t xml:space="preserve">Porcentaje de reuniones con Unidades Ejecutora De Proyectos en proceso de Desembolso </t>
  </si>
  <si>
    <t>1) Preparar calendario de reuniones para el trimestre</t>
  </si>
  <si>
    <t xml:space="preserve">                              
Calendario de Reuniones.                                                                                     </t>
  </si>
  <si>
    <t>AEDI (R)            
  NC(P)</t>
  </si>
  <si>
    <t>1. Completar estructura de cargos: Analista II en FBMIP, Analista II en AEDI y Abogado.
2. Mejorar disponibilidad de recursos tecnológicos.
3. Capacitación sobre finanzas y negociación, todas las incluidas en el Plan de Compras.
4. Coffee Breaks y/o Catering para misiones de organimos financiadores</t>
  </si>
  <si>
    <t>2) Realizar reuniones con las Unidades.</t>
  </si>
  <si>
    <t>Minuta Reunión.</t>
  </si>
  <si>
    <t>3) Realizar visita a los proyectos de inversión para verificar avance de ejecución física</t>
  </si>
  <si>
    <t xml:space="preserve">Minuta de visita.    </t>
  </si>
  <si>
    <t>4) Actualizar informe de situacion de Proyecto con resultado de reunión</t>
  </si>
  <si>
    <t>Informes de Proyectos actualizados.</t>
  </si>
  <si>
    <t>Elaborar el Informe de Rendición de Cuentas para la implementación de la Ley No.167-07 de Recapitalización del Banco Central</t>
  </si>
  <si>
    <t>Cantidad de informes elaborados y remitidos al Congreso Nacional</t>
  </si>
  <si>
    <t>1) Extraer la información del balance, pagos y vencimientos de los bonos de recapitalización del SIGADE</t>
  </si>
  <si>
    <t>Reporte interno devengado-pagado anual de Recap. BC (Excel).</t>
  </si>
  <si>
    <t xml:space="preserve">DFEP (R)                                                        
DAD (P) 
DRD (P)                               </t>
  </si>
  <si>
    <t xml:space="preserve">2) Elaborar las gráficas y tablas con las cifras obtenidas. </t>
  </si>
  <si>
    <t xml:space="preserve">Cuadro con datos en excel y gráfica </t>
  </si>
  <si>
    <t>3) Recopilar la información de los trámites para la contratación de la firma auditora e informe realizado por la misma sobre las operaciones de política monetaria del Banco Central.</t>
  </si>
  <si>
    <t>a) Comunicaciones de solicitud.
b) contratación de firma auditora.         C) Cronograma proceso de licitación.</t>
  </si>
  <si>
    <t>4) Elaborar y remitir el informe al Congreso Nacional</t>
  </si>
  <si>
    <t>Comunicaciones de Remisión al Congreso Nacional.</t>
  </si>
  <si>
    <t>Elaborar Informe mensual con situación de pagos Recapitalización del Banco Central.</t>
  </si>
  <si>
    <t>Cantidad de informes elaborados y remitidos</t>
  </si>
  <si>
    <t>1) Solicitar Swifts de pagos al Banco Central</t>
  </si>
  <si>
    <t>Swifts archivados.</t>
  </si>
  <si>
    <t xml:space="preserve">DFEP (R)
DRD (P) </t>
  </si>
  <si>
    <t>2) Elaborar informe de pagos mensuales</t>
  </si>
  <si>
    <t>Informes de pagos mensuales.</t>
  </si>
  <si>
    <t>3) Remitir el informe</t>
  </si>
  <si>
    <t>Correo electrónico de remisión de la información.</t>
  </si>
  <si>
    <t>Elaborar Informe semanal sobre la situación general de ejecución Recapitalización del Banco Central.</t>
  </si>
  <si>
    <t>100%</t>
  </si>
  <si>
    <t>1) Actualizar cuadros de seguimiento ejecución Recapitalización BC</t>
  </si>
  <si>
    <t xml:space="preserve">Cuadros actualizados. </t>
  </si>
  <si>
    <t xml:space="preserve">DFEP (R) 
DRD (P) </t>
  </si>
  <si>
    <t>2) Elaborar informe de ejecución semanal</t>
  </si>
  <si>
    <t xml:space="preserve">Informes semanales de ejecución.  </t>
  </si>
  <si>
    <t>Elaborar Informe comparativo de programación de cuota vs ejecución</t>
  </si>
  <si>
    <t xml:space="preserve">1) Extraer informaciones sobre ejecución del SIGEF. </t>
  </si>
  <si>
    <t>Reporte SIGEF (ejecución trimestral y balance de cuota).</t>
  </si>
  <si>
    <t>DFEP (R)</t>
  </si>
  <si>
    <t>2) Actualizar informaciones en cuadro de excel.</t>
  </si>
  <si>
    <t>Cuadro actualizado.</t>
  </si>
  <si>
    <t>3) Elaborar y remitir informe.</t>
  </si>
  <si>
    <t>Elaborar, publicar y divulgar de las Estadísticas de Deuda Pública</t>
  </si>
  <si>
    <t xml:space="preserve">1) Revisar los lineamientos definidos para la compilación de estadísticas de deuda según estandares internacionales, para aplicación en el proceso de elaboración de las estadísticas. </t>
  </si>
  <si>
    <t xml:space="preserve"> Publicación de las estadísticas en la página web de CP, en Bloomberg  y en las redes sociales (Twitter y Facebook)
 Publicación de las estadísticas en las páginas web del LacDebtGroup y de las Estadisticas de Deuda Externa del Banco Mundial y el FMI</t>
  </si>
  <si>
    <t>IAMC (R)                      
  APCR(P)                              FGRD(P)       
RD (P)           
 AEDI (P)</t>
  </si>
  <si>
    <t>2) Extraer la información de las cifras de deuda del SIGADE</t>
  </si>
  <si>
    <t>3) Elaborar las estadisticas e indicadores de deuda pública</t>
  </si>
  <si>
    <t>4) Publicar en la página web de Crédito Público, en la plataforma electrónica Bloomberg y divulgación en las redes sociales</t>
  </si>
  <si>
    <t>5) Remitir los reportes estadísticos a las direcciones electrónicas provistas por el LacDebtGroup y el Fondo Monetario Internacional.</t>
  </si>
  <si>
    <t>Gestionar la información para dar respuesta a las solicitudes  sobre la deuda pública</t>
  </si>
  <si>
    <t xml:space="preserve">Porcentaje de solicitudes respondidas </t>
  </si>
  <si>
    <t>1) Recibir y analizar la solicitud de información y enviar al área correspondiente.</t>
  </si>
  <si>
    <t>IAMC (R)                       
 APCR (P)                            
  DNC (P)       
DAD (P)                       
 AEDI (P)</t>
  </si>
  <si>
    <t>2) Elaborar las respuestas a las solicitudes.</t>
  </si>
  <si>
    <t xml:space="preserve">3) Elaborar las comunicaciones/formulario (vía OAI) de la respuesta a la solicitud. </t>
  </si>
  <si>
    <t xml:space="preserve"> Comunicación/formulario y/o correo de remisión de respuesta. </t>
  </si>
  <si>
    <t>Elaboración y Publicación de Tablas Estadísticas de Deuda Pública Consolidada</t>
  </si>
  <si>
    <t xml:space="preserve">1) Revisión de los lineamientos definidos para la compilación de estadísticas de deuda según estandares internacionales, para aplicación en el proceso de elaboración de las estadísticas. </t>
  </si>
  <si>
    <t xml:space="preserve">
</t>
  </si>
  <si>
    <t xml:space="preserve">DAD (R)               
   IAMC (P)
TIC (P)
RD (P)                                 </t>
  </si>
  <si>
    <t>Capacitación en Estadísticas de Deuda del Sector Público</t>
  </si>
  <si>
    <t>2) Extraer la información de las cifras trimestrales de deuda de SIGADE y solicitar las cifras del SPF al Banco Central.</t>
  </si>
  <si>
    <t>3) Elaboración de reportes de las estadísticas de deuda del sector público consolidado.</t>
  </si>
  <si>
    <t>4) Publicación en la página web de Crédito Público y divulgación en las redes sociales.</t>
  </si>
  <si>
    <t xml:space="preserve"> Publicación de las estadísticas en la página web de CP.</t>
  </si>
  <si>
    <t>Realizar el análisis de costo-riesgo de emisión de bonos globales</t>
  </si>
  <si>
    <t>Análisis realizados/emisiones de bonos globales</t>
  </si>
  <si>
    <t>Cantidad de emisiones de bonos globales durante el año</t>
  </si>
  <si>
    <t>1) Elaborar el análisis de condiciones de mercado y proyecciones de curva de rendimiento.</t>
  </si>
  <si>
    <t xml:space="preserve"> Remisión análisis a dirección CP</t>
  </si>
  <si>
    <t xml:space="preserve">APCR (R)
IAMC (P)                
FGRD (P)
</t>
  </si>
  <si>
    <t>2) Realizar el cálculo del VPN de cada alternativa de emisión y costos de refinanciamientos esperados, señalando el grado de incertidumbre en la evolución de la curva de rendimiento.</t>
  </si>
  <si>
    <t>3) Elaborar la recomendación de estructuraciòn de plazo y moneda.</t>
  </si>
  <si>
    <t>Elaborar los Informes de Indicadores de Portafolio</t>
  </si>
  <si>
    <t>1) Extraer las cifras de los vencimientos, moneda, tipos de interés del SIGADE.</t>
  </si>
  <si>
    <t xml:space="preserve">Informes de Indicadores de Portafolio </t>
  </si>
  <si>
    <t>APCR (R)                
RD (P)</t>
  </si>
  <si>
    <t xml:space="preserve">2) Digitar de las informaciones en los modelos para calcular los indicadores de costo y riesgo del portafolio. </t>
  </si>
  <si>
    <t>3) Elaborar el reporte.</t>
  </si>
  <si>
    <t>Elaborar los Informes de Sensibilidad del Portafolio</t>
  </si>
  <si>
    <t>1) Extraer las cifras de los vencimientos, moneda, tipos de interés y tasas de cambio del SIGADE.</t>
  </si>
  <si>
    <t xml:space="preserve">Informes de Sensibilidad del Portafolio </t>
  </si>
  <si>
    <t>APCR (R)                
IAMC (P)</t>
  </si>
  <si>
    <t>1) Suscripción a Journals y Repositorios de Artículos Económicos.</t>
  </si>
  <si>
    <t xml:space="preserve">2) Digitar de las informaciones en los modelos para calcular la sensibilidad del portafolio a movimientos en las tasas de interés y de cambio. </t>
  </si>
  <si>
    <t xml:space="preserve">Elaborar el Informe de Evaluación de Ofertas de Financiamiento </t>
  </si>
  <si>
    <t xml:space="preserve">Porcentaje de Informes Realizados versus solicitudes de evaluación </t>
  </si>
  <si>
    <t>1) Revisar y compilar las condiciones financieras de la oferta de financiamiento.</t>
  </si>
  <si>
    <t>APCR (R)                
DNC (P)
FBMIP (P)</t>
  </si>
  <si>
    <t>2) Digitar las condiciones financieras en el modelo de evaluación para calcular los indicadores de costo/riesgo.</t>
  </si>
  <si>
    <t xml:space="preserve">3) Elaborar el Informe dado el análisis de los resultados obtenidos.  </t>
  </si>
  <si>
    <t>a) Informes de Evaluación Financiera</t>
  </si>
  <si>
    <t>Elaborar los Informes Trimestrales de la Situación y Evolución de la Deuda Pública</t>
  </si>
  <si>
    <t>1) Extraer la información de las cifras de deuda del SIGADE</t>
  </si>
  <si>
    <t xml:space="preserve">1) Informe publicado en la página web de CP
</t>
  </si>
  <si>
    <t>IAMC (R)                     
   APCR(P)                              FGRD(P)       
RD (P)                     
 AEDI(P)
FBMIP(P)</t>
  </si>
  <si>
    <t>2) Elaborar las estadísticas e indicadores de deuda pública</t>
  </si>
  <si>
    <t>3) Elaborar el informe</t>
  </si>
  <si>
    <t>4) Remitir al Congreso Nacional</t>
  </si>
  <si>
    <t>Comunicaciones de Remisión al Congreso Nacional</t>
  </si>
  <si>
    <t>5) Publicar en la página web de Crédito Público</t>
  </si>
  <si>
    <t>Elaborar y aprobar el plan de financiamiento anual (PFA)</t>
  </si>
  <si>
    <t>Número de Planes de Financiamiento Anual aprobados</t>
  </si>
  <si>
    <t xml:space="preserve">1) Preparar borrador PFA. </t>
  </si>
  <si>
    <t xml:space="preserve"> 
Borrador PFA elaborado.
</t>
  </si>
  <si>
    <t>APCR (R)
IAMC (P)
DNC (P)
DAD (P)
 DIGEPRES (P)                
      DGAPF (P)</t>
  </si>
  <si>
    <t>2) Presentar  borrador PFA a la Comisión técnica interinstitucional.</t>
  </si>
  <si>
    <t xml:space="preserve">
Plan aprobado mediante acta del Consejo de Deuda.
</t>
  </si>
  <si>
    <t xml:space="preserve">3) Presentar  borrador PFA al Consejo de Deuda Pública para discusión y/o aprobación.    </t>
  </si>
  <si>
    <t>Reporte aprobado por la Dirección</t>
  </si>
  <si>
    <t>Conciliar las operaciones realizadas entre SIGADE-SIGEF; y conciliación con acreedores</t>
  </si>
  <si>
    <t>Cantidad de informes realizados</t>
  </si>
  <si>
    <t xml:space="preserve">1) Elaborar reporte mensual de todas las operaciones realizadas en el SIGADE.   </t>
  </si>
  <si>
    <t>Reporte con operaciones de SIGEF</t>
  </si>
  <si>
    <t>DRD (R)                     
 AEDI (P)</t>
  </si>
  <si>
    <t>2) Elaborar reporte mensual de todas las operaciones realizadas en el SIGEF.</t>
  </si>
  <si>
    <t>Reporte con operaciones de SIGADE</t>
  </si>
  <si>
    <t>3) Validar las diferencias generadas entre SIGADE y SIGEF producto de las operaciones de pagos realizadas y elaborar informe.</t>
  </si>
  <si>
    <t>Informe de operaciones realizadas en SIGADE y SIGEF</t>
  </si>
  <si>
    <t>4) Validar trimestralmente con los acreedores los balances adeudados.</t>
  </si>
  <si>
    <t>Informe de concilicación</t>
  </si>
  <si>
    <t>5) Preparar relación trimestral donde se indiquen los préstamos con fecha límite de giro por expirar y montos por desembolsar, a fin de verificar cual sería el procedimiento (cancelación del monto, extensión de fecha límite de giro, etc.)</t>
  </si>
  <si>
    <t>Correo electrónico a AEDI, remitiendo préstamos identificados.  Relación con detalle de financiamientos con esa condición y acción a tomar según informado por AEDI.</t>
  </si>
  <si>
    <t>Elaborar los Informes con Situación, Evolución y Ejecución de la Deuda del SPNF</t>
  </si>
  <si>
    <t xml:space="preserve">Cantidad de informes  de situación, evolución y ejecución presupuestaria elaborados y tramitados </t>
  </si>
  <si>
    <t>1) Recopilar información de la ejecución presupuestaria del SIGEF y SIGADE.</t>
  </si>
  <si>
    <t>Reporte SIGADE-SIGEF</t>
  </si>
  <si>
    <t>DFEP (R)   
DAD (P) 
DRD (P)</t>
  </si>
  <si>
    <t>Capacitación en manejo de datos.</t>
  </si>
  <si>
    <t>2) Elaborar informes.</t>
  </si>
  <si>
    <t xml:space="preserve">Informes de cierre de ejecución presupuestaria </t>
  </si>
  <si>
    <t>3) Remitir informes a DIGECOG y Cámara de Cuentas.</t>
  </si>
  <si>
    <t>Comunicaciones de Remisión a Cámara de Cuentas y DIGECOG</t>
  </si>
  <si>
    <t>Elaborar los reportes estadísticos de evolución de la deuda pública</t>
  </si>
  <si>
    <t>Cantidad de Informes para Balance Fiscal elaborados</t>
  </si>
  <si>
    <t>1) Recopilar información de la ejecución de financiamientos del SIGADE</t>
  </si>
  <si>
    <t>Extraer información del SIGADE.</t>
  </si>
  <si>
    <t>DAD (R) 
DRD (P)</t>
  </si>
  <si>
    <t>Capacitación en Normalización de datos y Structured Query Language (SQL)</t>
  </si>
  <si>
    <t>Cantidad de Informes para Balanza de Pago realizados</t>
  </si>
  <si>
    <t>2) Elaborar reportes.</t>
  </si>
  <si>
    <t xml:space="preserve">Reporte de ejecución de financiamientos.   </t>
  </si>
  <si>
    <t>Cantidad de Informes para Saldo-Evolución elaborados</t>
  </si>
  <si>
    <t>3) Remitir reportes a UPF-MH, BCRD y demás instituciones que requieran.</t>
  </si>
  <si>
    <t>Reporte elaborado</t>
  </si>
  <si>
    <t>Cantidad de Informes sobre créditos cedidos</t>
  </si>
  <si>
    <t>4) Remitir reportes al MO para fines de publicación en página web.</t>
  </si>
  <si>
    <t xml:space="preserve">Dar Respuesta a solicitudes de información relacionadas a financiamientos </t>
  </si>
  <si>
    <t>1) Recepción y análisis del requerimiento.</t>
  </si>
  <si>
    <t>Correo/comunicación con el requerimiento.</t>
  </si>
  <si>
    <t>2) Elaborar reportes/informes.</t>
  </si>
  <si>
    <t>Reporte/Informe elaborado.</t>
  </si>
  <si>
    <t>3) Remisión del reporte/informe.</t>
  </si>
  <si>
    <t>Comunicación o correo electrónico remitiendo respuesta.</t>
  </si>
  <si>
    <t>Realizar la Formulación del Presupuesto de la deuda pública</t>
  </si>
  <si>
    <t>Porcentaje de solicitudes de pagos procesadas</t>
  </si>
  <si>
    <t>1) Formular el presupuesto del servicio de la deuda</t>
  </si>
  <si>
    <t>Reporte presupuesto de la deuda pública aprobado</t>
  </si>
  <si>
    <t>DFEP (R) 
DAD (P)
DRD (P)</t>
  </si>
  <si>
    <t>2) Distribución del servicio de la deuda</t>
  </si>
  <si>
    <t>Reporte de presupuesto distribuido</t>
  </si>
  <si>
    <t>3) Programacion de cuota anual</t>
  </si>
  <si>
    <t xml:space="preserve">Reporte de programción de cuota </t>
  </si>
  <si>
    <t>4) Revisar y modificar partidas presupuestarias si se requiere a fin de contar con las apropiaciones necesarias para ejecutar pagos.</t>
  </si>
  <si>
    <t>Modificaciones presupuestaria  registradas en SIGEF</t>
  </si>
  <si>
    <t>Ejecutar del Presupuesto de la deuda pública</t>
  </si>
  <si>
    <t>Porcentaje de pagos realizados a tiempo</t>
  </si>
  <si>
    <t>1) Verificar que las solicitudes de pagos recibidas contengan la documentación requerida.</t>
  </si>
  <si>
    <t xml:space="preserve">Programación del servicio de deuda pública mensual. </t>
  </si>
  <si>
    <t>2) Procesar los libramientos oportunamente</t>
  </si>
  <si>
    <t>3) Dar seguimiento a la ejecución hasta que el pago sea tramitado por la TN al BCRD y BRRD</t>
  </si>
  <si>
    <t xml:space="preserve">Reporte diario de seguimiento a los pagos. </t>
  </si>
  <si>
    <t>4) Actualizar matriz de seguimiento a los vencimiento de deuda.</t>
  </si>
  <si>
    <t>Matriz actualizada</t>
  </si>
  <si>
    <t>5) Registrar en el SIGEF las operaciones de regularizaciones y reintegros</t>
  </si>
  <si>
    <t>Reporte regularizaciones y reintegros</t>
  </si>
  <si>
    <t>6) Elaborar  y remitir reporte de los vencimientos diarios y mensuales de deuda a la Tesorería Nacional</t>
  </si>
  <si>
    <t xml:space="preserve">Reporte de seguimiento a los pagos. </t>
  </si>
  <si>
    <t>7) Administrar cuota y solicitar reprogramación si se requiere</t>
  </si>
  <si>
    <t>Correos electrónicos de solicitudes de reprogrmación de cuota</t>
  </si>
  <si>
    <t>Realizar la programación de caja para el servicio de deuda</t>
  </si>
  <si>
    <t>Cantidad de reportes de programación remitidos</t>
  </si>
  <si>
    <t>1) Recopilar información de la programación de vencimientos y las ordenes de pagos registradas.</t>
  </si>
  <si>
    <t>Información consolidada en archivo Excel</t>
  </si>
  <si>
    <t>DFEP (R) 
DRD (P) 
DAD (P)</t>
  </si>
  <si>
    <t>2) Actualizar disponibilidad de cuota para realizar distribuición de necesidades por fuente.</t>
  </si>
  <si>
    <t>Reporte cuota actualizado</t>
  </si>
  <si>
    <t>3) Elaborar reporte con la programación total con las necesidades del mes, clasificación por moneda, fuente y tipo de servicio y remitir a la Tesoreria Nacional</t>
  </si>
  <si>
    <t>Comunicaciones remitida a la TN con reporte de caja anexo</t>
  </si>
  <si>
    <t>Realizar el registro de nuevas operaciones de deuda pública en el SIGADE</t>
  </si>
  <si>
    <t>Cantidad de nuevos financiamientos registrados</t>
  </si>
  <si>
    <t>1) Validar requerimiento de registro del financiamiento.</t>
  </si>
  <si>
    <t>Comunicación de la Dirección General y Gaceta Oficial; y/o Leyes de Bonos</t>
  </si>
  <si>
    <t xml:space="preserve">DRD (R)                   
DAD (P)                             </t>
  </si>
  <si>
    <t>2) Completar formulario con las informaciones cualitativas y cuantitativas del financiamiento</t>
  </si>
  <si>
    <t>Formulario de registro firmado</t>
  </si>
  <si>
    <t xml:space="preserve">3) Hacer registro del financiamiento en SIGADE </t>
  </si>
  <si>
    <t>Ficha del préstamo</t>
  </si>
  <si>
    <t>Cantidad de nuevos desembolsos registrados</t>
  </si>
  <si>
    <t>1) Registro de desembolsos</t>
  </si>
  <si>
    <t xml:space="preserve">Notificación de desembolso del acreedor y/o autorización del Ministerio de Hacienda                            </t>
  </si>
  <si>
    <t>Elaborar las proyecciones del Servicio de la Deuda Pública</t>
  </si>
  <si>
    <t>Cantidad de proyecciones del servicio de la deuda pública</t>
  </si>
  <si>
    <t xml:space="preserve">1) Registro de proyección de desembolsos de montos disponibles de los financiamientos </t>
  </si>
  <si>
    <t>Reporte de desembolsos estimados en SIGADE.</t>
  </si>
  <si>
    <t>DAD (R)                   
DRD (P)                            
   DNC (P) 
IAFCR (P)</t>
  </si>
  <si>
    <t>2) Registro de tasas de interés variable</t>
  </si>
  <si>
    <t>Reporte de registros de tasas de interés variable.</t>
  </si>
  <si>
    <t xml:space="preserve">3) Generar data de vencimientos </t>
  </si>
  <si>
    <t>Reporte de vencimientos para pagos.</t>
  </si>
  <si>
    <t>4) Aplicar en planilla de proyecciones data extraída del SIGADE y programación de financiamientos estimados</t>
  </si>
  <si>
    <t>Planilla actualizada.</t>
  </si>
  <si>
    <t>5) Determinación y remisión del Servicio de Deuda Pública</t>
  </si>
  <si>
    <t>Informe del Servicio de la Deuda Pública</t>
  </si>
  <si>
    <t>Elaborar los informes de financiamientos de corto plazo (Línea de crédito de la TN, RSPNF y GC)</t>
  </si>
  <si>
    <t>Cantidad de informes elaborados</t>
  </si>
  <si>
    <t>1) Extracción de datos registrados (desembolsos y pagos)</t>
  </si>
  <si>
    <t>Reporte de desembolsos y pagos del SIGADE.</t>
  </si>
  <si>
    <t xml:space="preserve">DRD (R)                                       </t>
  </si>
  <si>
    <t>2) Generación de saldos insolutos</t>
  </si>
  <si>
    <t>Reporte de saldos insolutos del SIGADE.</t>
  </si>
  <si>
    <t>3) Elaboración de informes.</t>
  </si>
  <si>
    <t>Reporte/ Informe elaborado</t>
  </si>
  <si>
    <t>4) Remisión de informes.</t>
  </si>
  <si>
    <t>Informe elaborado</t>
  </si>
  <si>
    <t>Efectuar la Publicación en pagina web y/o  la de relaciones con inversionistas sección de riesgos</t>
  </si>
  <si>
    <t>Cantidad de publicaciones de indicadores de riesgos realizadas</t>
  </si>
  <si>
    <t xml:space="preserve">1) Actualización de las tablas y graficas a publicar. </t>
  </si>
  <si>
    <t>Publicación de información en pagina web y/o la de relaciones con inversionistas.</t>
  </si>
  <si>
    <t xml:space="preserve">APCR (R) </t>
  </si>
  <si>
    <t xml:space="preserve">Realizar la actualización mensual de los flujos de caja en DOP y FX. (en conjunto con la Unidad de Política Fiscal)
</t>
  </si>
  <si>
    <t>Proyecciones de flujo de servicio de deuda en DOP y FX</t>
  </si>
  <si>
    <t xml:space="preserve">1) Proveer informaciones mensuales del financiamiento y servicio de deuda en pesos y moneda extranjera. 
</t>
  </si>
  <si>
    <t>Proyecciones servicio y financiamiento por moneda remitidas
 a autoridades CP-DGAPF</t>
  </si>
  <si>
    <t>APCR (R)
DGAPF (P)</t>
  </si>
  <si>
    <t>Elaborar los Informes Mensuales de Mercados de Capitales</t>
  </si>
  <si>
    <t>Cantidad de informes elaborados y remitidos a la dirección de Negociaciones Crediticias</t>
  </si>
  <si>
    <t>1) Actualizar en la elección de las informaciones a presentar en coordinación con la división de FGRD</t>
  </si>
  <si>
    <t>Informes remitidos a la dirección de Negociaciones Crediticias</t>
  </si>
  <si>
    <t xml:space="preserve">IAMC(R)                   
FGRD(P)       
</t>
  </si>
  <si>
    <t xml:space="preserve">Completar estructura de cargos Enc. Div Información y Análisis de Mercados de Capitales
 </t>
  </si>
  <si>
    <t>2) Elaborar el informe</t>
  </si>
  <si>
    <t>Fundamentos sobre el mercado de dinero.  (3 participantes)</t>
  </si>
  <si>
    <t>3) Remitir a la dirección de NC</t>
  </si>
  <si>
    <t>CHARTERED FINANCIAL ANALYST, EXAMEM NIVEL 2  (CFA LVL 2) (1 participante)</t>
  </si>
  <si>
    <t xml:space="preserve">IAMC(R)                    
FGRD(P)       
</t>
  </si>
  <si>
    <t>Elaborar el reporte comparativo regional de estadísticas de deuda</t>
  </si>
  <si>
    <t>Cantidad de informes elaborados y remitidos al IAFCR y NC</t>
  </si>
  <si>
    <t>1) Recolectar la información</t>
  </si>
  <si>
    <t>Plantilla de Recolección de Información</t>
  </si>
  <si>
    <t>IMAC (R) 
APCR (P) 
FGRD (P)  
TIC(P)</t>
  </si>
  <si>
    <t>2) Elaborar reporte</t>
  </si>
  <si>
    <t>3) Remitir a la Dirección General y a DNC</t>
  </si>
  <si>
    <t>Cantidad de informes remitidos al IAFCR y NC.</t>
  </si>
  <si>
    <t>Administrar el sistema de base de datos de Inversionistas</t>
  </si>
  <si>
    <t xml:space="preserve">Sistema de Información Actualizado </t>
  </si>
  <si>
    <t xml:space="preserve">1) Actualizar las informaciones de contacto/perfil de inversionistas y acreedores. </t>
  </si>
  <si>
    <t xml:space="preserve">Sistema de base de datos de inversionistas actualizado.               Registros de inversionistas y acreedores realizados a través del portal web.         </t>
  </si>
  <si>
    <t>CRI (R)                                             IAFCR (P)                                    DNC (P)                                               TIC (P)</t>
  </si>
  <si>
    <t>Implementar la Estrategia de Comunicación Digital con Inversionistas</t>
  </si>
  <si>
    <t>Cantidad de informes, y presentaciones publicadas</t>
  </si>
  <si>
    <t>2) Generación de contenido y actualización periodica de las informaciones del portal. Elaborar informes, artículos y presentaciones periódicas de interés para los inversionistas y demás participantes de los mercados de capitales.</t>
  </si>
  <si>
    <t>Informes, artículos y presentaciones publicados</t>
  </si>
  <si>
    <t>CRI (R)                                             DIAFCR (P)                                    DNC (P)                                               TIC (P)</t>
  </si>
  <si>
    <t>3) Actualizar el intranet con data, logros e informaciones generales de interés para la Dirección</t>
  </si>
  <si>
    <t>Intranet actualizado</t>
  </si>
  <si>
    <t>CP (R)                                                                        TIC (P)</t>
  </si>
  <si>
    <t>4) Manejar las redes sociales como herramienta de divulgación de información relevante, en conformidad con los lineamientos trazados por la Dirección de Comunicaciones del MH.</t>
  </si>
  <si>
    <t>Publicaciones periódicas en redes sociales CP</t>
  </si>
  <si>
    <t>Programar reuniones y llamadas de conferencia con inversionistas y calificadoras de riesgo, así como principales forums y roadshows en la que deben participar las autoridades del MH.</t>
  </si>
  <si>
    <t>Calendario actualizado</t>
  </si>
  <si>
    <t xml:space="preserve">1) Elaboración de calendario y coordinación logística de participación en reuniones y llamadas de conferencias. </t>
  </si>
  <si>
    <t xml:space="preserve">Calendario de reuniones y llamadas    Presentaciones y Minutas de reuniones con inversionistas </t>
  </si>
  <si>
    <t xml:space="preserve">CRI (R)                                             IAFCR (P)                                    DNC (P)                                             </t>
  </si>
  <si>
    <t>Adquisición equipo para Videconferencia.</t>
  </si>
  <si>
    <t>Presentaciones de deuda actualizadas</t>
  </si>
  <si>
    <t xml:space="preserve">2) Actualización de las presentaciones a realizar en reuniones, llamadas de conferencias, etc. </t>
  </si>
  <si>
    <t>Presentaciones realizadas</t>
  </si>
  <si>
    <t>Cantidad de reuniones realizadas y participación de forums</t>
  </si>
  <si>
    <t>3) Coordinación de reuniones con inversionistas y agencias calicadoras</t>
  </si>
  <si>
    <t>Certificación de participación/registro en forums y reuniones de principales organismos internacionales Agendas reuniones con agencias calificadoras</t>
  </si>
  <si>
    <t>Catering para reuniones con inversionistas y agencias calificadoras</t>
  </si>
  <si>
    <t>Actualizar el Portal web de Crédito Público</t>
  </si>
  <si>
    <t>Porcentaje de documentos publicados en el portal web de Crédito Público oportunamente.</t>
  </si>
  <si>
    <t>1) Depurar Informaciones antes de publicar.</t>
  </si>
  <si>
    <t xml:space="preserve">
Documentos publicados en el portal web de Crédito Público.
</t>
  </si>
  <si>
    <t>TIC (R)
IAFCR (P)</t>
  </si>
  <si>
    <t>Curso JAVA EE</t>
  </si>
  <si>
    <t>Porcentaje de documentos publicados en la intranet de Crédito Público oportunamente.</t>
  </si>
  <si>
    <t>2) Crear calendario de actualizaciones y realizar las publicaciones.</t>
  </si>
  <si>
    <t>Informe de gestión (mensual).</t>
  </si>
  <si>
    <t>Actualizar el Portal Inversionistas</t>
  </si>
  <si>
    <t>Porcentaje de documentos publicados en el portal de Inversionistas.</t>
  </si>
  <si>
    <t xml:space="preserve"> 
Documentos publicados en el portal web de Crédito Público.
</t>
  </si>
  <si>
    <t>Curso de Photoshop</t>
  </si>
  <si>
    <t>Actualizar el Intranet de CP</t>
  </si>
  <si>
    <t>Porcentaje de documentos publicados en el Intranet</t>
  </si>
  <si>
    <t>1) Recibir informaciones de usuarios internos</t>
  </si>
  <si>
    <t xml:space="preserve">Reporte de información publicada en el Intranet de Crédito Público.
</t>
  </si>
  <si>
    <t>TIC (R)
CP (P)</t>
  </si>
  <si>
    <t>2) Publicar informaciones recibidas</t>
  </si>
  <si>
    <t>Administrar y dar mantenimiento al Sistema de Gestión y Análisis de Deuda (SIGADE)</t>
  </si>
  <si>
    <t>Porcentaje de Mantenimiento preventivo y correctivo del SIGADE realizado</t>
  </si>
  <si>
    <t>1) Elaborar la planificación de las soluciones e infraestructura de TI.</t>
  </si>
  <si>
    <t xml:space="preserve">Plan de mantenimiento preventivo y correctivo elaborado.                                             </t>
  </si>
  <si>
    <t xml:space="preserve">TIC (R)
</t>
  </si>
  <si>
    <t>Maestria en Alta Dirección Pública</t>
  </si>
  <si>
    <t>2) Desarrollar e implementar las aplicaciones planificadas.</t>
  </si>
  <si>
    <t>Documento con los requerimientos para las aplicaciones y equipos.</t>
  </si>
  <si>
    <t>3) Dar mantenimiento a las aplicaciones implementadas y a los equipos.</t>
  </si>
  <si>
    <t>4) Realizar backup a la base de datos.</t>
  </si>
  <si>
    <t>Realizar el mantenimiento preventivo y correctivo de la infraestructura tecnológica</t>
  </si>
  <si>
    <t>Porcentaje de acciones de mantenimiento preventivo y correctivo de la infraestructura tecnológica ejecutadas</t>
  </si>
  <si>
    <t>1) Diseñar los planes de mantenimiento de la infraestructura tecnológica del año siguiente.</t>
  </si>
  <si>
    <t>Plan de mantenimiento preventivo y correctivo elaborado.
Informes de monitoreo.</t>
  </si>
  <si>
    <t>LICENCIAS Y SOLUCIONES identificadas en Plan de Compras</t>
  </si>
  <si>
    <t>Procesos de compras a ser manejados por DAFI</t>
  </si>
  <si>
    <t>2) Realizar Actualización y mantenimiento servidores.</t>
  </si>
  <si>
    <t>Equipos e Insumos Informática</t>
  </si>
  <si>
    <t>3) Realizar mantenimiento aplicaciones tecnológicas.</t>
  </si>
  <si>
    <t>4) Realizar mantenimiento sistemas desarrollados.</t>
  </si>
  <si>
    <t>5) Realizar el resguardo y recuperación de informaciones plataforma tecnológica (Backups)</t>
  </si>
  <si>
    <t>6) Implementar y dar mantenimiento a lineamientos de seguridad implementados.</t>
  </si>
  <si>
    <t>7) Ejecutar las acciones planteadas en el plan de mantenimiento.</t>
  </si>
  <si>
    <t xml:space="preserve">Preparar  Plan Anual de Compras y Contrataciones acorde POA </t>
  </si>
  <si>
    <t>Cantidad de reporte preparado y remitido a la DABS</t>
  </si>
  <si>
    <t xml:space="preserve">1) Realizar levantamiento de las necesidades anuales proyectadas por área </t>
  </si>
  <si>
    <t xml:space="preserve">Div Adm  (R)      
     CP  (P) </t>
  </si>
  <si>
    <t xml:space="preserve">Maestria en Administracion Finaciera </t>
  </si>
  <si>
    <t xml:space="preserve">2) Prepara matriz plan de compras anual </t>
  </si>
  <si>
    <t>3) Remitir a la Dirección para su revisión &amp; observaciones</t>
  </si>
  <si>
    <t>4) Preparar comunicación para remision plan a la DABS via el VTA</t>
  </si>
  <si>
    <t xml:space="preserve">Comunicación remitiendo Matriz plan de compras anual </t>
  </si>
  <si>
    <t xml:space="preserve">5) Preparar PACC según normativas de la DGCP </t>
  </si>
  <si>
    <t xml:space="preserve">Elaborar y dar Seguimiento al Plan trimestral de Compras y Contrataciones </t>
  </si>
  <si>
    <t>Cantidad de reportes preparados y remitidos a la DABS</t>
  </si>
  <si>
    <t xml:space="preserve">1) Realizar levantamiento de las necesidades trimestrales por área </t>
  </si>
  <si>
    <t xml:space="preserve">Div Adm  (R)        
   CP  (P) </t>
  </si>
  <si>
    <t xml:space="preserve">LIMPIEZA Y DESECHABLES </t>
  </si>
  <si>
    <t>SUMINISTROS DE OFICINA</t>
  </si>
  <si>
    <t xml:space="preserve">MUEBLES Y EQUIPOS DE OFICINA </t>
  </si>
  <si>
    <t>SERVICIOS</t>
  </si>
  <si>
    <t xml:space="preserve">ALIMENTOS PREPARADOS </t>
  </si>
  <si>
    <t>MANTENIMIENTO, REPARACIONES &amp; COMPONENTES  VEHICULOS</t>
  </si>
  <si>
    <t xml:space="preserve">2) Prepara matriz  plan de compras trimestral </t>
  </si>
  <si>
    <t>RESTAURANTS &amp; CATERING, Reuniones Generales Varias</t>
  </si>
  <si>
    <t>BEBIDAS</t>
  </si>
  <si>
    <t>3) Preparar comunicación para remisión plan a la DABS via el VTA</t>
  </si>
  <si>
    <t xml:space="preserve">Comunicación remitiendo Matriz plan de compras trimestral  </t>
  </si>
  <si>
    <t>AZUCARES</t>
  </si>
  <si>
    <t>MEDIOS IMPRESOS</t>
  </si>
  <si>
    <t>4) Seguimiento a la ejecución del plan de compras</t>
  </si>
  <si>
    <t xml:space="preserve">VIATICOS &amp; PASAJES AEREOS </t>
  </si>
  <si>
    <t>ALQUILERES</t>
  </si>
  <si>
    <t>5) Mantener control de inventario</t>
  </si>
  <si>
    <t>PROTOCOLO</t>
  </si>
  <si>
    <t>CONFECCION DE TEXTILES</t>
  </si>
  <si>
    <t>DIRECCIÓN GENERAL DE POLÍTICA Y LEGISLACIÓN TRIBUTARIA</t>
  </si>
  <si>
    <t xml:space="preserve">
Foco Estratégico 5: Evasión, Elusión Fiscal y Racionalización del Gasto Tributario.
</t>
  </si>
  <si>
    <t>Iniciativa Estratégica (5.1): Reducido el incumplimiento tributario.</t>
  </si>
  <si>
    <t xml:space="preserve">Actividades  </t>
  </si>
  <si>
    <t>5.1.1 Crear e implementar la normativa del agente de percepción del ITBIS con la DGII y la DGA.</t>
  </si>
  <si>
    <t>5.1.1.3 Elaborar la propuesta de normativa de aplicación y someter a consulta pública.</t>
  </si>
  <si>
    <t>5.1.1.4 Implementar la normativa de agente de percepción.</t>
  </si>
  <si>
    <t>5.1.5 Fortalecer el Título I del Código Tributario que establece las normas generales.</t>
  </si>
  <si>
    <t>5.1.5.3 - Presentar el proyecto de normativa a Presidencia.</t>
  </si>
  <si>
    <t>5.1.5.4 - Introducir la normativa al Congreso Nacional.</t>
  </si>
  <si>
    <t>5.1.6 Intensificar las acciones de fiscalidad internacional para reducir el incumplimiento de empresas con operaciones globales</t>
  </si>
  <si>
    <t>5.1.6.2 Implementar acciones para que el país pueda intercambiar informaciones tributarias con los demás países miembros de la Convención Multilateral para el Intercambio de Información con fines tributarios (MAC, por sus siglas en inglés).</t>
  </si>
  <si>
    <t>5.1.7 Elaborar una propuesta de ley que fortalezca las sanciones por evasión fiscal</t>
  </si>
  <si>
    <t>5.1.7.3 Presentar el proyecto de ley a la Presidencia de la República.</t>
  </si>
  <si>
    <t>5.1.7.4 Someter el proyecto de ley al Congreso Nacional.</t>
  </si>
  <si>
    <t xml:space="preserve">
5.1.9 - Tomar las medidas necesarias para cumplir los estándares mínimos del Marco Inclusivo BEPS.</t>
  </si>
  <si>
    <t>5.1.9.1  Acción 5: Prácticas tributarias nocivas.</t>
  </si>
  <si>
    <t>5.1.9.1.2 Autoevaluar los diversos regímenes de incentivos existentes en el país.</t>
  </si>
  <si>
    <t>5.1.9.1.3 Completar los cuestionarios de la Secretaría de la OCDE como parte de la revisión anual por pares.</t>
  </si>
  <si>
    <t>5.1.9.2 Acción 6: Abuso de tratados.</t>
  </si>
  <si>
    <t>5.1.9.2.3 Completar los cuestionarios de la Secretaría de la OCDE como parte de la revisión anual de pares.</t>
  </si>
  <si>
    <t>5.1.9.2.4 Elaboración del informe anual sobre la implementación de la acción 6.</t>
  </si>
  <si>
    <t>5.1.9.3  Acción 13: Estándar mínimo country by country (CbC)</t>
  </si>
  <si>
    <t>5.1.9.3.3 Responder el cuestionario sobre el uso apropiado de la información CbC.</t>
  </si>
  <si>
    <t>5.1.9.3.4 Revisión anual de pares.</t>
  </si>
  <si>
    <t>5.1.9.4  Acción 14: Resolución de conflictos.</t>
  </si>
  <si>
    <t>5.1.9.4.3 Elaborar una autoevaluación del marco legal y administrativo del país para determinar como funciona el MAP.</t>
  </si>
  <si>
    <t>5.1.9.4.4 - Revisión anual de pares.</t>
  </si>
  <si>
    <t>5)  Negociación de Acuerdos Tributarios (de Intercambio de Información o de Doble Tributación).</t>
  </si>
  <si>
    <t>Número de acuerdos negociados</t>
  </si>
  <si>
    <t>1) Remitir el modelo de acuerdo dominicano.</t>
  </si>
  <si>
    <t>A) Borrador de informe elaborado</t>
  </si>
  <si>
    <t xml:space="preserve">LT (R)
DGII (P)       
</t>
  </si>
  <si>
    <t>Esto se realiza a solicitud o por interés del país.
Se podrían requerir recursos financieros en la forma de viáticos y pasaje aéreo en el caso de que la firma de los acuerdos se realice fuera del país.
Se estarán revisando los acuerdos con Canadá y España.</t>
  </si>
  <si>
    <t>2) Analizar la propuesta de acuerdos de otros países.</t>
  </si>
  <si>
    <t>3) Enviar las observaciones a la propuesta de acuerdo durante el proceso de negociación.</t>
  </si>
  <si>
    <t>4) Elaborar borrador de acuerdo para firma y remisión al Congreso.</t>
  </si>
  <si>
    <t>6) Seguimiento a las evaluaciones de pares de las acciones 5, 6, 13 y 14</t>
  </si>
  <si>
    <t>1) Revisión acción 5.</t>
  </si>
  <si>
    <t>Elaboración de informe sobre las evaluaciones</t>
  </si>
  <si>
    <t>DGPLT (R)
DGII (P)
OCDE (P)</t>
  </si>
  <si>
    <t>2) Revisión acción 6.</t>
  </si>
  <si>
    <t>3) Revisión acción 13.</t>
  </si>
  <si>
    <t>4) Revisión acción 14.</t>
  </si>
  <si>
    <t>7) Realizar ajustes legislativos para cumplir con la acción 5 de BEPS</t>
  </si>
  <si>
    <t>1) Revisión de las recomendaciones de la OCDE para la acción 5.</t>
  </si>
  <si>
    <t>Borrador de modificaciones legislativas</t>
  </si>
  <si>
    <t>DGPLT (R)
DGII (P)
OCDE (P)
Congreso (P)</t>
  </si>
  <si>
    <t>Someter o no los ajustes legislativos dependerá del Ministro.</t>
  </si>
  <si>
    <t xml:space="preserve">2) Elaboración de borrador de modificaciones legislativas. </t>
  </si>
  <si>
    <t>8) Notificación a la Secretaría de la OCDE para la firma del Acuerdo de Autoridad Competente</t>
  </si>
  <si>
    <t>1) Elaboración de borrador de carta de solicitud para firma de acuerdo.</t>
  </si>
  <si>
    <t>Carta de Solicitud para firmar acuerdo</t>
  </si>
  <si>
    <t>2) Revisión del borrador de carta.</t>
  </si>
  <si>
    <t>3) Envío de carta de solicitud para firma de acuerdo.</t>
  </si>
  <si>
    <t>9) Negociación de Acuerdos Comerciales y Acuerdos sobre Promoción y Protección Recíprocas de Inversiones</t>
  </si>
  <si>
    <t>1) Recibo de solicitud.</t>
  </si>
  <si>
    <t>MIREX (R)       
RIA (P)</t>
  </si>
  <si>
    <t>Esto se realiza a solicitud o por interés del país. se realiza dentro de la Comisión Nacional de Negociaciones Comerciales.
Se podrían requerir recursos financieros en la forma de viáticos y pasaje aéreo en el caso de que las negociaciones se realicen fuera del país.</t>
  </si>
  <si>
    <t>2) Analizar la propuesta de los países.</t>
  </si>
  <si>
    <t>4) Participar en las rondas de negociación borrador de acuerdo para firma y remisión al Congreso.</t>
  </si>
  <si>
    <t>10) Elaborar metodología para la estimación de los ingresos fiscales anuales.</t>
  </si>
  <si>
    <t>1) Solicitar consultoría externa.</t>
  </si>
  <si>
    <t xml:space="preserve">Informe de consultoría con metodología </t>
  </si>
  <si>
    <t>DGPLT(R)
DGII (P)
DGA (P)
TN (P)</t>
  </si>
  <si>
    <t>Estaría sujeto a que obtengamos el financiamiento para la consultoría con un organismo internacional.
Se estarían realizando dos sesiones de una semana de trabajo que requieren de refrigerio para 15-20 personas y traducción.</t>
  </si>
  <si>
    <t>2) Coordinar visita técnica del consultor.</t>
  </si>
  <si>
    <t>3) Realizar levantamiento de información.</t>
  </si>
  <si>
    <t>4) Evaluar propuesta del consultor.</t>
  </si>
  <si>
    <t>5) Aprobar informe final del consultor con nueva metodología.</t>
  </si>
  <si>
    <t>Iniciativa Estratégica (5.2): Racionalizado el Gasto Tributario.</t>
  </si>
  <si>
    <t>5.2.5 Elaborar metodologías de cálculo de análisis costo beneficio (ACB) ex-ante y ex-post de los distintos regímenes de incentivos para los cuales no se calcula actualmente.</t>
  </si>
  <si>
    <t>1) Revisar metodología de ACB expost de las empresas acogidas a la ley 158-01 de desarrollo turístico para ajustarlo a la ley 28-01 de desarrollo fronterizo.</t>
  </si>
  <si>
    <t>2) Hacer levantamiento de las informaciones requeridas para llevar a cabo la metodología expost a las empresas acogidas a la Ley No. 28-01.</t>
  </si>
  <si>
    <t>3) Implementar la metodología de ACB expost a las empresas acogidas a la Ley No. 28-01.</t>
  </si>
  <si>
    <t>4) Elaborar un informe sobre los resultados del ACB expost a las empresas acogidas a la Ley No. 28-01.</t>
  </si>
  <si>
    <t>5.2.6 Incluir en el Código Tributario un titulo del gasto tributario como parte de la política general, como lo establece la END-2030.</t>
  </si>
  <si>
    <t>1) Realizar reuniones de coordinación y discusión sobre el contenido del título.</t>
  </si>
  <si>
    <t>Borrador de propuesta de título</t>
  </si>
  <si>
    <t>DGPLT (R)
DGII (P)</t>
  </si>
  <si>
    <t>2) Elaborar el borrador de titulo consensuado.</t>
  </si>
  <si>
    <t>5.2.7 Fortalecimiento y ampliación del Equipo Interinstitucional de Estimación del Gasto Tributario.</t>
  </si>
  <si>
    <t>5.2.7.2 Establecer reuniones semestrales del Equipo Interinstitucional.</t>
  </si>
  <si>
    <t>5.2.7.3 Preparar taller de sensibilización e inclusión áreas internas del MH.</t>
  </si>
  <si>
    <t>5.2.8 Cálculo del gasto tributario efectivo para crear base de datos comparable desde 2010 a la fecha.</t>
  </si>
  <si>
    <t>Cantidad de base de datos creadas</t>
  </si>
  <si>
    <t>1) Coordinar con otras instituciones públicas el envío de las informaciones necesarias.</t>
  </si>
  <si>
    <t>Informe final con datos actualizados por año</t>
  </si>
  <si>
    <t>DGPLT (R)
DGII (P)
DGA (P)
MEPyD (P)</t>
  </si>
  <si>
    <t>2) Compilar, analizar y evaluar los datos.</t>
  </si>
  <si>
    <t xml:space="preserve">3) Elaborar base de datos. </t>
  </si>
  <si>
    <t>Revisión de la metodología de estimación del gasto tributario.</t>
  </si>
  <si>
    <t xml:space="preserve">1) Solicitar consultoría externa. </t>
  </si>
  <si>
    <t>Informe de consultoría con nueva metodología de estimación del gasto tributario</t>
  </si>
  <si>
    <t>DGPLT (R)
DGII (P)
DGA (P)
MEPyD (P)
Organismo Internacional (P)</t>
  </si>
  <si>
    <t>Iniciativa Estratégica (5.3): Concientización sobre la Necesidad de Reducir la Exposición al Riesgo de Disminuir la Base Tributaria.</t>
  </si>
  <si>
    <t>5.3.1 Concientizar a los consejos sobre el impacto de aprobación de nuevas empresas a las leyes de incentivos.</t>
  </si>
  <si>
    <t>Número de talleres realizados</t>
  </si>
  <si>
    <t>1) Coordinar los talleres a realizarse para la concientizacion a los diferentes consejos sobre el impacto de aprobacion de nuevas empresas a las leyes de incentivos.</t>
  </si>
  <si>
    <t>A) Taller Realizado</t>
  </si>
  <si>
    <t>DGPLT (R) 
CAPGEFI (P)
 CONFOTUR (P) 
DESARROLLO FRONTERIZO (P) 
CNZF (P) 
CENTRO LOGISTICO (P)</t>
  </si>
  <si>
    <t xml:space="preserve">Talller con refrigerio para hasta 15 personas.
</t>
  </si>
  <si>
    <t>2) Realizar taller.</t>
  </si>
  <si>
    <t>5.3.2 Concientizar al Congreso Nacional  sobre la situación actual de las finanzas públicas y el impacto de la aprobación de nuevos regímenes de incentivos.</t>
  </si>
  <si>
    <t>1) Coordinar los talleres a realizarse para la concientizacion del Congreso.</t>
  </si>
  <si>
    <t xml:space="preserve">DGPLT ( R) 
Departamento Comunicaciones MH (I) 
Congreso Nacional (I)
</t>
  </si>
  <si>
    <t>2) Realizar taller</t>
  </si>
  <si>
    <t>1) Aumentar la fiscalización de combustibles para que se evite el contrabando y el trasiego informal.</t>
  </si>
  <si>
    <t>Número de minutas de reuniones del Comité</t>
  </si>
  <si>
    <t xml:space="preserve">1) Realizar la reunión anual del Comité Multidisciplinario para la Fiscalización de Combustibles.                                                    </t>
  </si>
  <si>
    <t>Listado de Participantes</t>
  </si>
  <si>
    <t>DGPLT (R) 
DFH (P) 
DGII (P) 
SIE (P) 
DGA (P)  
MICM (P)</t>
  </si>
  <si>
    <t>Porcentaje de informes de fiscalizaciones elaborados</t>
  </si>
  <si>
    <t>2) Fiscalizar mensualmente empresas generadoras para verificar el consumo de combustible y la generación.</t>
  </si>
  <si>
    <t>Informe de fiscalización elaborado</t>
  </si>
  <si>
    <t>DGPLT (R) 
DFH (P) 
SIE (P) 
MICM (P)</t>
  </si>
  <si>
    <t>Se requiere:
1) Completar la estructura de cargos: 2 supervisores (salario mensual de RD$60,000.</t>
  </si>
  <si>
    <t>2) Capacitación para los inspectores.</t>
  </si>
  <si>
    <t>3) Dieta diaria por inspección que dependerá de las cantidades de inspecciones que se realicen. Las fiscalizaciones en la ciudad no requieren de viáticos.</t>
  </si>
  <si>
    <t>2)  Elaboración de estadísticas de ingresos según clasificadores de organismos internacionales: BID, OCDE, CIAT, etc.</t>
  </si>
  <si>
    <t>Número de solicitudes de estadísticas de ingresos respondidas</t>
  </si>
  <si>
    <t>1) Organizar data de ingresos del país en formato del organismo internacional.</t>
  </si>
  <si>
    <t>Planilla actualizada</t>
  </si>
  <si>
    <t>EPT (R)
DGII (P)
DGA (P)
TN (P)</t>
  </si>
  <si>
    <t xml:space="preserve">Las informaciones se remiten  en los primeros meses de año, despues del cierre de los ingresos fiscales. Asimismo, cuando se require alguna información especifica a solicitud de algún organismo internacional. </t>
  </si>
  <si>
    <t>2) Llenar planilla enviada.</t>
  </si>
  <si>
    <t>3) Enviar planilla completada.</t>
  </si>
  <si>
    <t>3) Elaboración de boletines de estadísticas fiscales</t>
  </si>
  <si>
    <t>Número de boletines de estadísticas fiscales elaborados</t>
  </si>
  <si>
    <t>1) Compilar estadísticas.</t>
  </si>
  <si>
    <t>A) Boletines de estadísticas fiscales elaborado</t>
  </si>
  <si>
    <t xml:space="preserve">DGPLT (R) </t>
  </si>
  <si>
    <t>2) Elaborar boletín.</t>
  </si>
  <si>
    <t>Extender sistematización de solicitudes de exoneraciones de impuestos internos a través del módulo en línea con la DGII (tracking).</t>
  </si>
  <si>
    <t>Porcentaje de solicitudes evaluadas y respondidas</t>
  </si>
  <si>
    <t xml:space="preserve">
1) Informar al contribuyente por distintas vías (correo, teléfono, redes sociales) de que las solicitudes deben realizarse vía tracking de la DGII.</t>
  </si>
  <si>
    <t>A) Cantidad de exoneraciones tramitadas a través del módulo en línea para exoneraciones de impuestos internos</t>
  </si>
  <si>
    <t xml:space="preserve">IET (R)
DGII (R)  </t>
  </si>
  <si>
    <t>2) Recibir y procesar solicitudes a través de tracking de la DGII.</t>
  </si>
  <si>
    <t>5) Facilitación de charlas sobre procedimientos de incentivos, a usuarios e instituciones relacionadas a fin de lograr mejor entendimiento de los procesos</t>
  </si>
  <si>
    <t>Número de presentaciones realizadas</t>
  </si>
  <si>
    <r>
      <rPr>
        <sz val="11"/>
        <rFont val="Tahoma"/>
        <family val="2"/>
      </rPr>
      <t>1) Coordinar talleres.</t>
    </r>
    <r>
      <rPr>
        <strike/>
        <sz val="11"/>
        <rFont val="Tahoma"/>
        <family val="2"/>
      </rPr>
      <t xml:space="preserve">
</t>
    </r>
  </si>
  <si>
    <t xml:space="preserve">DGPLT (R)
</t>
  </si>
  <si>
    <t>Talller con refrigerio para hasta 15 personas.
Se estarían realizando charlas dos veces al año para lo cual se requiere la entrega de material informativo.</t>
  </si>
  <si>
    <r>
      <rPr>
        <sz val="11"/>
        <rFont val="Tahoma"/>
        <family val="2"/>
      </rPr>
      <t>2) Realizar talleres</t>
    </r>
    <r>
      <rPr>
        <strike/>
        <sz val="11"/>
        <rFont val="Tahoma"/>
        <family val="2"/>
      </rPr>
      <t xml:space="preserve">
</t>
    </r>
  </si>
  <si>
    <t>6) Elaborar una presentación  sobre el comportamiento de los ingresos tributarios de los países del COSEFIN y novedades tributarias</t>
  </si>
  <si>
    <t>1) Compilar, analizar y evaluar  datos del país y de los países miembros del COSEFIN.</t>
  </si>
  <si>
    <t>A) Presentación elaborada</t>
  </si>
  <si>
    <t>EPT (R)
EPT (P) 
DGII (P) 
DGA (P)
Agencias recaudadoras países COSEFIN (P)</t>
  </si>
  <si>
    <t>Sujeto al envio de información por parte de las agencias recaudadoras de los países del COSEFIN.</t>
  </si>
  <si>
    <t>2) Investigar si ha habido algún cambio de politica tributaria o legislativo que haya afectado los ingresos.</t>
  </si>
  <si>
    <t>3) Elaborar presentación.</t>
  </si>
  <si>
    <t>7) Reunión semestral del Grupo de Trabajo de Política Tributaria (GTPT).</t>
  </si>
  <si>
    <t>Número de Reuniones a participar</t>
  </si>
  <si>
    <t xml:space="preserve">1) Viáticos.     
2) Boletos aéreos.
3) Gestión de visado.   
</t>
  </si>
  <si>
    <t>A) Informe realizado sobre participacion</t>
  </si>
  <si>
    <t>DGPLT (R)
Agencias recaudadoras países COSEFIN (P)
SE-COSEFIN (P)</t>
  </si>
  <si>
    <t>8) Elaboración del informe de estimación del gasto tributario</t>
  </si>
  <si>
    <t>Número de informes de estimación realizados</t>
  </si>
  <si>
    <t>1) Compilar, analizar y evaluar datos.</t>
  </si>
  <si>
    <r>
      <t>A) Informe de gasto tributario realizado</t>
    </r>
    <r>
      <rPr>
        <strike/>
        <sz val="11"/>
        <rFont val="Tahoma"/>
        <family val="2"/>
      </rPr>
      <t>s</t>
    </r>
  </si>
  <si>
    <t xml:space="preserve"> LT (R)
EPT (P)
IET (P)
DGII (P) 
DGA(P) 
MEPyD (P)</t>
  </si>
  <si>
    <t>En septiembre debe remitirse el informe de estimación del gasto tributario para el año siguiente para fines del Presupuesto.</t>
  </si>
  <si>
    <t>2) Coordinar con otras instituciones públicas.</t>
  </si>
  <si>
    <t>3) Elaborar informe para incorporar al Presupuesto General del Estado.</t>
  </si>
  <si>
    <t>4) Elaborar resumen ejecutivo informe de gasto tributario.</t>
  </si>
  <si>
    <t xml:space="preserve">9) Elaboración de análisis costo beneficio </t>
  </si>
  <si>
    <t>Porcentaje de análisis de costo beneficio elaborados</t>
  </si>
  <si>
    <t>1) Revisar expedientes, solicitar informacion y analizar datos.</t>
  </si>
  <si>
    <t>A)  Cuadro con la relación de solicitudes recibidas y tramitadas</t>
  </si>
  <si>
    <t>FEIET (R)
Entidades Públicas y Privadas Solicitantes (P)</t>
  </si>
  <si>
    <t>Completar la estructura de cargos: 2 supervisores que devengan un salario mensual de RD$60,000  y 2 analistas que devengan un salario mensual de RD$85,000.</t>
  </si>
  <si>
    <t>2) Elaborar informe.</t>
  </si>
  <si>
    <t>3) Revisar el informe y gestionar firma.</t>
  </si>
  <si>
    <t>10) Realización de proyección plurianual de los ingresos.</t>
  </si>
  <si>
    <t>Número de informes elaborados</t>
  </si>
  <si>
    <t>1) Coordinar con la DGII, la DGA y TN.</t>
  </si>
  <si>
    <t>A) Cuadro de proyecciones elaborado.</t>
  </si>
  <si>
    <t>En septiembre debe remitirse el informe de la política de ingresos para el año siguiente.</t>
  </si>
  <si>
    <t>2) Revisar las estadísticas.</t>
  </si>
  <si>
    <t>3) Elaborar cuadro de proyecciones.</t>
  </si>
  <si>
    <t>11) Revisión de la proyección de ingresos.</t>
  </si>
  <si>
    <t>1) Coordinar con DGII, DGA, TN y DIGEPRES.</t>
  </si>
  <si>
    <t>A) Cuadro con las estimaciones originales y reestimaciones elaborado.</t>
  </si>
  <si>
    <t>EPT (R)
DGII (P)
DGA (P)
TN (P)
DIGEPRES (P)</t>
  </si>
  <si>
    <t>2) Revisar las estimaciones de ingresos.</t>
  </si>
  <si>
    <t>3) Elaborar cuadro con revisión de las estimaciones.</t>
  </si>
  <si>
    <t>12) Elaboración del informe del impacto de las importaciones en los ingresos aduanales</t>
  </si>
  <si>
    <t>1) Compilar las estadísticas.</t>
  </si>
  <si>
    <t>A) Informes trimestrales.</t>
  </si>
  <si>
    <t xml:space="preserve">
RIA(R)</t>
  </si>
  <si>
    <t xml:space="preserve">Informe corresponde al trimestre anterior y es acumulativo. </t>
  </si>
  <si>
    <t>2) Analizar y elaborar informes.</t>
  </si>
  <si>
    <t xml:space="preserve">13) Elaboración de informe diario de ingresos </t>
  </si>
  <si>
    <t>A) Informes diarios de ingresos.</t>
  </si>
  <si>
    <t xml:space="preserve">14) Elaboración de informe mensual de ingresos </t>
  </si>
  <si>
    <t>A) Informes mensuales de ingresos.</t>
  </si>
  <si>
    <t>Se entrega un informe mensual, pero las informaciones tienen un atraso de un mes</t>
  </si>
  <si>
    <r>
      <t xml:space="preserve">15) Elaboración de estadísticas de ingresos fiscales mensuales para públicación en la página Web del MH y </t>
    </r>
    <r>
      <rPr>
        <strike/>
        <sz val="11"/>
        <rFont val="Tahoma"/>
        <family val="2"/>
      </rPr>
      <t>base</t>
    </r>
    <r>
      <rPr>
        <sz val="11"/>
        <rFont val="Tahoma"/>
        <family val="2"/>
      </rPr>
      <t xml:space="preserve"> para elaboración de informes fiscales</t>
    </r>
  </si>
  <si>
    <t>Número de cuadros publicados en la página web del Ministerio de Hacienda</t>
  </si>
  <si>
    <t xml:space="preserve">1) Compilar datos. </t>
  </si>
  <si>
    <t>A) Cuadros elaborados</t>
  </si>
  <si>
    <t>Estas estadísticas se públican en la página Web de este Ministerio, además se incluyen en los cuadros  anexo al informe mensual de ingresos.</t>
  </si>
  <si>
    <t>2) Analizar y elaborar cuadros.</t>
  </si>
  <si>
    <t>3) Enviar cuadros para publicación en la página web.</t>
  </si>
  <si>
    <t>16) Realización de informe semestral de exoneraciones por impuestos de importación, impuestos internos, placas y matrículas vehiculares tramitadas</t>
  </si>
  <si>
    <t>1) Compilar las estadísticas. 
2) Analizar y elaborar informes.</t>
  </si>
  <si>
    <t xml:space="preserve">A) Informes de exoneraciones </t>
  </si>
  <si>
    <t>IET (R)</t>
  </si>
  <si>
    <t>Se genera un informe de modo semestral con los acumulados para los meses de Junio y Diciembre de cada año, con un atraso de tres meses.</t>
  </si>
  <si>
    <t>17) Análisis y respuesta mensuales a las solicitudes de exoneraciones de impuestos de importación</t>
  </si>
  <si>
    <t xml:space="preserve">1) Evaluar y analizar las solicitudes. </t>
  </si>
  <si>
    <t>A) Cuadro con la relación de solicitudes recibidas y tramitadas</t>
  </si>
  <si>
    <t>2) Comunicar la decisión.</t>
  </si>
  <si>
    <t>18) Análisis y respuesta a las solicitudes de exoneraciones de impuestos internos</t>
  </si>
  <si>
    <t>1) Evaluar y analizar las solicitudes  de importaciones exoneradas.</t>
  </si>
  <si>
    <t>19) Respuestas a solicitudes de exoneraciones de las instituciones del Estado y autorizaciones de placas</t>
  </si>
  <si>
    <t>A) Relación de solicitudes recibidas y tramitadas</t>
  </si>
  <si>
    <t>IET (R) 
DGII (P)
DGA (P)
Poder Ejecutivo (P)</t>
  </si>
  <si>
    <t>2)  Comunicar la decisión.</t>
  </si>
  <si>
    <t>20) Elaboración del informe sobre el impacto Tributario del DR-Cafta en las Importaciones de Bienes Gravables de la Rd. Desde USA.</t>
  </si>
  <si>
    <t>1) Compilar las estadísticas. 
2) Analizar y Elaborar Informes.</t>
  </si>
  <si>
    <t>A) Informe Anual</t>
  </si>
  <si>
    <t>RIA (R)     
DGA (P)</t>
  </si>
  <si>
    <t>21) Elaboración del informe sobre el Impacto Tributario del Acuerdo de Asoc. Económica entre Unión Europea y los Paises del CARIFORUM (RD-EPA) en las Importaciones de la RD. Originarias de la Unión Europea.</t>
  </si>
  <si>
    <t xml:space="preserve">1) Compilar las estadísticas. 
</t>
  </si>
  <si>
    <t>2) Analizar y Elaborar Informes.</t>
  </si>
  <si>
    <t>22) Elaboración del informe comparativo de las importaciones de las empresas acogidas a la Ley 392-07 (Proindustria)</t>
  </si>
  <si>
    <t>A) Informes semestral</t>
  </si>
  <si>
    <t>RIA (R)
DGII (P)
DGA (P)</t>
  </si>
  <si>
    <t>23) Elaboración del informe sobre el Impacto Tributario por la aplicación de la Ley 28-01 de Desarrollo Fronterizo</t>
  </si>
  <si>
    <t xml:space="preserve">
RIA (R)
DGII (P)
DGA (P)</t>
  </si>
  <si>
    <t>24) Elaboración del informe anual de comportamiento de los ingresos.</t>
  </si>
  <si>
    <t>1) Compilar las estadísticas en cuadros.</t>
  </si>
  <si>
    <t>A) Informe anual de comportamiento de los ingresos.</t>
  </si>
  <si>
    <t>EPT (R)
DGII (P) 
DGA (P)
 TN (P)</t>
  </si>
  <si>
    <t>En marzo debe publicarse informe del año anterior.</t>
  </si>
  <si>
    <t>2) Analizar estadísticas.</t>
  </si>
  <si>
    <t>25) Fiscalización de las solicitudes de exoneraciones por impuestos de importación</t>
  </si>
  <si>
    <t>Porcentaje de fiscalizaciones programadas</t>
  </si>
  <si>
    <t>1) Realizar visitas de fiscalización.</t>
  </si>
  <si>
    <t>A) Informes de fiscalización</t>
  </si>
  <si>
    <t>IET (R)
DPDI (P)</t>
  </si>
  <si>
    <t>2) Medios de transporte (camioneta doble cabina).</t>
  </si>
  <si>
    <t>3) Capacitación para los inspectores.</t>
  </si>
  <si>
    <t>2) Elaborar informe de la visita.</t>
  </si>
  <si>
    <t>4) Dieta diaria por inspección que dependerá de las cantidades de inspecciones que se realicen. Las fiscalizaciones en la ciudad no requieren de viáticos.</t>
  </si>
  <si>
    <t>26) Informe PEFA sobre el Indicador ID-3 sobre Ingresos</t>
  </si>
  <si>
    <t>1) Recopilación de las esatidisticas de ingresos fiscales del Portal de Transparencia Fiscal.</t>
  </si>
  <si>
    <t>Informe del indicador ID-3</t>
  </si>
  <si>
    <t>DGPLT (R)</t>
  </si>
  <si>
    <t>Sujeto a la publicación de los datos de ingresos en el portal de transparencia fiscal.</t>
  </si>
  <si>
    <t>3) Cálculo del indicador ID-3.</t>
  </si>
  <si>
    <t>2) Elaboración del informe del indicador ID-3.</t>
  </si>
  <si>
    <t>27) Elaboración de respuesta  a las instituciones del SPNF que prevean cambios de tasa en los cobros por servicios prestados</t>
  </si>
  <si>
    <t>Porcentaje de solicitudes respondidas</t>
  </si>
  <si>
    <t>1) Recibir las solicitudes de las Instituciones SPNF.</t>
  </si>
  <si>
    <t>A) Acuse de recibo de la remisión de la información</t>
  </si>
  <si>
    <t xml:space="preserve">DGPLT (R) 
Instituciones SPNF (P)
</t>
  </si>
  <si>
    <t>Este producto depende de la cantidad de solicitudes que se reciban.</t>
  </si>
  <si>
    <t>2) Calcular datos de ajuste de las tasas.</t>
  </si>
  <si>
    <t>3) Elaborar comunicación con sugerencia de tasas.</t>
  </si>
  <si>
    <t>28) Elaboración de opinión del Ministerio de Hacienda a los Proyectos de Ley que tengan impacto tributario</t>
  </si>
  <si>
    <t>1) Revisar y analizar propuesta.</t>
  </si>
  <si>
    <t>Comunicación con opinión del Ministerio</t>
  </si>
  <si>
    <t>2) Elaborar comunicación con opinión del Ministerio.</t>
  </si>
  <si>
    <t>29) Elaboración de la Memoria Anual de la Dirección General de Política y Legislación Tributaria</t>
  </si>
  <si>
    <t>Número de memorias elaboradas</t>
  </si>
  <si>
    <t>A) Informe de la memoria</t>
  </si>
  <si>
    <t>2) Elaboración de memoria.</t>
  </si>
  <si>
    <t>30) Elaboración y consolidación de la Memoria Anual del Ministerio de Hacienda y sus dependencias</t>
  </si>
  <si>
    <t>Número de resumen de memorias elaboradas</t>
  </si>
  <si>
    <t>1) Leer memorias recibidas de departamentos y dependencias del Ministerio.</t>
  </si>
  <si>
    <t>Este producto depende de la fecha de recepción de los departamentos del Ministerio de Hacienda y sus dependencias</t>
  </si>
  <si>
    <t>2) Recopilar datos importantes.</t>
  </si>
  <si>
    <t>3) Elaborar el resumen ejecutivo de principales aspectos a destacar y el informe final.</t>
  </si>
  <si>
    <t>31) Realizar aperturas arancelarias a solicitud de las  empresas interesadas del sector privado</t>
  </si>
  <si>
    <t>1) Compilar, analizar y evaluar  datos de comercio de las productos en cuestión.</t>
  </si>
  <si>
    <t>A) Comunicaciones de respuestas elaboradas</t>
  </si>
  <si>
    <r>
      <t xml:space="preserve">RIA (R)
DGA (P)
</t>
    </r>
    <r>
      <rPr>
        <sz val="10"/>
        <color indexed="30"/>
        <rFont val="Arial"/>
        <family val="2"/>
      </rPr>
      <t/>
    </r>
  </si>
  <si>
    <t>Sujeto a la recepción de alguna solicitud.</t>
  </si>
  <si>
    <t>2) Coordinar con DGA.</t>
  </si>
  <si>
    <t>32) Elaboración de opiniones para los casos de adhesiones de nuevos  miembros a la Organización Mundial del Comercio, de los paneles a los miembros, etc.</t>
  </si>
  <si>
    <t>1) Compilar, analizar y evaluar intercambio comercial con los países en cuestión.</t>
  </si>
  <si>
    <r>
      <t xml:space="preserve">RIA  (R)
MIREX (P) 
MIC (P)
</t>
    </r>
    <r>
      <rPr>
        <sz val="10"/>
        <color indexed="30"/>
        <rFont val="Arial"/>
        <family val="2"/>
      </rPr>
      <t/>
    </r>
  </si>
  <si>
    <t>2) Coordinar con MIREX y MIC.</t>
  </si>
  <si>
    <t xml:space="preserve">33) Participación en la revisión de Pares de Foro Global </t>
  </si>
  <si>
    <t>1) Discutir el cuestionario de la revisión y elaborar un plan de implementación de mejoras.</t>
  </si>
  <si>
    <t>Informe final discutido con comentarios de la DGPLT</t>
  </si>
  <si>
    <t xml:space="preserve">LT (R)
DGII (P) </t>
  </si>
  <si>
    <t>Se requieren recursos financieros en la forma de viáticos, hospedaje y pasaje aéreo para la evaluación y discusión de los informes.</t>
  </si>
  <si>
    <t>2) Participar en la 1era revisión de pares del año.</t>
  </si>
  <si>
    <t>3) Revisar el informe de seguimiento.</t>
  </si>
  <si>
    <t>4) Elaborar e implementar las recomendaciones.</t>
  </si>
  <si>
    <t>5) Participar en la 2nda revisión de pares del año.</t>
  </si>
  <si>
    <t>34) Elaboración de presentación sobre las rigideces del presupuesto</t>
  </si>
  <si>
    <t>1) Analizar datos del Presupuesto aprobado.</t>
  </si>
  <si>
    <t>Se refiere al Presupuesto del año anterior.</t>
  </si>
  <si>
    <t>2) Elaborar la presentación.</t>
  </si>
  <si>
    <t xml:space="preserve">35)  Elaboración de la Política de Ingresos para la formulación del Presupuesto General del Estado </t>
  </si>
  <si>
    <t>1) Coordinar con las recaudadores las medidas fiscales a implementar.</t>
  </si>
  <si>
    <t>A) Informe elaborado</t>
  </si>
  <si>
    <t>DGPLT (R)
DGII (P)
DGA (P)</t>
  </si>
  <si>
    <t>2) Estimar los ingresos fiscales para el Presupuesto.</t>
  </si>
  <si>
    <t>3) Elaborar el informe de la política.</t>
  </si>
  <si>
    <t>36) Elaboración de un gráfico económico semanal</t>
  </si>
  <si>
    <t>Número de gráficos elaborados</t>
  </si>
  <si>
    <t>1) Buscar informaciones económicas de interés.</t>
  </si>
  <si>
    <t>A) Gráfico elaborado</t>
  </si>
  <si>
    <t>2) Elaborar y enviar gráfico.</t>
  </si>
  <si>
    <t>37) Validación mensuales de los ingresos en el portal de transparencia</t>
  </si>
  <si>
    <t>Número de correos electrónicos enviados</t>
  </si>
  <si>
    <t>1) Revisar documentos a publicar en portal de transparencia a través del SIGEF.</t>
  </si>
  <si>
    <t>A) Correo electrónico enviado</t>
  </si>
  <si>
    <t xml:space="preserve">EPT (R) </t>
  </si>
  <si>
    <t>2) Comunicar los resultados del análisis.</t>
  </si>
  <si>
    <t>38) Elaboración presentación para la reunión mensual de ingresos</t>
  </si>
  <si>
    <t>Número de reuniones realizadas</t>
  </si>
  <si>
    <t>1) Recopilar la información.</t>
  </si>
  <si>
    <t>A) Presentación realizada</t>
  </si>
  <si>
    <t>1 Refrigerio para 15 personas, al cierre de año.</t>
  </si>
  <si>
    <t>3) Convocar la reunión para presentar resultados.</t>
  </si>
  <si>
    <t>39) Elaboración de cuadros trimestrales para envío a los países miembros del COSEFIN</t>
  </si>
  <si>
    <t>Número de cuadros</t>
  </si>
  <si>
    <t>2) Elaborar cuadros mensuales de ingresos.</t>
  </si>
  <si>
    <t>3) Enviar la información a los países miembros.</t>
  </si>
  <si>
    <t>40) Elaborar Presentación trimestral sobre las variables macroeconomicas.</t>
  </si>
  <si>
    <t>Número de presentaciones elaboradas</t>
  </si>
  <si>
    <t xml:space="preserve">1) Compilar y analizar datos. </t>
  </si>
  <si>
    <t>A) Presentación trimestral</t>
  </si>
  <si>
    <t>Sujeto a publicación de datos por el BCRD, hay un atraso de dos meses en las PPTs, es decir, en febrero se realiza la PPT de cierre del año anterior, en mayo la del primer trimestre, y asi sucesivamente.</t>
  </si>
  <si>
    <t xml:space="preserve">2) Elaborar presentación. </t>
  </si>
  <si>
    <t>41) Seguimiento mensual a las metas presidenciales a traves de la plataforma SIGOB</t>
  </si>
  <si>
    <t>Cantidad de informes de actualizaciones del SIGOB</t>
  </si>
  <si>
    <t>A) Informe mensual de seguimiento</t>
  </si>
  <si>
    <t>2) Actualizar datos en SIGOB.</t>
  </si>
  <si>
    <t>3) Descargar informe de actualización.</t>
  </si>
  <si>
    <t>43) Seguimiento mensual a las metas del Consejo Nacional de Competitividad (CNC) a través de la plataforma SIGOB</t>
  </si>
  <si>
    <t>A) Plantilla interna actualizada</t>
  </si>
  <si>
    <t>2) Actualizar datos en pantilla interna.</t>
  </si>
  <si>
    <t>3) Actualizar datos en SIGOB.</t>
  </si>
  <si>
    <t>44) Informe semestral sobre el sector minero y su impacto en las recaudaciones</t>
  </si>
  <si>
    <t>A) Informe semestral</t>
  </si>
  <si>
    <t>Informaciones tienen un atraso de dos meses.</t>
  </si>
  <si>
    <t>2) Elaborar cuadros estadísticos.</t>
  </si>
  <si>
    <t>45) Reporte semanal sobre la evolución de los precios locales de los combustibles</t>
  </si>
  <si>
    <t>Número de Informes Elaborados</t>
  </si>
  <si>
    <t>1) Actualizar cuadro de los precios locales de los combustibles.</t>
  </si>
  <si>
    <t>Sujeto a la publicación del MICM de los precios semanales de los combustibles.</t>
  </si>
  <si>
    <t>2) Análisis de la evolución de los precios.</t>
  </si>
  <si>
    <t>3) Elaborar correo con informaciones relevante.</t>
  </si>
  <si>
    <t>46) Informes semanal del mecanismo de reembolso de Hidrocarburos</t>
  </si>
  <si>
    <t>DFEIET (R)
DFH (P)
DGII (P)
TN (P)</t>
  </si>
  <si>
    <t>Aunque la intención es realizar un informe semanal, depende de las informaciones que remitan DFI, DGII y TN.</t>
  </si>
  <si>
    <t>2) Elaborar cuadros.</t>
  </si>
  <si>
    <t>47) Elaboración de las estadísticas de ingresos fiscales 2020, en versión mensual, de acuerdo al Manual de Estadísticas Fiscales del FMI 2014  </t>
  </si>
  <si>
    <t>Cuadro con datos de ingresos</t>
  </si>
  <si>
    <t xml:space="preserve">DET (R) </t>
  </si>
  <si>
    <t>2) Elaborar Financiero de ingresos.</t>
  </si>
  <si>
    <t>3) Elaborar cuadros de la parte de ingresos del Estado de Operaciones.</t>
  </si>
  <si>
    <t>48) Elaborar informe semestral de algún tema tributario relevante</t>
  </si>
  <si>
    <t>1) Desarrollar objetivo e idea del informe.</t>
  </si>
  <si>
    <t>2) Recopilar información relevante (datos y estudios previos).</t>
  </si>
  <si>
    <t>3) Analizar las informaciones obtenidas.</t>
  </si>
  <si>
    <t>4) Elaborar informe.</t>
  </si>
  <si>
    <t>49)  Elaboración del informe anual en el marco de la Iniciativa para la Transparencia de las Industrias Extractivas (EITI, por sus siglas en inglés).</t>
  </si>
  <si>
    <t>Número de informes de análisis elaborados</t>
  </si>
  <si>
    <t>1) Recopilar los datos sobre los ingresos del Estado por la industria extractiva.</t>
  </si>
  <si>
    <t xml:space="preserve"> A) Informe  elaborado</t>
  </si>
  <si>
    <t xml:space="preserve">DGPLT (R)
DGII (P)
</t>
  </si>
  <si>
    <t>2) Analizar los datos.</t>
  </si>
  <si>
    <t>50) Consolidar las estadísticas de ingresos para contar con una serie a partir del 1990 con el Manual de Clasificadores Presupuestarios para el Sector Público aprobado mediante la Resolución No. 063-2014.</t>
  </si>
  <si>
    <t>Número de cuadros elaborados con datos homologados</t>
  </si>
  <si>
    <t xml:space="preserve">EPT (R)
DIGEPRES (P)
TN (P)
</t>
  </si>
  <si>
    <t xml:space="preserve">Se tendria la base de datos del 2000-2013 lista para diciembre 2019 y la base de datos de 1990-1999 para finales del 2020. </t>
  </si>
  <si>
    <t>2) Homologar las estadísticas.</t>
  </si>
  <si>
    <t>3) Elaborar cuadros.</t>
  </si>
  <si>
    <t>51) Consolidar las estadísticas de ingresos para contar con una serie a partir del 1990 con el Manual de Estadísticas de Finanzas Públicas del FMI.</t>
  </si>
  <si>
    <t>EPT (R)
DIGEPRES (P)
TN (P)</t>
  </si>
  <si>
    <t>Se tendría la base de datos 2000-2013 para el 2020.</t>
  </si>
  <si>
    <t>52) Elaborar informe de las medidas de política tributaria implementadas desde 2000 a la fecha</t>
  </si>
  <si>
    <t>1) Compilar información.</t>
  </si>
  <si>
    <t>Informe Final</t>
  </si>
  <si>
    <t>Se iniciaría con los años más recientes, para 2020 se tendría el período 2012-2020 finalizado.</t>
  </si>
  <si>
    <t>3) Elaborar informe final.</t>
  </si>
  <si>
    <t>53) Extender sistematización de solicitudes de exoneraciones de impuestos a la importación a favor de empresas acogidas a regímenes especiales que otorguen ese incentivo (VUCE).</t>
  </si>
  <si>
    <t>Porcentaje de trámites de exoneraciones efectuados a través del sistema</t>
  </si>
  <si>
    <t>1) Reunión de coordinación con instituciones que otorguen certificaciones para exoneraciones.</t>
  </si>
  <si>
    <t>IET (R)
DAFI (P)
DGA (P)
MISPAS (P)
MINE (P)
MMARN (P)</t>
  </si>
  <si>
    <r>
      <t xml:space="preserve">Sólo faltan por incorporar las instituciones del Estado.
</t>
    </r>
    <r>
      <rPr>
        <strike/>
        <sz val="11"/>
        <rFont val="Tahoma"/>
        <family val="2"/>
      </rPr>
      <t xml:space="preserve">
</t>
    </r>
  </si>
  <si>
    <t>2) Firmar protocolo con la DGA.</t>
  </si>
  <si>
    <t>3) Implementar mejoras en el sistema informático.</t>
  </si>
  <si>
    <t>4) Recibir y procesar solicitudes a través de la plataforma.</t>
  </si>
  <si>
    <t>54) Sistematización de las estadísticas de incentivos tributarios</t>
  </si>
  <si>
    <t>1) Reunión con equipo de tecnología para presentar la necesidad del área.</t>
  </si>
  <si>
    <t>A) Avance en la implementación de la sistematización</t>
  </si>
  <si>
    <t>IET (R)
DAFI (P)</t>
  </si>
  <si>
    <t>Estaría sujeto a la compra del sistema informático.
Entendemos que esto sería un proyecto de varios años.</t>
  </si>
  <si>
    <t xml:space="preserve">2) Evaluación de posibles sistemas informáticos. </t>
  </si>
  <si>
    <t>4) Capacitar al personal.</t>
  </si>
  <si>
    <t>5) Migración de la base de datos actual al nuevo sistema informático.</t>
  </si>
  <si>
    <t>DIRECCIÓN JURÍDICA</t>
  </si>
  <si>
    <t>1) Asesoría jurídica, traducción de documentos y emisión de opinión sobre Documentos Legales: Leyes, Reglamentos, Normativas, Recursos Jerárquicos.</t>
  </si>
  <si>
    <t xml:space="preserve">Porcentaje opiniones  (Asesoría jurídica) de documentos emitidos. </t>
  </si>
  <si>
    <t>1) Recibir y asignar expedientes o documentos para análisis o traducción.</t>
  </si>
  <si>
    <t xml:space="preserve">
A) Documentos, (Actos Jurídicos), traducidos.</t>
  </si>
  <si>
    <t>DJ  (R)
Unidades Organizativas e Instituciones que integran el MH (P)</t>
  </si>
  <si>
    <t xml:space="preserve">1) Adquisición de equipos tecnológicos: (29) PC, (3) laptops, (2) impresoras con escáner. 
Se estima por cada PC RD$32,000 por unidad para un total de RD$92,800; Impresoras multifuncional RD$28,000 por unidad, para un total de RD$56,000;               
2) Reestructuración del área física de la DJ: incluye cambios en la distribución actual de los espacios, así como integración de muebles y mobiliarios nuevos. Según la Dirección de Bienes y Servicios se estimara dentro del levantamiento de reestructuración general que se está realizando conjuntamente con otras áreas, favor pedir informe final detallado para los fines correspondientes.                                                                    
4) Actualización del Manual de Funciones y procedimientos para el 2020: Se realizó levantamiento para su habilitación en plataforma de internet como servicio online de los siguientes procesos: 1) Solicitud de licencias de Agentes de Aduanas. 2) Solicitud de Tramitación y Renovación de pólizas de seguros para operar como Agentes de Aduanas.  No tenemos para este renglón estimación de recursos financieros para el 2020.
5) Capacitaciones para personal año 2020: 
1) Diplomados, seminarios de participación estatal e internacional en representación del MH, talleres y cursos a fines: matricula hasta USD$2,500 por profesional, para un estimado de 28 personas, total general estimado de USD$70,000.
2) Maestrías para 14 personas (se estima la mitad del personal por año) en áreas de políticas públicas, administración pública, procedimiento civil y comercial, contratos tipos (nacionales; internacionales; compras públicas) y otros afines, con un estimado limite de RD$700,000 cada uno, para un total de RD$9,800,000.
</t>
  </si>
  <si>
    <t xml:space="preserve">2) Estudiar y analizar documentos.                 </t>
  </si>
  <si>
    <t>A) Documentos, (Actos Jurídicos), traducidos.</t>
  </si>
  <si>
    <t xml:space="preserve">Porcentaje de documentos traducidos.
 </t>
  </si>
  <si>
    <t>3) Elaborar informe de opinión sobre documentos legales, traducir documento en caso requerido.</t>
  </si>
  <si>
    <t>A) Informe de Opinión, elaborado.</t>
  </si>
  <si>
    <t>4) Revisar y aprobar informe de opinión sobre documentos legales.</t>
  </si>
  <si>
    <t>A) Informe de Opinión, elaborado y aprobado.
B) Resolución, aprobada.</t>
  </si>
  <si>
    <t>2) Representación legal en: audiencia, licitaciones públicas, subastas públicas.</t>
  </si>
  <si>
    <t>Porcentaje de representaciones legales asistidas en audiencias y otras representaciones legales.</t>
  </si>
  <si>
    <t xml:space="preserve">1) Recibir y asignar casos para representación legal. </t>
  </si>
  <si>
    <t xml:space="preserve">A) Requerimientos e invitaciones.
C) Documentos relacionados con el caso.
</t>
  </si>
  <si>
    <t>2) Estudiar el expediente a representar.</t>
  </si>
  <si>
    <t>3) Asistir en representación legal según casos: Audiencia, Licitaciones Públicas, Subastas Públicas de DGBN, revisión de convenios, otros.</t>
  </si>
  <si>
    <t>A) Requerimientos e invitaciones.
B) Documentos relacionados con el caso.</t>
  </si>
  <si>
    <t xml:space="preserve">Porcentaje de representaciones legales asistidas en procedimientos de compras. </t>
  </si>
  <si>
    <t>4) Elaborar informe de casos asistidos.</t>
  </si>
  <si>
    <t>B) Informe de casos, aprobados.</t>
  </si>
  <si>
    <t>5) Dar seguimiento a expediente para sentencia.</t>
  </si>
  <si>
    <t xml:space="preserve">3) Elaboración, revisión y actualización de contratos </t>
  </si>
  <si>
    <t>Porcentaje de contratos elaborados.</t>
  </si>
  <si>
    <t xml:space="preserve">1) Recibir solicitud elaboración de Contrato. </t>
  </si>
  <si>
    <t>DJ  (R)
DARH (P)
DABS (P)
Unidades Organizativas e Instituciones que integran el MH (P)</t>
  </si>
  <si>
    <t xml:space="preserve">2) Verificar información y documentación requerida. </t>
  </si>
  <si>
    <t>3) Elaborar contrato según naturaleza.</t>
  </si>
  <si>
    <t>4) Gestionar la aprobación de la Dirección.</t>
  </si>
  <si>
    <t>5) Gestionar las firmas requeridas.</t>
  </si>
  <si>
    <t>6) Notarizar el Contrato.</t>
  </si>
  <si>
    <t xml:space="preserve">A) Contrato, notarizado. </t>
  </si>
  <si>
    <t>4) Tramitación de Solicitudes de expedición de exequátur.</t>
  </si>
  <si>
    <t>Porcentaje de solicitudes de exequátur trabajadas.</t>
  </si>
  <si>
    <t xml:space="preserve">1) Recibir de la unidad de Archivo y Correspondencia los expedientes de solicitud de exequátur.                            </t>
  </si>
  <si>
    <t>División Exequátur (R) 
Poder Ejecutivo (P)
DGII (P)
OAI (P) 
DARTC (P)
ORN (P)
VTA (P)
A y C (P)</t>
  </si>
  <si>
    <t xml:space="preserve">6) SUMINISTRO DE MATERIALES PARA OFICINA (actividades matriz, 4,5,6,7,8,9):
1) Material gastable de oficina: Para saber cada renglón en específico. Ver cuadro detallado estimado para el año 2020 en la sección de la matriz llamada “Consumos de almacén”.
2) se requieren teléfonos (aparatos) extensiones a DARTEC, para poder atender al usuario según las actividades de la matriz 4 5,6,7,8,9. (Cantidad estimada 5 unidades telefónicas nuevas). A Solicitar próximamente según disponibilidad y reestructuración del área. 
3) Sobre Renovación y Expedición de Placas y matriculas oficiales: Se esperan que para el año 2020 se reciban alrededor de 500 expedientes sobre Renovación de Placas y Matrículas Oficiales y más de 250 expedientes sobre proceso de Expedición de Placas Nuevas. (Materiales gastables estimados para el 2020 se encuentran detallados de forma general en cuadro en la sección de la matriz llamada “Consumos de almacén”).
4) La actividad 4 correspondiente a Exequatur: Se estima que por trimestre se reciban 2,500 solicitudes; se envían a Presidencia 2,000 expedientes y se expiden 2,600 certificaciones a ser entregadas al usuario. Para ellos se utilizarán materiales gastables que se encuentran estimados de forma detallada en el cuadro para el año 2020 en la sección de la matriz llamada “Consumos de almacén”.
5) La actividad 6 Sobre Tramitación de Solicitudes de expedición y renovación de fianzas aduanales: Agente de Aduanas, Agente Consignatario de Buques, Courier. Se estima que por trimestre se trabajen 900 solicitudes. Para ellos se utilizarán materiales gastables que se encuentran estimados de forma detallada en el cuadro para el año 2020 en la sección de la matriz llamada “Consumos de almacén”.
</t>
  </si>
  <si>
    <t>2) Realizar proceso de revisión, análisis, validación y registro en el sistema de las solicitudes de exequátur.</t>
  </si>
  <si>
    <t>A) Oficio de tramitación, elaborado.
B)  Relación de Exequátur, aprobados.</t>
  </si>
  <si>
    <t>4)Tramitar al Poder Ejecutivo el oficio.</t>
  </si>
  <si>
    <t>5) Registrar el Decreto que aprueba el oficio.</t>
  </si>
  <si>
    <t>6) Elaborar Certificado y Comunicación de constancia de exequátur.</t>
  </si>
  <si>
    <t>7) Elaborar Oficio de constancia sobre la Concesión de Exequátur para la DGII.</t>
  </si>
  <si>
    <t>A) Oficio de constancia sobre la Concesión de Exequátur para la DGII, elaborado y remitido.
B)  Relación de Exequátur, remitidos.</t>
  </si>
  <si>
    <t>Porcentaje de licencias para operar como Agente Consignatario de Buques, Agente de Aduanas y Auxiliar de Aduanas expedidas.</t>
  </si>
  <si>
    <t>1) Recibir solicitud de expedición,  transferencia o cancelación de licencias y documentación requerida.</t>
  </si>
  <si>
    <t xml:space="preserve">DJ  (R)
VTA (P)
Autoridad Portuaria Dominicana (P)
DGA (P)
TN (P)
A y C (P)
</t>
  </si>
  <si>
    <t>Porcentaje de licencias para operar como Agente Consignatario de Buques, Agente de Aduanas y Auxiliar de Aduanas transferidas.</t>
  </si>
  <si>
    <t>2)  Revisar y analizar documentación requerida.</t>
  </si>
  <si>
    <t>3) Elaborar Resolución de expedición, transferencia o cancelación de licencias.</t>
  </si>
  <si>
    <t>A) Resolución expedición,  transferencia o cancelación de licencias, elaborada.</t>
  </si>
  <si>
    <t>Porcentaje de licencias para operar como Agente Consignatario de Buques, Agente de Aduanas y Auxiliar de Aduanas canceladas.</t>
  </si>
  <si>
    <t>4) Remitir Resolución a la institución correspondiente (DGA,TN, Autoridad Portuaria).</t>
  </si>
  <si>
    <t>6) Tramitación de Solicitudes de expedición y renovación de fianzas aduanales: Agente de Aduanas, Agente Consignatario de Buques, Courier.</t>
  </si>
  <si>
    <t>Porcentaje de fianzas: Agente de Aduanas, Agente Consignatario de Buques, Courier tramitadas.</t>
  </si>
  <si>
    <t>1) Revisar expediente para verificar documentación requerida.</t>
  </si>
  <si>
    <t>DJ  (R)
VTA (P)
TN (P)
A y C  (P)</t>
  </si>
  <si>
    <t>2) Elaborar el oficio de remisión.</t>
  </si>
  <si>
    <t>A) Oficio de remisión de solicitud, remitido.</t>
  </si>
  <si>
    <t>3) Remitir oficio para renovación a la TN.</t>
  </si>
  <si>
    <t>A) Oficio remisión solicitud para renovación de fianzas.
B) Resolución aprobada.</t>
  </si>
  <si>
    <t>7)  Tramitación de Solicitudes de expedición, cancelación y transferencia de Placas y Matrículas Oficiales y exoneradas estatales.</t>
  </si>
  <si>
    <t>Porcentaje de solicitudes de expedición, cancelación y transferencia de Placas y Matrículas Oficiales tramitadas.</t>
  </si>
  <si>
    <t>1) Recibir solicitud y documentación requerida.</t>
  </si>
  <si>
    <t>DJ  (R)
VTA (P)
DGII (P)
Instituciones Públicas (P)
Servidores Públicos (P)</t>
  </si>
  <si>
    <t>3) Elaborar oficio para tramitar  aprobación del permiso.</t>
  </si>
  <si>
    <t>A) Oficio para tramitar las Solicitudes de expedición, cancelación y transferencia de Placas y Matrículas Oficiales y exoneradas estatales.</t>
  </si>
  <si>
    <t>8) Expedición y tramitación de Certificaciones diversas.
(Agente de Aduanas, Consignatario de Buques, exequátur, certificación de declaraciones afirmativas, entre otras).</t>
  </si>
  <si>
    <t>Porcentaje de Certificaciones expedidas.</t>
  </si>
  <si>
    <t>1) Recibir solicitud de expedición de Certificación y documentación requerida.</t>
  </si>
  <si>
    <t xml:space="preserve">DJ  (R)
VTA (P) 
AC (P) 
                 </t>
  </si>
  <si>
    <t xml:space="preserve">2) Revisar y verificar documentación. </t>
  </si>
  <si>
    <t>3) Elaborar Certificación según naturaleza.</t>
  </si>
  <si>
    <t>4) Gestionar firma de la Certificación y entregar al interesado.</t>
  </si>
  <si>
    <t>9) Tramitación Solicitudes de Actos Jurídicos, Certificación de Firmas (Poder Especial para contrato de préstamos, acuerdos y convenios) a la Consultoría Jurídica del Poder Ejecutivo.</t>
  </si>
  <si>
    <t>Porcentaje de solicitudes trabajadas y tramitadas.</t>
  </si>
  <si>
    <t>1) Recibir solicitudes de Actos Jurídicos, Certificación de Firmas (Poder Especial para contrato de préstamos) y documentos.</t>
  </si>
  <si>
    <t xml:space="preserve">DJ  (R)
CP (P)
DCD (P)
Consultoría Jurídica del Poder Ejecutivo. (P)
</t>
  </si>
  <si>
    <t>2) Estudiar y analizar documentos (Contrato, Convenio, Acuerdo, Acto).</t>
  </si>
  <si>
    <t>3) Elaborar oficio y gestionar firma del Ministro de Hacienda.</t>
  </si>
  <si>
    <t>A) Oficio a la firma del Ministro, aprobado.</t>
  </si>
  <si>
    <t>4) Remitir solicitudes a la Presidencia vía Consultoría Jurídica del Poder Ejecutivo.</t>
  </si>
  <si>
    <t xml:space="preserve">10) Actualización del registro y archivo de la Base Legal del Ministerio de Hacienda.
(Leyes, Decretos y Resoluciones).
</t>
  </si>
  <si>
    <t>Porcentaje de avance en la actualización del registro y archivo de la Base Legal del Ministerio de Hacienda.</t>
  </si>
  <si>
    <t>1) Buscar documentación (Leyes, decretos,  resoluciones, entre otros)</t>
  </si>
  <si>
    <t>DJ  (R)
DARTC (P)
DC (P)
Unidades Organizativas  e Instituciones que integran el MH (P)</t>
  </si>
  <si>
    <t>2) Actualizar documento registro base legal.</t>
  </si>
  <si>
    <t>3) Gestionar publicación del  documento Registro Base Legal del MH.</t>
  </si>
  <si>
    <t>A) Registro Base Legal del MH, aprobado.</t>
  </si>
  <si>
    <t>11) Tramitación de los actos de alguacil.</t>
  </si>
  <si>
    <t>Porcentaje de actos de alguacil tramitados</t>
  </si>
  <si>
    <t>1) Recibir requerimiento.</t>
  </si>
  <si>
    <t>A) Informe …</t>
  </si>
  <si>
    <t xml:space="preserve">DJ  (R)
AC (P) 
 VTA (P)
Dirección Deuda Administrativa (P)
DARF (P) 
DCJA (P) 
DGJP (P) </t>
  </si>
  <si>
    <t xml:space="preserve">7) DIETAS Y TRANSPORTES:
1) Servicios de transporte. (División de Transportación) se solicitarán 30 al mes, para un total de 360 servicios de transporte para el año 2020.
2) Viáticos al interior para abogados II: Se solicita que el valor financiero por viáticos sea revisado por la Dirección Financiera, actualmente el tope es de RD$850 pesos, lo que no coincide con los gastos  reales en que se incurre. Se solicitarán para el año 2020 un estimado de 100 viáticos incluyéndose en este las diligencias al interior del país, para un total de RD$85,000.  
</t>
  </si>
  <si>
    <t xml:space="preserve">3) Estudiar y analizar documentos.  </t>
  </si>
  <si>
    <t xml:space="preserve">12) Tramitación de la inclusión en el presupuesto sentencia condenatoria según lo establecido en el artículo 4 de la Ley No. 86-11.
</t>
  </si>
  <si>
    <t>Porcentaje de sentencia condenatoria atendidas.</t>
  </si>
  <si>
    <t xml:space="preserve">DJ  (R)
DIGEPRES (P)              </t>
  </si>
  <si>
    <t>8) SOBRE ACTIVIDAD 12. Se requiere documentar el Procedimiento para el producto de referencia.                                                           Se espera para el año 2020 más de 304 expedientes sobre esta actividad.</t>
  </si>
  <si>
    <t>2) Revisar documentación requerida.</t>
  </si>
  <si>
    <t>A) Informe de sentencias condenatorias, atendidas.</t>
  </si>
  <si>
    <t>5) Atender solicitudes de información del estatus de casos sometidos para pagos.</t>
  </si>
  <si>
    <t>3) Elaboración de oficio de tramitación.</t>
  </si>
  <si>
    <r>
      <t>5) Tramitación de expedición, transferencia y cancelación de licencias para operar como Agente  Consignatario de Buques, Agente de Aduanas</t>
    </r>
    <r>
      <rPr>
        <strike/>
        <sz val="18"/>
        <rFont val="Calibri"/>
        <family val="2"/>
      </rPr>
      <t>.</t>
    </r>
  </si>
  <si>
    <r>
      <t xml:space="preserve">
A) Listado de Certificaciones,</t>
    </r>
    <r>
      <rPr>
        <strike/>
        <sz val="16"/>
        <rFont val="Arial"/>
        <family val="2"/>
      </rPr>
      <t xml:space="preserve"> de</t>
    </r>
    <r>
      <rPr>
        <sz val="16"/>
        <rFont val="Arial"/>
        <family val="2"/>
      </rPr>
      <t xml:space="preserve"> expedidas.
</t>
    </r>
  </si>
  <si>
    <t>A) Poderes Especiales otorgados al Ministro de Hacienda.
B) Certificaciones.</t>
  </si>
  <si>
    <t>A) Documentos (Contrato, Convenio, Acuerdo, Acto), analizados.</t>
  </si>
  <si>
    <t>A) Oficio de  remisión de solicitudes a la Consultoría Jurídica del Poder Ejecutivo, remitido.</t>
  </si>
  <si>
    <t>2) Asignar expediente al Abogado y/o unidad correspondiente.</t>
  </si>
  <si>
    <t xml:space="preserve">4) Tramitar al departamento correspondiente. </t>
  </si>
  <si>
    <t>1) Recibir notificación de sentencia condenatoria.</t>
  </si>
  <si>
    <t>3) Analizar y evaluar sentencias condenatorias.</t>
  </si>
  <si>
    <t xml:space="preserve">4) Tramitar inclusión en el presupuesto de sentencia condenatoria. </t>
  </si>
  <si>
    <t>DIRECCIÓN DE COMUNICACIONES</t>
  </si>
  <si>
    <t>Iniciativa  Estratégica (2.1.): Diseño de programas de sensibilización  e identificación de los colaboradores con el Marco Estratégico Institucional con el objetivo de generar empoderamiento y compromiso.</t>
  </si>
  <si>
    <t>2.1.2- Diseñar campaña y material visual para la promoción y difusión de los valores institucionales.</t>
  </si>
  <si>
    <t>Campaña publicada</t>
  </si>
  <si>
    <t>2.1.2.1- Elaborar propuesta conceptual y cronología.</t>
  </si>
  <si>
    <r>
      <t>A) Documento elaborado</t>
    </r>
    <r>
      <rPr>
        <sz val="18"/>
        <rFont val="Arial"/>
        <family val="2"/>
      </rPr>
      <t>.</t>
    </r>
  </si>
  <si>
    <t>RRPP (R)</t>
  </si>
  <si>
    <t>1) Cursos comunicación Corporativa y/o Estratégica (10).</t>
  </si>
  <si>
    <t>2.1.2.2- Diseño de los artes y material promocional.</t>
  </si>
  <si>
    <t>A) Aprobación de los diseños.</t>
  </si>
  <si>
    <t>RRPP ( R )</t>
  </si>
  <si>
    <t>1) Capacitación Arte y Diseño Digital, Edición, Material POP y derivados (9).</t>
  </si>
  <si>
    <t>2.1.2.3- Difundir campaña.</t>
  </si>
  <si>
    <t>A) Evidencia publicaciones.</t>
  </si>
  <si>
    <t>DC  ( R )</t>
  </si>
  <si>
    <t>1) Impresión de materiales promocionales según propuesta (brochures, volantes, afiches, etc.).</t>
  </si>
  <si>
    <t>Foco Estratégico 5: Evasión, Elusión Fiscal y Racionalización del Gasto Tributario</t>
  </si>
  <si>
    <t>Iniciativa  Estratégica  (5.3.): Concientización sobre la Necesidad de Reducir la Exposición al Riesgo de Disminuir la Base Tributaria.</t>
  </si>
  <si>
    <t>5.3.3- Elaborar una campaña para concientizar a la población sobre el impacto en las finanzas públicas del abuso de los regímenes de incentivos y del incumplimiento tributario.</t>
  </si>
  <si>
    <t>5.3.3.1- Realizar una encuesta de percepción para determinar si la población reconoce la importancia del cumplimiento tributario.</t>
  </si>
  <si>
    <t>A) Resultados de la encuesta.</t>
  </si>
  <si>
    <t xml:space="preserve">DC (R)
DGPLT (P)
DARF (P)
DCD </t>
  </si>
  <si>
    <t>1) Contratación empresa encuestadora.</t>
  </si>
  <si>
    <t>5.3.3.2- Gestionar contratación outsourcing.</t>
  </si>
  <si>
    <t>A) Evidencia aprobación propuesta.</t>
  </si>
  <si>
    <t>DC (R)
DGPLT (P)
DARF (P)
DCD (P)</t>
  </si>
  <si>
    <t>1) Contratación empresa publicitaria.</t>
  </si>
  <si>
    <t>5.3.3.3- Producción campaña.</t>
  </si>
  <si>
    <r>
      <t xml:space="preserve">
</t>
    </r>
    <r>
      <rPr>
        <sz val="16"/>
        <rFont val="Arial"/>
        <family val="2"/>
      </rPr>
      <t>DC (R)</t>
    </r>
  </si>
  <si>
    <r>
      <rPr>
        <sz val="16"/>
        <rFont val="Arial"/>
        <family val="2"/>
      </rPr>
      <t>5.3.3.4- Difundir campaña.</t>
    </r>
    <r>
      <rPr>
        <b/>
        <sz val="16"/>
        <rFont val="Arial"/>
        <family val="2"/>
      </rPr>
      <t xml:space="preserve"> </t>
    </r>
  </si>
  <si>
    <t>A) Informe resultados.</t>
  </si>
  <si>
    <t>DCD</t>
  </si>
  <si>
    <t>Foco Estratégico 6: Sistema de Administración Financiera y Tecnología</t>
  </si>
  <si>
    <t>Iniciativa  Estratégica  (6.4): Automatización de los servicios al público del Ministerio de Hacienda y sus dependencias.</t>
  </si>
  <si>
    <t>6.4.4- Gestionar la divulgación de los Servicios Automatizados.</t>
  </si>
  <si>
    <t>Campaña de promoción de los servicios ejecutada</t>
  </si>
  <si>
    <t>2.1.2.1- Elaborar propuesta conceptual y cronología</t>
  </si>
  <si>
    <t>A) Documento elaborado.</t>
  </si>
  <si>
    <t>1) Capacitación en Neuroprogramación Lingüística (10).</t>
  </si>
  <si>
    <t>2.1.2.2- Diseño de los artes y material promocional</t>
  </si>
  <si>
    <t>1) Contratación de licencias programas de diseño avanzado (10).</t>
  </si>
  <si>
    <t>2.1.2.3- Difundir campaña</t>
  </si>
  <si>
    <t>A) Evidencia publicaciones realizadas.</t>
  </si>
  <si>
    <t>DC (R)</t>
  </si>
  <si>
    <t>1) Impresiones material impreso y digital (3,000).</t>
  </si>
  <si>
    <t>6.4.6- Gestionar la divulgación de la creación del Portal de Servicios del Ministerio de Hacienda</t>
  </si>
  <si>
    <t>Campaña de promoción al Portal de Servicios</t>
  </si>
  <si>
    <t>1) Cursos comunicación Corporativa y/o Estratégica (20).</t>
  </si>
  <si>
    <t>1) Capacitación en diseño y animación 2D y 3D (10).</t>
  </si>
  <si>
    <t>1) Impresiones material impreso y digital.</t>
  </si>
  <si>
    <t>Foco Estratégico 7: Comunicación Institucional</t>
  </si>
  <si>
    <t>Iniciativa  Estratégica  (7.1.): Lograr que el sistema de gestión de comunicación interna y externa del Ministerio de Hacienda opere mediante estructuras organizativas, normas y procedimientos que garanticen su eficacia y eficiencia.</t>
  </si>
  <si>
    <r>
      <t>Actividades</t>
    </r>
    <r>
      <rPr>
        <b/>
        <strike/>
        <sz val="16"/>
        <rFont val="Arial"/>
        <family val="2"/>
      </rPr>
      <t xml:space="preserve"> </t>
    </r>
  </si>
  <si>
    <t>7.1.1- Definir el Modelo Conceptual del Sistema de gestión de comunicación interna y externa del Ministerio de Hacienda.</t>
  </si>
  <si>
    <t>Documento elaborado</t>
  </si>
  <si>
    <t>7.1.1.1- Gestionar la contratación de servicios de consultoría especializada en el manejo de las comunicaciones.</t>
  </si>
  <si>
    <t>A) TDR de la empresa.</t>
  </si>
  <si>
    <t>DC  (R)
DGPLT (P)
DARF (P)
DCD (P)</t>
  </si>
  <si>
    <t>1) Contratación empresa externa.</t>
  </si>
  <si>
    <t>7.1.1.2- Diseñar un sistema de comunicación interna y externa que establezca responsabilidades claras y estrategias medibles para la correcta gestión comunicacional.</t>
  </si>
  <si>
    <t>A) Documento contentivo del diseño elaborado.</t>
  </si>
  <si>
    <t>7.1.1.3- Elaborar la propuesta del modelo conceptual del Sistema de gestión de comunicación interna y externa del Ministerio de Hacienda.</t>
  </si>
  <si>
    <t>A) Documento contentivo  de Propuesta elaborada.</t>
  </si>
  <si>
    <t>7.1.1.4- Socializar el modelo conceptual del sistema de gestión de comunicación interna y externa con los involucrados.</t>
  </si>
  <si>
    <t xml:space="preserve">A) Informe actividades de socialización.
B) Relación de participantes.       </t>
  </si>
  <si>
    <t>Iniciativa  Estratégica (7.3): Sensibilizar a la ciudadanía sobre cómo las políticas de ingresos, gastos y financiamiento impulsan el bienestar de la población dominicana.</t>
  </si>
  <si>
    <t>7.3.2- Elaborar informaciones que sensibilicen a los ciudadanos sobre  el impacto de las políticas de ingresos, gastos y financiamiento, y publicar en anuncios radiales y de televisión, publicidad digital (apps, periódicos digitales) y en social media (post, infografías, cortos de videos, fotos, live).</t>
  </si>
  <si>
    <t>Informe de publicaciones y resultados de las campañas Bienestar Social e Inversión Pública</t>
  </si>
  <si>
    <t>7.3.2.1- Elaborar y colocar en el portal del Ministerio de Hacienda y en sus redes sociales, informaciones que sirvan para educar acerca del rol que desempeña la institución dentro del Estado dominicano y conceptos que permitan entender su importancia.</t>
  </si>
  <si>
    <t>A) Informe programación y publicación contenido educativo.</t>
  </si>
  <si>
    <t xml:space="preserve">DCD (P)
DC (P) </t>
  </si>
  <si>
    <t>1) Capacitación en Finanzas (25) y animación 2D y 3D, cinematografía (5).</t>
  </si>
  <si>
    <t>7.3.3- Diseñar e implementar campañas publicitarias de información institucional, relativas a servicios del MH, impacto/beneficios de las políticas de ingresos y gastos en la población, y otros.</t>
  </si>
  <si>
    <t>Campaña de promoción del impacto de las políticas ejecutadas</t>
  </si>
  <si>
    <t>1) Curso montaje y edición (4).</t>
  </si>
  <si>
    <t>DC</t>
  </si>
  <si>
    <t>RRPP</t>
  </si>
  <si>
    <t>7.3.4- Realizar actividades formativas y dinámicas que sensibilicen al personal sobre el rol del MH y el impacto de las políticas económicas, relativas a ingreso, gasto y financiamiento impulsan su bienestar y el de la sociedad dominicana.</t>
  </si>
  <si>
    <t>7.3.4.1- Elaborar Programas que contengan temática y metodología, entre otros</t>
  </si>
  <si>
    <t>A) Documento, elaborado.</t>
  </si>
  <si>
    <t xml:space="preserve">
RRPP (R)
DC (P)
DCD (P)</t>
  </si>
  <si>
    <t>7.3.4.2- Desarrollar actividades del programa</t>
  </si>
  <si>
    <t>A) Informe sobre actividades realizadas.</t>
  </si>
  <si>
    <t>7.3.5- Coordinar y realizar actividades formativas que sensibilicen a la ciudadanía sobre el rol del MH y el impacto de las finanzas públicas impulsan en su bienestar.  (A modo de ejemplo: charlas externas sobre temas del MH.¿Por qué financiamos?, "Lo que se hace con el dinero de los ciudadanos").</t>
  </si>
  <si>
    <t>Informe actividades realizadas</t>
  </si>
  <si>
    <t>7.3.5.1- Elaborar programas que contengan temática y metodología, entre otros.</t>
  </si>
  <si>
    <t xml:space="preserve">RRPP (R)                            
DC (P)                                          
DCD (P) </t>
  </si>
  <si>
    <t>7.3.5.2- Desarrollar actividades del programa.</t>
  </si>
  <si>
    <t>1) Presupuesto para desarrollar las actividades colocadas en el programa.</t>
  </si>
  <si>
    <t>2,000.000.00</t>
  </si>
  <si>
    <t>Iniciativa  Estratégica  (7.4): Mantener monitoreo continuo de la opinión pública, siendo proactivos en el uso de información.</t>
  </si>
  <si>
    <t>7.4.1- Elaborar una matriz que registre las informaciones diarias publicadas en los distintos medios de comunicación, tales como: género periodístico, fecha, medio  de comunicación, tema, autor.</t>
  </si>
  <si>
    <t>Matriz elaborada y en uso</t>
  </si>
  <si>
    <t>A) Matriz elaborada y en uso.</t>
  </si>
  <si>
    <t>PR (R)</t>
  </si>
  <si>
    <t>7.4.2- Identificar los temas vulnerables a la opinión pública relacionados con el Ministerio de Hacienda y dar un seguimiento continuo a las noticias publicadas en ese ámbito.</t>
  </si>
  <si>
    <t>Inventario de temas sensibles y metodología de seguimiento</t>
  </si>
  <si>
    <t>7.4.2.1- Realizar sondeo por las direcciones generales que conforman este Ministerio en busca de información.</t>
  </si>
  <si>
    <t>A) Informe posterior a la investigación de estos temas.</t>
  </si>
  <si>
    <t>7.4.3- Monitorear diariamente las informaciones de los diferentes medios de comunicación digitales y escritos.</t>
  </si>
  <si>
    <t>Informes realizados</t>
  </si>
  <si>
    <t>7.4.3.1-        Realizar análisis de cobertura (espacio dedicado: pulgadas, títulos, fotografías, si salió en portada o no) de las informaciones y artículos de opinión relacionados con el Ministerio de Hacienda que salen publicadas cada mes en los medios de comunicación escrita y digital.</t>
  </si>
  <si>
    <t>A) Informes mensuales.</t>
  </si>
  <si>
    <t xml:space="preserve">
PR (R)                       
DC (P)</t>
  </si>
  <si>
    <t>1) Equipos informáticos (7).
2) Impresora multifuncional a color (2).</t>
  </si>
  <si>
    <t>7.4.3.2- Realizar análisis de contenido cada tres meses de las informaciones y artículos de opinión relacionados con el Ministerio de Hacienda que salen publicadas en los medios de comunicación escrita y digital.</t>
  </si>
  <si>
    <t>7.4.4- Dar seguimiento a empresas contratadas para el servicio de monitoreo de informaciones radiales y televisivas.</t>
  </si>
  <si>
    <t>Informe sobre seguimiento y revisión de calidad del servicio</t>
  </si>
  <si>
    <t>7.4.4.1- Realizar una revisión sobre las características, la calidad del servicio recibido y realizar sugerencias de mejora.</t>
  </si>
  <si>
    <t xml:space="preserve">
A) Informe de resultado del monitoreo de las informaciones radiales y televisivas.</t>
  </si>
  <si>
    <t>7.4.5- Establecer mecanismos de retroalimentación (de las autoridades) para notificar, con antelación, a la Dirección de Comunicaciones sobre las medidas que serán difundidas a la sociedad dominicana y que puedan generar resistencia, a fin de determinar las intervenciones necesarias para lograr una gestión proactiva de la comunicación.</t>
  </si>
  <si>
    <t>Politica de retroalimentación desarrollada</t>
  </si>
  <si>
    <t>7.4.5.1- Elaborar política de retroalimentación sobre los temas vulnerables.</t>
  </si>
  <si>
    <t>A) Documento de política, elaborado.</t>
  </si>
  <si>
    <t xml:space="preserve">
DC (P) 
DPD (P)
</t>
  </si>
  <si>
    <t>7.4.5.2.- Socializar la política de retroalimentación  sobre los temas vulnerables.</t>
  </si>
  <si>
    <r>
      <t xml:space="preserve">
</t>
    </r>
    <r>
      <rPr>
        <sz val="16"/>
        <rFont val="Arial"/>
        <family val="2"/>
      </rPr>
      <t>A) Registro de los participantes.                                
B) Correos y Circulares de convocatoria.                                    
C) Fotos de Charlas, Talleres etc.</t>
    </r>
  </si>
  <si>
    <t>7.4.6- Diseñar planes de acción para prevenir o mitigar el efecto de las noticias sobre temas que impactan a la sociedad y dar respuesta a la ciudadanía sobre aspectos relevantes que se presenten en los diferentes medios de comunicación.</t>
  </si>
  <si>
    <t>Protocolo de acción ante posibles efectos a causa noticias negativas elaborado</t>
  </si>
  <si>
    <t>DC (R)
DPD (P)</t>
  </si>
  <si>
    <t>1)  Curso neuroprogramación lingüística (3).</t>
  </si>
  <si>
    <t>7.4.7- Conformar un Comité Multidisciplinario para el abordaje de las problemáticas que se presenten, a fin de ser analizadas con objetividad y con un enfoque inclusivo.</t>
  </si>
  <si>
    <t>Listado final de integrantes del Comité aprobado</t>
  </si>
  <si>
    <t xml:space="preserve">7.4.7.1.- Proponer integrantes y gestionar aprobación. </t>
  </si>
  <si>
    <t>A) Listado final de integrantes del Comité aprobado.</t>
  </si>
  <si>
    <t>7.4.7.2- Realizar una reunión trimestral de este comité.</t>
  </si>
  <si>
    <t>A) Registro de asistencia.
B) Minuta de reunión.</t>
  </si>
  <si>
    <t>Iniciativa  Estratégica  (7.5): Ampliar los canales y las herramientas de la comunicación interna y externa.</t>
  </si>
  <si>
    <r>
      <t>Actividad</t>
    </r>
    <r>
      <rPr>
        <b/>
        <strike/>
        <sz val="16"/>
        <rFont val="Arial"/>
        <family val="2"/>
      </rPr>
      <t xml:space="preserve"> </t>
    </r>
  </si>
  <si>
    <t>Sub- Actividades</t>
  </si>
  <si>
    <t>7.5.1- Elaborar y publicar una revista interna con el propósito de fomentar una cultura organizacional de integración y compromiso a nivel institucional.</t>
  </si>
  <si>
    <t>Edición revista publicada y entregada</t>
  </si>
  <si>
    <t>7.5.1.1  Elaborar contenido (Texto y foto).</t>
  </si>
  <si>
    <t>A) Documento artículos PDF.</t>
  </si>
  <si>
    <t xml:space="preserve">1) Capacitaciones: 
• Fotografía Básica en escuela Chavón Santo Domingo (2).
• Fotografía Avanzada en Escuela Chavón Santo Domingo (2).
• Photoshop Avanzado en SDQ Training Center (2).
</t>
  </si>
  <si>
    <t>7.5.1.2 Diagramación.</t>
  </si>
  <si>
    <t>A) Documento PDF diagramación.</t>
  </si>
  <si>
    <t xml:space="preserve">7.5.1.3 Correcciones. </t>
  </si>
  <si>
    <t>A) Documento PDF con correcciones señaladas.</t>
  </si>
  <si>
    <t>7.5.1.Revista impresa y entregada.</t>
  </si>
  <si>
    <t>A) Acuse de recibo de ejemplares.</t>
  </si>
  <si>
    <t xml:space="preserve">1) Servicio de impresión. </t>
  </si>
  <si>
    <t>7.5.2- Crear campañas internas de comunicación sobre temas de interés con un mismo mensaje utilizando diferentes canales: pantallas digitales, afiches, arañitas, volantes y otros, en las áreas de mayor afluencia de personal.</t>
  </si>
  <si>
    <t xml:space="preserve">Campaña publicada </t>
  </si>
  <si>
    <t>A) Aprobación de los diseños. (A través de correo, comunicación).</t>
  </si>
  <si>
    <t>A) Evidencia publicaciones. (Portal, Mural, videos en pantallas, Intranet).</t>
  </si>
  <si>
    <t>1) Impresión de materiales promocionales.</t>
  </si>
  <si>
    <t>7.5.4- Implementar el uso de las redes sociales del MH (Facebook, Twitter, YouTube, Instagram, Linked in).</t>
  </si>
  <si>
    <t>Informes de actividad de difusión</t>
  </si>
  <si>
    <t>7.5.4.1- Elaborar contenido de las redes sociales dirigido a  periodistas, economistas, ciudadanos y otros públicos identificados para asegurar una mayor efectividad y precisión en las publicaciones.</t>
  </si>
  <si>
    <t xml:space="preserve">A) Programación de contenido mensual con segmentación de público. </t>
  </si>
  <si>
    <t xml:space="preserve">DC (R)
DCD (P)
</t>
  </si>
  <si>
    <t xml:space="preserve">• Monopodo manfronto (1). 
• Headphone sennheiser para monotoreo de audio (1). 
• baterías Np Fz100 (4). 
• Cargador baterías No Fz100 (1). 
• Mochila manfrotto para mirrorless cámara (1). 
• Mini cabina de grabación de audio (1). 
• Grabadora de audio portátil inalámbrica (1). 
• Adaptador de Xlr – Minijack (2). 
• Disco duro 4tb (1). 
• Tableta de ilustración mouse gráfica (1). 
• Una laptop (Mac) (1).
• Audífonos inalámbricos (3). 
</t>
  </si>
  <si>
    <t>7.5.4.1.1- Realizar calendario editorial.</t>
  </si>
  <si>
    <t xml:space="preserve">Diplomado de Marketing Digital (2) </t>
  </si>
  <si>
    <t>7.5.4.1.2- Elaboración de contenido.</t>
  </si>
  <si>
    <t>Manejo de crisis y redacción de mensajes claves (3), Diplomado en Gestión de Redes  Sociales (3), Curso Animación para Redes Sociales y TV y After Effect Avanzado (5), Capacitación en Community Manager, Marketing Digital y áreas a fines (7)</t>
  </si>
  <si>
    <t>7.5.4.1.3-  Verificar y gestionar aprobación.</t>
  </si>
  <si>
    <t xml:space="preserve">A) Correo de aprobación. </t>
  </si>
  <si>
    <t>7.5.4.1.4- Publicación del contenido.</t>
  </si>
  <si>
    <t xml:space="preserve">A) Informe de evaluación de las publicaciones. </t>
  </si>
  <si>
    <t>7.5.5 - Elaborar y publicar boletín externo trimestral (marzo, junio, septiembre y diciembre) dirigido a las dependencias del Ministerio de Hacienda, así como a las instituciones financieras y económicas del país.</t>
  </si>
  <si>
    <t>Revista impresa y entregada</t>
  </si>
  <si>
    <t>7.5.5.1- Elaborar contenido (Texto y foto).</t>
  </si>
  <si>
    <t>RRPP (R)
DC (P)</t>
  </si>
  <si>
    <t>7.5.5.2- Realizar la Diagramación.</t>
  </si>
  <si>
    <t xml:space="preserve">7.5.5.3 - Realizar las correcciones </t>
  </si>
  <si>
    <t>7.5.5.4-  Revista impresa y entregada.</t>
  </si>
  <si>
    <t>Iniciativa  Estratégica  (7.6): Mantener relaciones proactivas con medios de comunicación, líderes de opinión, universidades, asociaciones empresariales y organizaciones de la sociedad civil.</t>
  </si>
  <si>
    <t>7.6.1- Actualización de base de datos de contactos de periodistas económicos, encargados de prensa en medios de comunicación y líderes de opinión, universidades, asociaciones empresariales y organizaciones de la sociedad civil.</t>
  </si>
  <si>
    <t>7.6.1.1- Realizar revisión y actualización de la Base de Datos.</t>
  </si>
  <si>
    <t>7.6.2- Enviar felicitaciones a los medios de comunicación en su fecha de aniversario.</t>
  </si>
  <si>
    <t>Acuse de recibo</t>
  </si>
  <si>
    <t>7.6.2.1 - Redacción, aprobación y envío.</t>
  </si>
  <si>
    <t>A) Carta aprobada.</t>
  </si>
  <si>
    <t>PR/RRPP (R)</t>
  </si>
  <si>
    <t>1) Tarjeta y/o carta</t>
  </si>
  <si>
    <t>7.6.3- Realizar capacitaciones dirigidas a los comunicadores sociales sobre temas vinculados con las finanzas públicas.</t>
  </si>
  <si>
    <t>Cantidad de capacitaciones realizadas</t>
  </si>
  <si>
    <t>7.6.3.1- Gestionar con CAPGEFI (programa y fechas).</t>
  </si>
  <si>
    <t>Comunicaciones y correos</t>
  </si>
  <si>
    <t>A) Listado confirmados y método convocatoria.</t>
  </si>
  <si>
    <t>7.6.3.3- Realizar capacitación.</t>
  </si>
  <si>
    <t>A) Acta asistencia, informe con fotos.</t>
  </si>
  <si>
    <t>7.6.4- Realizar actividades en fechas claves del año para conocer más a fondo los periodistas económicos que cubren la fuente en un ambiente fuera de lo laboral.</t>
  </si>
  <si>
    <t>7.6.4.1.- Envío de tarjetas de felicitación en el día de los periodistas y Navidad.</t>
  </si>
  <si>
    <t>A) Acuse de recibo.</t>
  </si>
  <si>
    <t>7.6.5- Programar visitas del Ministro de Hacienda, Viceministros y/o Directores Generales del Ministerio de Hacienda a programas de opinión y/o paneles económicos.</t>
  </si>
  <si>
    <t>Agenda del Ministro para las entrevistas</t>
  </si>
  <si>
    <t>7.6.5.1- Gestionar y confirmar cita.</t>
  </si>
  <si>
    <t>A) Agenda del Ministro para las entrevistas.</t>
  </si>
  <si>
    <t>Iniciativa  Estratégica  (7.7): Organizar, difundir y promover programas de sensibilización e identificación de los colaboradores con el Marco Estratégico Institucional a fin de generar empoderamiento y compromiso.</t>
  </si>
  <si>
    <t>7.7.1- Diseñar campaña informativa y publicitaria para dar a conocer la Misión, Visión y Valores, a través de los distintos canales de comunicación que tiene la institución.</t>
  </si>
  <si>
    <t>Informe resultados campaña</t>
  </si>
  <si>
    <t>7.7.1.1- Crear mensajes escritos y elaborar materiales impresos (brochures, banners, rótulos, mouse pad y otros) y audiovisuales (videos, pantallas digitales, correos motivacionales y fondos de pantalla, entre otros) que permitan una adecuada comprensión de la Misión, Visión y Valores de la institución.</t>
  </si>
  <si>
    <t>A) Materiales impresos: (brochures, banners, rótulos, mouse pad y otros).
B) Recursos audiovisuales: (videos, pantallas digitales, correos motivacionales y fondos de pantalla, entre otros).</t>
  </si>
  <si>
    <t>7.7.1.2- Elaborar video institucional actualizado de inducción a nuevo personal.</t>
  </si>
  <si>
    <t>A) Video, elaborado 2018.</t>
  </si>
  <si>
    <t>7.7.1.3- Difundir las actividades de socialización del Marco Estratégico Institucional del MH.</t>
  </si>
  <si>
    <t>A) Publicaciones de las actividades de socialización del MEI en el portal e intranet.</t>
  </si>
  <si>
    <t>7.7.1.4- Definir actividades periódicas de promoción del Marco Estratégico Institucional.</t>
  </si>
  <si>
    <t>RRPP, DC, CD</t>
  </si>
  <si>
    <t>Informe sobre actividades realizadas</t>
  </si>
  <si>
    <t>Productos Rutinarios</t>
  </si>
  <si>
    <r>
      <rPr>
        <strike/>
        <sz val="16"/>
        <rFont val="Arial"/>
        <family val="2"/>
      </rPr>
      <t>6)</t>
    </r>
    <r>
      <rPr>
        <sz val="16"/>
        <rFont val="Arial"/>
        <family val="2"/>
      </rPr>
      <t xml:space="preserve">1) Elaboración y distribución de materiales promocionales para promocionar la imagen institucional del MH. </t>
    </r>
  </si>
  <si>
    <t>Porcentaje de materiales promocionales elaborados y distribuidos.</t>
  </si>
  <si>
    <t xml:space="preserve">1) Determinar tipo de material promocional a confeccionar. </t>
  </si>
  <si>
    <t xml:space="preserve">1. Aprobación y adquisición de los materiales promocionales.                                  
</t>
  </si>
  <si>
    <t>2) Actualizar diseño de material promocional.</t>
  </si>
  <si>
    <t>3) Gestionar aprobación de los materiales promocionales.</t>
  </si>
  <si>
    <t>4) Gestionar confección de materiales promocionales.</t>
  </si>
  <si>
    <t>5) Gestionar distribución interna de material promocional.</t>
  </si>
  <si>
    <t>A) Lista de distribución de materiales promocionales.</t>
  </si>
  <si>
    <r>
      <rPr>
        <strike/>
        <sz val="16"/>
        <rFont val="Arial"/>
        <family val="2"/>
      </rPr>
      <t>7)</t>
    </r>
    <r>
      <rPr>
        <sz val="16"/>
        <rFont val="Arial"/>
        <family val="2"/>
      </rPr>
      <t xml:space="preserve"> 2) Elaboración y publicación de Notas de Prensa del MH.
</t>
    </r>
  </si>
  <si>
    <t xml:space="preserve">Porcentaje de Notas de Prensa elaboradas y publicadas. </t>
  </si>
  <si>
    <t>1) Elaborar Nota de Prensa.</t>
  </si>
  <si>
    <t xml:space="preserve">A) Notas de Prensa publicadas.
</t>
  </si>
  <si>
    <t>1. Actualización de equipos tecnológicos: PC(12) Impresoras blanco y negro, Impresoras a color laser y copiadora, PC para diseño.
2. Discos duro externos (3).
3. Adquisición de licencias Adobe 4.1 (1), memoria RAM 16 GB (1), tarjetas de video  1 GB, procesador quad core 3.80ghz.7 (1), pilas recargables. 4. Cámara de video con accesorios: micrófonos, trípode, luces, bocinas, etc. 5. isla de edición.
6. Asignación de Fondo Reponible. 7.Chofer con vehículo para la DC.</t>
  </si>
  <si>
    <t xml:space="preserve">2) Gestionar aprobación. </t>
  </si>
  <si>
    <t>3) Distribuir Nota de Prensa a los medios de comunicación.</t>
  </si>
  <si>
    <t>A) Notas de Prensa, remitidas.</t>
  </si>
  <si>
    <t xml:space="preserve">4) Monitorear los medios para verificar información publicada. </t>
  </si>
  <si>
    <t>A) Dossier de las publicaciones realizadas en los medios.</t>
  </si>
  <si>
    <t xml:space="preserve">5) Elaborar dossier de la publicaciones. </t>
  </si>
  <si>
    <t>A) Dossier de notas publicadas.</t>
  </si>
  <si>
    <r>
      <rPr>
        <strike/>
        <sz val="16"/>
        <rFont val="Arial"/>
        <family val="2"/>
      </rPr>
      <t xml:space="preserve">8) </t>
    </r>
    <r>
      <rPr>
        <sz val="16"/>
        <rFont val="Arial"/>
        <family val="2"/>
      </rPr>
      <t>3) Elaboración de Síntesis e Informes Periodísticos.</t>
    </r>
  </si>
  <si>
    <t>Porcentaje de informes elaborados y distribuidos.</t>
  </si>
  <si>
    <t xml:space="preserve">1) Revisar publicaciones de los medios de comunicación para el levantamiento de la información. </t>
  </si>
  <si>
    <t xml:space="preserve">
A) Publicaciones de los medios de comunicación (periódicos, revistas, internet, correos).</t>
  </si>
  <si>
    <t>1) Equipos tecnológicos actualizados.</t>
  </si>
  <si>
    <t>2) Elaborar la síntesis de las publicaciones.</t>
  </si>
  <si>
    <t>A) Síntesis informativa de noticias.</t>
  </si>
  <si>
    <t>3) Elaborar el informe periodístico del ámbito económico.</t>
  </si>
  <si>
    <t>A) Informe periodístico económico elaborado.</t>
  </si>
  <si>
    <t>4) Distribuir  informe y síntesis periodística a las autoridades.</t>
  </si>
  <si>
    <t>A) Correo remitido a todas las autoridades.</t>
  </si>
  <si>
    <t>5) Remisión de informe y síntesis periodística para publicación en intranet.</t>
  </si>
  <si>
    <t>A) Oficio o acuse de recibo de remisión de informe y síntesis.</t>
  </si>
  <si>
    <r>
      <rPr>
        <strike/>
        <sz val="16"/>
        <rFont val="Arial"/>
        <family val="2"/>
      </rPr>
      <t xml:space="preserve">9) </t>
    </r>
    <r>
      <rPr>
        <sz val="16"/>
        <rFont val="Arial"/>
        <family val="2"/>
      </rPr>
      <t>4) Elaboración y gestión de publicación en los diferentes medios de comunicación: comunicados, avisos, anuncios pagados, etc.</t>
    </r>
  </si>
  <si>
    <t xml:space="preserve">Porcentaje de documentos elaborados y publicados </t>
  </si>
  <si>
    <t xml:space="preserve">1) Recibir requerimientos de las Unidades Organizativas de la Actividad Central del MH. </t>
  </si>
  <si>
    <t>A) Solicitud de la publicación en medios de comunicación.</t>
  </si>
  <si>
    <t>2) Elaborar documento a publicar: arte gráfico, escrito y correcciones requeridas.</t>
  </si>
  <si>
    <t>A) Documento con el arte, aprobado.</t>
  </si>
  <si>
    <t xml:space="preserve">3) Gestionar la publicación en los medios de comunicación externo e interno.              </t>
  </si>
  <si>
    <t>A) Solicitud de publicaciones de comunicación, recibidas.</t>
  </si>
  <si>
    <t>4) Monitorear publicación, elaborar y entregar dossier de resultados.</t>
  </si>
  <si>
    <t>A) Publicación en la página web MH.
B) Dossier de las publicaciones realizadas en los medios.</t>
  </si>
  <si>
    <r>
      <rPr>
        <strike/>
        <sz val="16"/>
        <rFont val="Arial"/>
        <family val="2"/>
      </rPr>
      <t>10</t>
    </r>
    <r>
      <rPr>
        <sz val="16"/>
        <rFont val="Arial"/>
        <family val="2"/>
      </rPr>
      <t>) 5) Cobertura de eventos (internos y externos) solicitado por las áreas del MH.</t>
    </r>
  </si>
  <si>
    <t>Porcentaje de eventos con cobertura multimedia realizada</t>
  </si>
  <si>
    <t>A) Relación de eventos cubiertos.</t>
  </si>
  <si>
    <t xml:space="preserve">1) Equipos tecnológicos actualizados según matriz de requerimientos </t>
  </si>
  <si>
    <t>2) Asignar personal técnico.</t>
  </si>
  <si>
    <t>3) Entregar CD con la información multimedia.</t>
  </si>
  <si>
    <t>A) Acuse de recibo de la información.</t>
  </si>
  <si>
    <r>
      <rPr>
        <strike/>
        <sz val="16"/>
        <rFont val="Arial"/>
        <family val="2"/>
      </rPr>
      <t xml:space="preserve">11) </t>
    </r>
    <r>
      <rPr>
        <sz val="16"/>
        <rFont val="Arial"/>
        <family val="2"/>
      </rPr>
      <t xml:space="preserve">6) Solicitud de diseño gráfico y producciones multimedia a la DC. </t>
    </r>
  </si>
  <si>
    <t xml:space="preserve">Porcentaje de diseños realizados </t>
  </si>
  <si>
    <t>A) Solicitud de diseño gráfico de las unidades.</t>
  </si>
  <si>
    <t xml:space="preserve">1) Curso de realización audiovisual (2). </t>
  </si>
  <si>
    <t>2) Diseño y aprobación de arte.</t>
  </si>
  <si>
    <t>A) Diseño aprobado.</t>
  </si>
  <si>
    <t>1) Montaje Y edición cinematográfica (2).</t>
  </si>
  <si>
    <t>3) Remitir arte diseñado al receptor correspondiente.</t>
  </si>
  <si>
    <t>A) Relación de artes y producciones completadas.</t>
  </si>
  <si>
    <t>1) After effect avanzado (2).</t>
  </si>
  <si>
    <r>
      <rPr>
        <strike/>
        <sz val="16"/>
        <rFont val="Arial"/>
        <family val="2"/>
      </rPr>
      <t xml:space="preserve">12) </t>
    </r>
    <r>
      <rPr>
        <sz val="16"/>
        <rFont val="Arial"/>
        <family val="2"/>
      </rPr>
      <t>7) Actualización del mural informativo del MH.</t>
    </r>
  </si>
  <si>
    <t xml:space="preserve">Porcentaje de documentos publicados en el mural del MH. </t>
  </si>
  <si>
    <t xml:space="preserve">1) Recibir requerimiento de publicaciones de las Unidades Organizativas de la Actividad Central del MH. </t>
  </si>
  <si>
    <t>A) Solicitud de publicación.</t>
  </si>
  <si>
    <t>2) Preparar documentos informativos.</t>
  </si>
  <si>
    <t>A) Documentos, recibidos.</t>
  </si>
  <si>
    <t>3) Publicar documentos en el mural.</t>
  </si>
  <si>
    <t>A) Mural informativo del MH actualizado.</t>
  </si>
  <si>
    <r>
      <rPr>
        <strike/>
        <sz val="16"/>
        <rFont val="Arial"/>
        <family val="2"/>
      </rPr>
      <t xml:space="preserve">13) </t>
    </r>
    <r>
      <rPr>
        <sz val="16"/>
        <rFont val="Arial"/>
        <family val="2"/>
      </rPr>
      <t>8) Elaboración memoria e informe ejecutivo.</t>
    </r>
  </si>
  <si>
    <t>Cantidad de memoria e informe ejecutivo elaborados.</t>
  </si>
  <si>
    <t xml:space="preserve">1) Elaborar informes de gestión trimestral. </t>
  </si>
  <si>
    <t xml:space="preserve">
A) Informes trimestrales elaborados.
</t>
  </si>
  <si>
    <t>DC ( R )</t>
  </si>
  <si>
    <t>2) Elaborar informe ejecutivo y memoria anual.</t>
  </si>
  <si>
    <t>A) Memoria e informe ejecutivo elaborados.</t>
  </si>
  <si>
    <t xml:space="preserve">DIRECCIÓN DE PLANIFICACIÓN Y DESARROLLO </t>
  </si>
  <si>
    <t>Foco Estratégico 1:  Liderazgo Institucional</t>
  </si>
  <si>
    <t>Iniciativa Estratégica (1.1): Implementación del Gabinete Ministerial (GM).</t>
  </si>
  <si>
    <t>1.1.1 Elaborar la normativa interna de funcionamiento del Gabinete Ministerial.</t>
  </si>
  <si>
    <t>1) Realizar levantamiento de información y recopilación de documentación relacionada</t>
  </si>
  <si>
    <t xml:space="preserve">Realizar convocatorias a reuniones de levantamiento. </t>
  </si>
  <si>
    <t xml:space="preserve">Instrumentos de levantamientos de información           </t>
  </si>
  <si>
    <t>DI (R)
GM (I)</t>
  </si>
  <si>
    <t>2) Analizar información y elaborar borrador mecanismos de funcionamiento y políticas de comunicación interna.</t>
  </si>
  <si>
    <t xml:space="preserve">Gestionar las revisiones internas del borrador DPD       </t>
  </si>
  <si>
    <t>Borrador de Propuesta de mecanismos y politicas de funcionamiento.</t>
  </si>
  <si>
    <t>3) Elaborar borrador de normativa de funcionamiento.</t>
  </si>
  <si>
    <t xml:space="preserve">Realizar convocatorias a reuniones de validación </t>
  </si>
  <si>
    <t>Borrador de Resolución de aprobación de normativa.</t>
  </si>
  <si>
    <t xml:space="preserve">4) Validar borrador con los integrantes del comité y realizar ajustes </t>
  </si>
  <si>
    <t>Elaborar circular o comunicación de remision</t>
  </si>
  <si>
    <t>Resolución aprobada</t>
  </si>
  <si>
    <t>5) Gestionar firma de aprobación MH y distribución</t>
  </si>
  <si>
    <t>Ayudas Memorias de reuniones, convocatorias, correos electrónicos.</t>
  </si>
  <si>
    <t>1.1.2 Definir procedimiento del GM.</t>
  </si>
  <si>
    <t>1.-Realizar levantamiento y análisis de la información.</t>
  </si>
  <si>
    <t>2) Elaborar borrador de procedimientos</t>
  </si>
  <si>
    <t xml:space="preserve">Gestionar las revisiones internas de borradores DPD       </t>
  </si>
  <si>
    <t xml:space="preserve">3) Validar procedimientos con los miembros GM y realizar ajustes </t>
  </si>
  <si>
    <t>Borrador de Resolución.</t>
  </si>
  <si>
    <t xml:space="preserve">4) Gestionar aprobación y distribución </t>
  </si>
  <si>
    <t>1.1.3 Socializar con los miembros del GM las adecuaciones realizadas a la (s) normativa (s) y los procedimientos definidos con el Gabinete Ministerial (GM).</t>
  </si>
  <si>
    <t>1) Coordinar Jornadas de socialización con los miembros del GM.</t>
  </si>
  <si>
    <t xml:space="preserve">Elaborar cronograma de socializaciones </t>
  </si>
  <si>
    <t>Ayudas Memorias, lista de participantes, correos electrónicos de convocatorias</t>
  </si>
  <si>
    <t>Realizar convocatorias a talleres de socialización</t>
  </si>
  <si>
    <t>1.1. - Revisar y alinear los PEI’s de las dependencias con el del Ministerio de Hacienda (MH) 2021-2025.</t>
  </si>
  <si>
    <t>1) Realizar las reuniones de coordinación de trabajos con las autoridades del Ministerio y las Direcciones Generales correspondientes.</t>
  </si>
  <si>
    <t xml:space="preserve">Comunicación de aprobación del proceso de actualización. </t>
  </si>
  <si>
    <t>DPD ( R )
DCD (P)</t>
  </si>
  <si>
    <t>Adquisición de software para la automatización del planificación estratégica y operativa del MH y sus dependencias.</t>
  </si>
  <si>
    <t>2) Actualizar los documentos y/o guías que apoyen el proceso actualización.</t>
  </si>
  <si>
    <t>Guías y documentación soporte actualizados.</t>
  </si>
  <si>
    <t>FMEP ( R)
DPD (P)
DI (P)</t>
  </si>
  <si>
    <t>3) Realizar talleres internos de socialización de la metodología para la actualización.</t>
  </si>
  <si>
    <t>Registro de participantes a las reuniones.</t>
  </si>
  <si>
    <t>FMEP ( R)
DPD (P)</t>
  </si>
  <si>
    <t>4) Dar acompañamiento en la formulación de los PEI a las Unidades Organizativas e Instituciones del MH.</t>
  </si>
  <si>
    <t>Borradores de las propuestas.</t>
  </si>
  <si>
    <t>FMEP ( R)
DPD (P)
Unidades Organizativas e Instituciones del MH (P)</t>
  </si>
  <si>
    <t>5) Revisar el borrador del PEI del MH y sus dependencias.</t>
  </si>
  <si>
    <t>6) Presentar a las autoridades para aprobación.</t>
  </si>
  <si>
    <t>Documento de PEI para fines de aprobación.</t>
  </si>
  <si>
    <t>Iniciativa Estratégica (1.5): Fortalecer el posicionamiento del Ministerio de Hacienda entre los grupos de interés.</t>
  </si>
  <si>
    <t>1.5.1 Establecer los lineamientos generales con el objetivo de garantizar una efectiva difusión de las informaciones relacionadas con las GFP, que abarque todas las entidades que conforman el MH.</t>
  </si>
  <si>
    <t>1) Elaborar documento normativo.</t>
  </si>
  <si>
    <t>Borrador documento con los lineamientos.</t>
  </si>
  <si>
    <t>DPD ( R)
VT ( P ) 
CTS (P)</t>
  </si>
  <si>
    <t>Salón de reuniones para la socialización</t>
  </si>
  <si>
    <t>2) Gestionar validación por parte de los involucrados</t>
  </si>
  <si>
    <t>Lineamientos validados por CTS.</t>
  </si>
  <si>
    <t>3) Elaborar resolución y gestionar la firma del Ministro.</t>
  </si>
  <si>
    <t>Resolución aprobada.</t>
  </si>
  <si>
    <t>4) Elaborar y gestionar distribución de Circular de remisión.</t>
  </si>
  <si>
    <t>Circular de distribución.</t>
  </si>
  <si>
    <t>5) Coordinar las Jornadas de Socialización</t>
  </si>
  <si>
    <t>Registro de participantes.</t>
  </si>
  <si>
    <t>Iniciativa Estratégica (2.1): Diseño de programas de sensibilización e identificación de los colaboradores con el Marco Estratégico Institucional con el objetivo de generar empoderamiento y compromiso.</t>
  </si>
  <si>
    <t>2.1.1 Realizar talleres con las autoridades: Ministro, Viceministros, Directores Generales y Directores de Áreas.</t>
  </si>
  <si>
    <t>1) Elaborar material para la realización de los talleres y el cronograma de ejecución.</t>
  </si>
  <si>
    <t>Material y cronograma aprobado.</t>
  </si>
  <si>
    <t>DPD ( R )</t>
  </si>
  <si>
    <t>2) Realizar las coordinaciones relacionadas con la logística de apoyo a los talleres.</t>
  </si>
  <si>
    <t>Solicitudes diversas a DABS, DARH, etc.</t>
  </si>
  <si>
    <t>3) Impartir los talleres con las autoridades correspondientes.</t>
  </si>
  <si>
    <t>Fotografías de los talleres.</t>
  </si>
  <si>
    <t>2.1.3 Desarrollar un programa de reforzamiento de conductas enfocado a los valores institucionales.</t>
  </si>
  <si>
    <t>1) Elaborar programa para el  reforzamiento de conductas enfocado a los valores institucionales .</t>
  </si>
  <si>
    <t>Borrador programa de reforzamiento de conductas endocado a los valores.</t>
  </si>
  <si>
    <t>2) Gestionar la aprobación de las autoridades.</t>
  </si>
  <si>
    <t>Programa aprobado.</t>
  </si>
  <si>
    <t>3) Implementar el programa de reforzamiento.</t>
  </si>
  <si>
    <t>Registro de participación en las diferentes actividades. Material visual de promoción.</t>
  </si>
  <si>
    <t>2.1.4 Crear concurso para el diseño de la imagen representativa de  los valores, este será utilizado en las diferentes actividades relacionadas con el mismo.</t>
  </si>
  <si>
    <t>1) Elaborar bases del concurso para el diseño de la imagen representativa de los valores.</t>
  </si>
  <si>
    <t>Borrador de las bases del concurso.</t>
  </si>
  <si>
    <t>Documento del concurso aprobado.</t>
  </si>
  <si>
    <t>3) Gestionar la realizar de material visual para promover el concurso.</t>
  </si>
  <si>
    <t>Material visual para la promoción del concurso aprobado.</t>
  </si>
  <si>
    <t>3) Implementar el concurso.</t>
  </si>
  <si>
    <t>Fotografías, memorias de las actividades ejecutadas.</t>
  </si>
  <si>
    <t>2.2.1 Realizar evaluaciones periódicas y anónimas sobre el conocimiento del Marco Estratégico Institucional.</t>
  </si>
  <si>
    <t>1) Elaborar formulario para la evaluación del conocimiento del MEI.</t>
  </si>
  <si>
    <t>Borrador Formulario para la evaluación del MEI.</t>
  </si>
  <si>
    <t>CG ( R )
DPD (P)</t>
  </si>
  <si>
    <t xml:space="preserve">2) Gestionar la aprobación del formulario para la evaluación  del conocimiento del MEI. </t>
  </si>
  <si>
    <t>Formulario para la evaluación aprobado.</t>
  </si>
  <si>
    <t>3) Aplicar el cuestionario a los colaboradores del MH.</t>
  </si>
  <si>
    <t xml:space="preserve">Tabulación de los resultados </t>
  </si>
  <si>
    <t xml:space="preserve">CG ( R )
</t>
  </si>
  <si>
    <t>4) Elaborar informe con los resultados de la aplicación del cuestionario.</t>
  </si>
  <si>
    <t>Informe de la encuesta para conocer el nivel de conocimiento del MEI</t>
  </si>
  <si>
    <t>2.2.2 Realizar reuniones con grupos focales para la evaluación de la aplicación del Marco Estratégico Institucional.</t>
  </si>
  <si>
    <t>1) Elaborar material para la realización de las reuniones para la evaluación del MEI.</t>
  </si>
  <si>
    <t>Material  aprobado.</t>
  </si>
  <si>
    <t>DPD ( R )
FMEPPP ( P )</t>
  </si>
  <si>
    <t>2) Realizar las coordinaciones relacionadas con la logística de apoyo a las reuniones.</t>
  </si>
  <si>
    <t>3) Realizar reuniones para la evaluación del MEI.</t>
  </si>
  <si>
    <t>Fotografías de las reuniones y registro de participantes.</t>
  </si>
  <si>
    <t>2.2.3 Crear un canal de comunicación directa con la máxima autoridad (correo/base de datos/ plataforma).</t>
  </si>
  <si>
    <t>1) Elaborar documento normativo para el funcionamiento del canal de comunicación.</t>
  </si>
  <si>
    <t>Borrador del documento normativo.</t>
  </si>
  <si>
    <t>Documento normativo aprobado.</t>
  </si>
  <si>
    <t>3) Gestionar la realizar de material visual para promover la utilización del canal.</t>
  </si>
  <si>
    <t>4) Implementar el canal de comunicación.</t>
  </si>
  <si>
    <t>Iniciativa Estratégica (2.7): Crear un programa de rediseño y actualización de los procesos logrando la simplificación de trámites a través de la integración de la tecnología.</t>
  </si>
  <si>
    <t xml:space="preserve">2.7.1 Analizar y rediseñar los procesos / procedimientos </t>
  </si>
  <si>
    <t>1) Realizar levantamiento y análisis de la información.</t>
  </si>
  <si>
    <t xml:space="preserve">Elaborar cronograma de trabajo </t>
  </si>
  <si>
    <t>DI ( R )
DPD ( P )
Unidades Organizativas e Instituciones AC del MH (P)</t>
  </si>
  <si>
    <t>2) Elaborar borrador de procedimientos y diagramas de flujos.</t>
  </si>
  <si>
    <t xml:space="preserve">Realizar convocatorias a reuniones de levantamiento.  </t>
  </si>
  <si>
    <t xml:space="preserve">Borrador de procedimientos  y Diagramas de Flujo   </t>
  </si>
  <si>
    <t>3) Validar los procedimientos con los responsables y realizar ajustes</t>
  </si>
  <si>
    <t>Gestionar las revisiones internas del borrador DPD</t>
  </si>
  <si>
    <t>Procedimientos remitidos para revision por parte de los responsables</t>
  </si>
  <si>
    <t>Procedimientos aprobados</t>
  </si>
  <si>
    <t>5) Socializar los procesos / procedimiento.</t>
  </si>
  <si>
    <t>Elaborar comunicación y/o circular de remisión</t>
  </si>
  <si>
    <t xml:space="preserve">Convocatorias, Lista de Participantes y ayudas memorias reuniones de validación.       </t>
  </si>
  <si>
    <t>2.7.2 Evaluar la aplicación de mejoras basadas en aplicativos informáticos.Rediseñar procesos basados en aplicativos informaticos, servicios ciudadanos</t>
  </si>
  <si>
    <t>Convocatorias y correos electrónicos de intercambios de información con el Area de Tecnologia</t>
  </si>
  <si>
    <t>DI (R)
DAFI (P)  
Unidades Organizativas e Instituciones AC del MH (P)</t>
  </si>
  <si>
    <t xml:space="preserve">1) Proponer mejoras y gestionar con la unidad de Tecnologia MH el diseño de aplicativos informáticos </t>
  </si>
  <si>
    <t xml:space="preserve">Correos electrónicos de convocatorias a los responsables de ejecucion del procedimientos a reuniones de revisión y validación </t>
  </si>
  <si>
    <t xml:space="preserve">2) Coordinar con el unidad de Tecnologia y la unidad responsable del proceso el desarrollo e implementacion del aplicativo informático </t>
  </si>
  <si>
    <t>Realizar pruebas de funcionamiento del aplicativo informatico, en coordinación con tecnología y el area responsable del procedimiento</t>
  </si>
  <si>
    <t>Borrador del proceso/procedimiento y diagrama de flujo</t>
  </si>
  <si>
    <t>3) Elaborar borrador del procedimiento.</t>
  </si>
  <si>
    <t>Procedimientos/procesos aprobados.</t>
  </si>
  <si>
    <t>4) Validar con la Unidad responsable del procedimiento y aplicar ajustes.</t>
  </si>
  <si>
    <t>Comunicaciones de remision a los responsables</t>
  </si>
  <si>
    <t>5) Gestionar aprobación  y distribución</t>
  </si>
  <si>
    <t>2.7.3 Implementar procesos rediseñados.</t>
  </si>
  <si>
    <t>1) Acompañar a la unidad responsable en la implantación del procedimiento.</t>
  </si>
  <si>
    <t>Elaborar cronograma de trabajo en coordinación con DAFI y unidad responsable</t>
  </si>
  <si>
    <t xml:space="preserve">Correos electrónicos de intercambio de infomación con los responsables de ejecucion del procedimientos </t>
  </si>
  <si>
    <t xml:space="preserve">DI (R)
Unidades Organizativas e Instituciones AC del MH (P)
DAFI (P)    </t>
  </si>
  <si>
    <t>2) Elaborar informe de resultados del proceso de  implementación.</t>
  </si>
  <si>
    <t>Informe de resultados de acompañamiento.</t>
  </si>
  <si>
    <t>Iniciativa Estratégica (2.8): Desarrollo de una cultura de calidad enfocada en la mejora continua a fin de garantizar la satisfacción de los clientes internos y externos.</t>
  </si>
  <si>
    <t>2.8.1 Verificar el cumplimiento de los procesos y normativas implementadas.</t>
  </si>
  <si>
    <t>1) Elaborar un plan anual de verificacion de cumplimiento de los procesos y normativas implementadas</t>
  </si>
  <si>
    <t>Plan anual de verificación aprobado.</t>
  </si>
  <si>
    <t>CG ( R )
Unidades Organizativas e Instituciones de la Actividad Central del MH (P)</t>
  </si>
  <si>
    <t>-Material gastable de uso común (papel, lápices, lapiceros, clips, folders, grapas) 
- Toner para impresora</t>
  </si>
  <si>
    <t>2) Realizar reuniones de sensibilización e información con el área correspondiente.</t>
  </si>
  <si>
    <t>Ayuda memoria reuniones de sensibilización</t>
  </si>
  <si>
    <t>2)  Realizar levantamiento de información.</t>
  </si>
  <si>
    <t>Documentos del levantamiento.</t>
  </si>
  <si>
    <t>3)  Elaborar informe y plan de acción.</t>
  </si>
  <si>
    <t>Informe de Verificación de Cumplimiento</t>
  </si>
  <si>
    <t>4) Realizar monitoreo del plan de acción.</t>
  </si>
  <si>
    <t>Informe de monitoreo del plan de acción.</t>
  </si>
  <si>
    <t>2.8.2 Mejorar los mecanismos para la medición de la satisfacción de los clientes internos y externos (encuestas, buzones, cuestionarios, etc.).</t>
  </si>
  <si>
    <t>1) Mejorar los mecanismos de medición existentes.</t>
  </si>
  <si>
    <t xml:space="preserve">Mecanismo rediseñado. </t>
  </si>
  <si>
    <t>CG ( R )
Unidades Organizativas e Instituciones de la Actividad Central del MH (P)
MAP ( P )</t>
  </si>
  <si>
    <t>Material gastable de uso común (papel, lápices, lapiceros, clips, folders, grapas).                                 Toner para impresora.</t>
  </si>
  <si>
    <t>2) Instalar y promover el uso de un buzón interno y externo de quejas y sugerencias.</t>
  </si>
  <si>
    <t>3) Diseñar e implementar nuevos mecanismos para la medicion de satisfacción de usuarios internos y externos</t>
  </si>
  <si>
    <t xml:space="preserve">Mecanismo Diseñado y aprobado. </t>
  </si>
  <si>
    <t>4) Aplicar encuestas directas a los ciudadanos clientes para conocer los niveles de satisfacción con el servicio recibido.</t>
  </si>
  <si>
    <t>Informe de resultados.</t>
  </si>
  <si>
    <t xml:space="preserve">5) Gestionar la contratación de consultoría para la aplicación de encuesta de Satisfacción Ciudadana. </t>
  </si>
  <si>
    <t>TDR de la contratación.</t>
  </si>
  <si>
    <t xml:space="preserve">6) Realizar la aplicación de encuesta de Satisfacción Ciudadana. </t>
  </si>
  <si>
    <t>2.8.3 Implementar el Sistema de Excelencia y Calidad: CAF/EFQM (Anual).</t>
  </si>
  <si>
    <t>1) Autoevaluación en la Metodología CAF (Actividad Central del MH).</t>
  </si>
  <si>
    <t>1) Coordinar las reuniones del Comité de Calidad del MH.</t>
  </si>
  <si>
    <t>A) Listado asistencia reuniones del Comité de Calidad.</t>
  </si>
  <si>
    <t>CG ( R )
Unidades Organizativas e Instituciones de la AC del MH (P)</t>
  </si>
  <si>
    <t xml:space="preserve">-Material gastable de uso común (papel, lápices, lapiceros, clips, folders, grapas) 
- Toner para impresora
-Memoria USB
-Refrigerios (30 personas)
-Salón de reuniones
-Equipos (Pantalla, proyector, laptops)
</t>
  </si>
  <si>
    <t>2) Completar matriz de autoevaluación</t>
  </si>
  <si>
    <t>A) Matriz de autoevaluación aprobada.</t>
  </si>
  <si>
    <t>3) Remitir matriz completada al MAP</t>
  </si>
  <si>
    <t>A) Comunicación de remisión Autoevaluación al MAP.</t>
  </si>
  <si>
    <t>4) Elaborar Plan de Mejora</t>
  </si>
  <si>
    <t>A) Plan de Mejora.</t>
  </si>
  <si>
    <t>5) Seguimiento a las acciones del Plan de Mejora.</t>
  </si>
  <si>
    <t>A) Nivel de ejecución del Plan de Mejora.</t>
  </si>
  <si>
    <t>2) Acompañamiento a la Oficina Regional Norte en la postulación al Premio Provincial de la Calidad.</t>
  </si>
  <si>
    <t>1) Participar en las reuniones del Comité de Calidad de la ORN.</t>
  </si>
  <si>
    <t xml:space="preserve">
A) Registro de participantes reuniones del Comité.
</t>
  </si>
  <si>
    <t>CG  ( R )        
ORN (I)
MAP - Santiago ( I )</t>
  </si>
  <si>
    <t>-Material gastable de uso común (papel, lápices, lapiceros, clips, folders, grapas) 
- Toner para impresora
-Memoria USB
-Salón de reuniones
-Equipos (Pantalla, proyector, laptops)
- Viáticos al Interior.</t>
  </si>
  <si>
    <t>2) Colaborar en la realización de la autoevaluación.</t>
  </si>
  <si>
    <t>A) Formulario virtual completado.</t>
  </si>
  <si>
    <t>3) Completar en aplicación web formulario virtual.</t>
  </si>
  <si>
    <t>A) Plan de Acción</t>
  </si>
  <si>
    <t>3) Elaborar Carta Compromiso del MH.</t>
  </si>
  <si>
    <t>1) Identificar datos generales, procesos y servicios.</t>
  </si>
  <si>
    <t>A) Correos electrónicos de validación por parte del órgano rector/MAP</t>
  </si>
  <si>
    <t>CG ( R )
Unidades Organizativas e Instituciones de la AC del MH (I)</t>
  </si>
  <si>
    <t>2) Establecer los estándares de calidad de los servicios.</t>
  </si>
  <si>
    <t xml:space="preserve">A) Documento con los estándares definidos.  
</t>
  </si>
  <si>
    <t>3) Elaboración y diseño de la carta.</t>
  </si>
  <si>
    <t>A) Carta Compromiso elaborada.</t>
  </si>
  <si>
    <t>4) Lanzamiento y publicación de la carta.</t>
  </si>
  <si>
    <t>4) Ejecución Proyecto Semana de la Calidad MH</t>
  </si>
  <si>
    <t>1) Elaboración del plan de la actividad.</t>
  </si>
  <si>
    <t>A) Programa de la actividad elaborado.</t>
  </si>
  <si>
    <t>Material gastable de uso común (papel, lápices, lapiceros, clips, folders, grapas) 
- Toner para impresora
-Memoria USB
-Salón de reuniones
Equipos (Pantalla, proyector, laptops)
- Refrigerio para 70 personas.</t>
  </si>
  <si>
    <t>2) Elaboración del presupuesto y cotizaciones.</t>
  </si>
  <si>
    <t>A) Presupuesto elaborado.</t>
  </si>
  <si>
    <t>3) Presentación de requerimientos y Coordinación con las áreas involucradas.</t>
  </si>
  <si>
    <t>A) Solicitudes de requerimientos realizadas.</t>
  </si>
  <si>
    <t>4) Desarrollo de la actividad.</t>
  </si>
  <si>
    <t>A) Memoria del Evento.</t>
  </si>
  <si>
    <t>5) Evaluación de la actividad.</t>
  </si>
  <si>
    <t>A) Informe de Resultados Evaluación Actividad.</t>
  </si>
  <si>
    <t>2.8.4 Diseñar e implementar programas de reconocimiento a fin de fomentar la generación de acciones de mejoras que coadyuven a la satisfacción de los clientes internos y externos.</t>
  </si>
  <si>
    <t xml:space="preserve">1) Crear y organizar concurso de mejora de proceso. </t>
  </si>
  <si>
    <t>1) Elaborar las bases del concurso.</t>
  </si>
  <si>
    <t>A) Bases del concurso creada.</t>
  </si>
  <si>
    <t>Material gastable de uso común (lapiceros, clips, folders, grapas).</t>
  </si>
  <si>
    <t>2) Desarrollar concurso.</t>
  </si>
  <si>
    <t>3) Evaluar concurso.</t>
  </si>
  <si>
    <t>A) Informe de evaluación.</t>
  </si>
  <si>
    <t>Elaboración propuesta Proyecto de Responsabilidad Social Institucional</t>
  </si>
  <si>
    <t>1) Levantamiento de información y selección de programas</t>
  </si>
  <si>
    <t>CG ( R )
Unidades Organizativas e Instituciones de la Actividad Central del MH (I)</t>
  </si>
  <si>
    <t xml:space="preserve">-Material gastable de uso común (papel, lápices, lapiceros, clips, folders, grapas) 
- Toner para impresora
 </t>
  </si>
  <si>
    <t>2) Elaboración de Propuesta</t>
  </si>
  <si>
    <t>Borrador de la propuesta.</t>
  </si>
  <si>
    <t>3) Revisión y aprobación de Propuesta</t>
  </si>
  <si>
    <t>A) Documento de Propuesta proyecto de Responsabilidad Social Institucional, aprobado</t>
  </si>
  <si>
    <t>Iniciativa Estratégica (2.9):  Implementación sistema de estadísticas de la gestión institucional.</t>
  </si>
  <si>
    <t>2.9.1 Diseñar un sistema para recolección y consolidación de las estadísticas de la gestión institucional del MH.</t>
  </si>
  <si>
    <t>1) Realizar el levantamiento de información de los productos y servicios de las Unidades e Instituciones de la AC del MH.</t>
  </si>
  <si>
    <t>Documentos de los levantamientos</t>
  </si>
  <si>
    <t>FMEP ( R)
DPD ( P )
DI (P )</t>
  </si>
  <si>
    <t xml:space="preserve">2) Definir Modelo Conceptual del Sistema  </t>
  </si>
  <si>
    <t>Propuesta de modelo conceptual.</t>
  </si>
  <si>
    <t xml:space="preserve">3) Definir Guías metodológicas para el funcionamiento. </t>
  </si>
  <si>
    <t>Guía metodológicas aprobadas</t>
  </si>
  <si>
    <t>4) Gestionar la automatización del proceso de recolección y consolidación de las estadísticas de la gestión institucional del MH.</t>
  </si>
  <si>
    <t>Solicitud de automatización del procesos.</t>
  </si>
  <si>
    <t>2.9.3 Implementar el sistema para la recolección y consolidación de las estadísticas de la gestión institucional del MH.</t>
  </si>
  <si>
    <t>1) Realizar la socialización de la metodología para la actualización y consolidación de las estadísticas de la gestión institucional.</t>
  </si>
  <si>
    <t>Registro de participantes en la socialización, fotografías.</t>
  </si>
  <si>
    <t>FMEP ( R)
DPD ( P )
Unidades Organizativas e Instituciones de la Actividad Central del MH (P)</t>
  </si>
  <si>
    <t>2) Acompañar a las Unidades en el proceso de recolección de las informaciones y generación de reportes.</t>
  </si>
  <si>
    <t>Reportes generados</t>
  </si>
  <si>
    <t>Iniciativa Estratégica (2.10): Elaboración e implantación de metodología para asegurar la articulación de la planificación y el presupuesto.</t>
  </si>
  <si>
    <t>2.10.1 Definir un procedimiento para la presupuestación de los proyectos/productos indicados en los planes operativos.</t>
  </si>
  <si>
    <t>FMEP ( R)
DPD ( P )</t>
  </si>
  <si>
    <t>2.10.2 Socializar a las unidades organizativas en el procedimiento definido y aprobado.</t>
  </si>
  <si>
    <t>2.10.3 Implementar el procedimiento de forma escalonada.</t>
  </si>
  <si>
    <t>2.10.4 Establecer un seguimiento al cumplimiento de la planificación y el presupuesto.</t>
  </si>
  <si>
    <t>2.11.1 Crear el Centro de Atención al Ciudadano en el MH (Presencial y Telefónico).</t>
  </si>
  <si>
    <t>2.11.4 Implementar el Centro de Atención al Ciudadano en el MH (Presencial y Telefónico).</t>
  </si>
  <si>
    <t>Foco Estratégico 4: Gestión de la Deuda Pública</t>
  </si>
  <si>
    <t>4.2.2.5 Crear área especializada en la elaboración de las Estadísticas de Deuda Pública.</t>
  </si>
  <si>
    <t>DPD ( R)</t>
  </si>
  <si>
    <t>Foco Estratégico 6: Sistema de Administración Financiera y Tecnología.</t>
  </si>
  <si>
    <t>Iniciativa Estratégica (6.5): Aumentar la cobertura del SIGEF en todo el sector público no financiero.</t>
  </si>
  <si>
    <t>6.5.8 - Establecer normativa para que las herramientas del SIAFE sean la fuente de información oficial de las publicaciones de la Administración Financiera</t>
  </si>
  <si>
    <t xml:space="preserve">DI (R)
DAFI (I)          </t>
  </si>
  <si>
    <t>Iniciativa Estratégica (6.9): Continuidad de los servicios de tecnología (MH, dependencias y órganos rectores).</t>
  </si>
  <si>
    <t>6.9.2 Definir Políticas de Gestión que aseguren la inversión en hardware y software.</t>
  </si>
  <si>
    <t>6.9.2.1 Elaborar e Implementar la Política de Licenciamiento de Software.</t>
  </si>
  <si>
    <t xml:space="preserve">Realizar levantamiento, recopilacion de documentación relacionada y analisis de información </t>
  </si>
  <si>
    <t xml:space="preserve">Elaborar borrador de la política. </t>
  </si>
  <si>
    <t xml:space="preserve">Borrador de la Politica    </t>
  </si>
  <si>
    <t xml:space="preserve">Gestionar revisión y validación de parte unidad responsable. </t>
  </si>
  <si>
    <t xml:space="preserve">Aplicar ajustes al borrador </t>
  </si>
  <si>
    <t xml:space="preserve">Elaborar resolución aprobatoria y gestionar firma del Ministro.   Elaborar documento aprobatorio y gestionar firmas .             </t>
  </si>
  <si>
    <t xml:space="preserve">Coordinar jornadas de socialización con los involucrados.             </t>
  </si>
  <si>
    <t>6.9.2.2 Elaborar e Implementar la Política de Soporte y Mantenimiento de Equipos.</t>
  </si>
  <si>
    <t xml:space="preserve">Gestionar validación de parte unidad responsable. </t>
  </si>
  <si>
    <t xml:space="preserve">Elaborar resolución aprobatoria y gestionar firma del Ministro.          </t>
  </si>
  <si>
    <t>6.9.2.3 Elaborar e Implementar Políticas de Pólizas de Seguro Ante Desastres o Incidentes, para Equipos de Misión Crítica.</t>
  </si>
  <si>
    <t>6.9.2.4 Elaborar e Implementar la Política de Actualización de Equipos Tecnológicos (Data Center y Areas Funcionales).</t>
  </si>
  <si>
    <t>Iniciativa Estratégica (7.1): Lograr que el sistema de gestión de comunicación interna y externa del Ministerio de Hacienda opere mediante estructuras organizativas, normas y procedimientos que garanticen su eficacia y eficiencia.</t>
  </si>
  <si>
    <t>7.1.2 Realizar la revisión y adecuación de las normativas relacionadas con el manejo de las comunicaciones</t>
  </si>
  <si>
    <t>7.1.2.1 Revisar y actualizar la Política de Información y Comunicación Institucional.</t>
  </si>
  <si>
    <t xml:space="preserve">Revisar normativa vigente y realizar actualización. </t>
  </si>
  <si>
    <t>Propuesta de Normativa actualizada.</t>
  </si>
  <si>
    <t>DI (R)
Dirección de Comunicaciones (I)</t>
  </si>
  <si>
    <t>Productos dependen de la contratación de asistencia técncia para el Desarrollo del Sistema de Gestión de Comunicación interna y externa (Bajo la responsabilidad del DC)</t>
  </si>
  <si>
    <t xml:space="preserve">Gestionar validación de parte unidad responsable o involucradas. </t>
  </si>
  <si>
    <t>Borrador de Resolución aprobatoria</t>
  </si>
  <si>
    <t xml:space="preserve">Elaborar Resolución y gestionar la firma del Ministro.          </t>
  </si>
  <si>
    <t>Resolución aprobada por MH.</t>
  </si>
  <si>
    <t xml:space="preserve">Gestionar distribución de Circular de remisión.             </t>
  </si>
  <si>
    <t>Circular de remisión.</t>
  </si>
  <si>
    <t>7.1.2.3  Revisar y actualizar el Manual de Identidad Visual del Ministerio de Hacienda.</t>
  </si>
  <si>
    <t>Revisar manual vigente en coordinación con la unidad responsable</t>
  </si>
  <si>
    <t>Propuesta de manual actualizado.</t>
  </si>
  <si>
    <t>Realizar ajustes  y gestionar validación de parte unidad responsable</t>
  </si>
  <si>
    <t xml:space="preserve">Elaborar Resolución aprobatoria y gestionar firma del Ministro.          </t>
  </si>
  <si>
    <t>7.1.2.5 Socializar e implementar los lineamientos organizacionales del sistema de gestión de la comunicación.</t>
  </si>
  <si>
    <t>1) Coordinar las Jornadas de Socialización</t>
  </si>
  <si>
    <t xml:space="preserve">Convocatorias, Lista de Participantes y ayudas memorias talleres de socialización    </t>
  </si>
  <si>
    <t>2) Acompañar a la unidad organizativa responsable en la ejecución del proceso/procedimiento (primeros 3 meses de ejecución )</t>
  </si>
  <si>
    <t>7.1.3 Revisar y actualizar el Manual de Organización y Funciones de la Dirección de Comunicaciones.</t>
  </si>
  <si>
    <t>1) Levantar y analizar información.</t>
  </si>
  <si>
    <t>2) Elaborar borrador del Manual de Organización y Funciones.</t>
  </si>
  <si>
    <t xml:space="preserve">Borrador de Procedimientos  y Diagramas de Flujo   </t>
  </si>
  <si>
    <t>3) Validar con los responsables y aplicar ajustes al borrador .</t>
  </si>
  <si>
    <t>4) Gestionar aprobación MH</t>
  </si>
  <si>
    <t>5) Distribuir y coordinar Jornada de socialización con el personal.</t>
  </si>
  <si>
    <t>7.1.4 Elaborar un manual de procedimientos para la elaboración y difusión de las informaciones que produce el Ministerio de Hacienda.</t>
  </si>
  <si>
    <t>2) Elaborar borrador de politicas  y procedimientos</t>
  </si>
  <si>
    <t>3) Elaborar e integrar el manual de políticas y procedimientos.</t>
  </si>
  <si>
    <t>4) Gestionar firmas de  aprobación.</t>
  </si>
  <si>
    <t>5) Distribuir Manual a los involucrados.</t>
  </si>
  <si>
    <t>Acuses de la remisión.</t>
  </si>
  <si>
    <t>2) Elaboración y Socialización de Normativas del MH (según requerimiento y prioridades)</t>
  </si>
  <si>
    <t>Porcentaje de normativas socializadas</t>
  </si>
  <si>
    <t>1) Elaborar/Revisar normativa vigente y realizar actualización</t>
  </si>
  <si>
    <t xml:space="preserve">
A) Normativa y Resolución aprobada.
B) Lista de Participantes Socialización.
</t>
  </si>
  <si>
    <t xml:space="preserve">DI ( R )
Unidades Organizativas e Instituciones de la Actividad Central  (I)
</t>
  </si>
  <si>
    <t>2) Gestionar validación por parte de los responsables</t>
  </si>
  <si>
    <t>3) Elaborar resolución y gestionar la firma del Ministro</t>
  </si>
  <si>
    <t>4) Elaborar y gestionar distribución de Circular de remisión</t>
  </si>
  <si>
    <t>3) Adecuación de  los arreglos funcionales y estructurales del MH  (según requerimiento y prioridad)</t>
  </si>
  <si>
    <t>Porcentaje de Propuestas de estructuras aprobadas</t>
  </si>
  <si>
    <t>1) Realizar levantamiento y  análisis de información.</t>
  </si>
  <si>
    <t xml:space="preserve">A) Informe Diagnóstico de Estructura Organizativa.
B) Resolución aprobatoria.
</t>
  </si>
  <si>
    <t xml:space="preserve"> DI ( R )
Unidades Organizativas e Insituciones del MH (I)
Ministerio de Administración Pública (I)</t>
  </si>
  <si>
    <t>Contratación de Asistencia Técnica.</t>
  </si>
  <si>
    <t>2) Elaborar Diagnóstico y propuesta de rediseño.</t>
  </si>
  <si>
    <t>3) Gestionar  revisión y validación de autoridades</t>
  </si>
  <si>
    <t>4) Presentar propuesta a los involucrados</t>
  </si>
  <si>
    <t>4) Elaborar y gestionar aprobación de la Resolución aprobatoria de Estructura Organizativa</t>
  </si>
  <si>
    <t>5) Gestionar remitir de resolucion a las unidades organizativas involucradas.</t>
  </si>
  <si>
    <t>4) Elaboración y actualización de los manuales de organización y funciones: Unidades Organizativas e Instituciones de la Actividad Central del MH.</t>
  </si>
  <si>
    <t>Porcentaje de manuales de organización y funciones aprobados</t>
  </si>
  <si>
    <r>
      <t xml:space="preserve">A) Manual de Organización y Funciones Aprobado
</t>
    </r>
    <r>
      <rPr>
        <strike/>
        <sz val="11"/>
        <color indexed="60"/>
        <rFont val="Calibri"/>
        <family val="2"/>
      </rPr>
      <t/>
    </r>
  </si>
  <si>
    <t>DI ( R )
Unidades Organizativas e Instituciones de la Actividad Central del MH (I)</t>
  </si>
  <si>
    <t>2) Actualizar Manual de Organización y Funciones.</t>
  </si>
  <si>
    <t>3) Gestionar firmas de elaboración y aprobación.</t>
  </si>
  <si>
    <t>4) Distribuir Manual a los involucrados.</t>
  </si>
  <si>
    <t>5) Coordinar Jornada de socialización con el personal.</t>
  </si>
  <si>
    <t>T- III</t>
  </si>
  <si>
    <t>6) Revisión y actualización proceso interno para la Formulación y Evaluación de Proyectos</t>
  </si>
  <si>
    <t>Número de procesos elaborados y socializados</t>
  </si>
  <si>
    <t>1) Revisar documentación relacionada (Normativas, Leyes, Procedimientos)</t>
  </si>
  <si>
    <t>A) Lineamientos aprobados.
B) Registro de asistencia a la socialización.</t>
  </si>
  <si>
    <t xml:space="preserve">DI ( R)
FMEP ( P )
DPD-Unidades (I)
</t>
  </si>
  <si>
    <t xml:space="preserve">2) Elaborar el documento borrador </t>
  </si>
  <si>
    <t>3) Revisar y Ajustar el borrador</t>
  </si>
  <si>
    <t>4) Gestionar aprobación y coordinar jornada Socialización</t>
  </si>
  <si>
    <t>8) Coordinación y desarrollo Jornada Socialización para la Elaboración Planes Operativos, Formulación Presupuesto y Plan de Compras por Unidad (año 2021)</t>
  </si>
  <si>
    <t>Cantidad de socializaciones realizadas</t>
  </si>
  <si>
    <t xml:space="preserve">1) Actualizar Guía (si aplica) </t>
  </si>
  <si>
    <t>A) Memoria de la socialización.
B) Relación de participación</t>
  </si>
  <si>
    <t>FMEP ( R )
DABS (I) 
DARF (I)
DPD-Unidades (I)</t>
  </si>
  <si>
    <t xml:space="preserve">-Material gastable de uso común (papel, lápices, lapiceros, clips, folders, grapas) 
- Toner para impresora
-Refrigerios (80 personas)
-Salón de reuniones
</t>
  </si>
  <si>
    <t>2) Elaborar circular de instrucción y gestionar firma.</t>
  </si>
  <si>
    <t>3) Coordinar logística jornada socialización</t>
  </si>
  <si>
    <t>9) Elaboración y revisión versiones preliminares POAS 2020</t>
  </si>
  <si>
    <t>Número de POAS revisados</t>
  </si>
  <si>
    <t>1) Verificar los elementos de la matriz POA: Productos, indicadores, actividades, metas…etc.</t>
  </si>
  <si>
    <t>Matrices con los comentarios.</t>
  </si>
  <si>
    <t>FMEP ( R )
DPD-Unidades (I)</t>
  </si>
  <si>
    <t xml:space="preserve">-Salón de reuniones.
</t>
  </si>
  <si>
    <t>2) Realizar observaciones y remitir a las Unidades.</t>
  </si>
  <si>
    <t>Correos de remisión de los comentarios a las Unidades.</t>
  </si>
  <si>
    <t>2) Realizar reunión de socialización de las observaciones.</t>
  </si>
  <si>
    <t xml:space="preserve">3) Ajustar POAS </t>
  </si>
  <si>
    <t>A) Versión preliminar del POA, aprobadas</t>
  </si>
  <si>
    <t>10) Revisión, consolidación y publicación versión final POAS 2021</t>
  </si>
  <si>
    <t>Número de POAS consolidados</t>
  </si>
  <si>
    <t>1) Elaborar documento único con los poas de las Unidades e Instituciones del MH.</t>
  </si>
  <si>
    <t>A) POA consolidado del MH y aprobado</t>
  </si>
  <si>
    <t>2) Revisar el POA consolidado.</t>
  </si>
  <si>
    <t>3) Coordinar la publicación del consolidado en el portal del MH y en el Intranet.</t>
  </si>
  <si>
    <t>11) Elaboración y revisión Informes Trimestrales Monitoreo  de PEI'S y POAS.</t>
  </si>
  <si>
    <t>Cantidad de informes de monitoreo elaborados y aprobados</t>
  </si>
  <si>
    <t xml:space="preserve">1) Realizar las validaciones de las evaluaciones registradas. </t>
  </si>
  <si>
    <t>A) Informe de monitoreo aprobado.
B) Informe de Monitoreo Consolidado AC publicado en el portal del MH.</t>
  </si>
  <si>
    <t>FMEP ( R )
Unidades Organizativas e Instituciones del MH (I)
DPD-Unidades (I)</t>
  </si>
  <si>
    <t>2) Elaborar el borrador del informe de monitoreo.</t>
  </si>
  <si>
    <t>3) Revisar y ajustar los informes de las diferentes unidades.</t>
  </si>
  <si>
    <t>4) Remitir informe de monitoreo a las Unidades e Instituciones del MH, Comité de Planificación y Presupuesto y gestionar su publicación.</t>
  </si>
  <si>
    <t>12) Elaboración Memoria Trimestral DPD</t>
  </si>
  <si>
    <t>Número de memorias trimestrales actualizadas</t>
  </si>
  <si>
    <t>1) Revisar y actualizar las ejecutorias que habian sido proyectadas al mes de Diciembre, en la versión preliminar de la Memoria correspondiente al Trimestre octubre-diciembre, a los fines de remisión formal a la DGPLT.</t>
  </si>
  <si>
    <t xml:space="preserve">A) Informes trimestrales por analista, elaborados.
B) Memorias trimestrales DPD, elaboradas.
</t>
  </si>
  <si>
    <t>FMEP ( R )
DI ( I )
CG ( I )</t>
  </si>
  <si>
    <t>Número de memorias trimestrales elaboradas</t>
  </si>
  <si>
    <t xml:space="preserve">2) Elaboración de informes trimestrales por analista. </t>
  </si>
  <si>
    <t>3) Elaboración de memoria trimestral</t>
  </si>
  <si>
    <t>4) Revisión y remisión documento a la DGPLT</t>
  </si>
  <si>
    <t>13) Elaboración Memoria anual y de Informe ejecutivo</t>
  </si>
  <si>
    <t>Cantidad de memoria anual e informe ejecutivo actualizados</t>
  </si>
  <si>
    <t>1) Actualizar las ejecutorias que habian sido proyectadas al mes de Diciembre, en la versión prelimar de la Memoria anual e Informe ejecutivo  elaborados.</t>
  </si>
  <si>
    <t>A) Memoria anual elaborada.
B) Informe ejecutivo elaborado.</t>
  </si>
  <si>
    <t xml:space="preserve">2) Aprobar documentos y remitir formalmente a la DGPLT.     </t>
  </si>
  <si>
    <t xml:space="preserve">3) Recopilación memorias trimestrales 2017. </t>
  </si>
  <si>
    <t>4) Elaboración borrador de memoria anual y de informe ejecutivo.</t>
  </si>
  <si>
    <t>5) Remitir versión preliminar de Memoria anual e Informe ejecutivo a la DGPLT.</t>
  </si>
  <si>
    <t>15) Elaboración y aplicación de encuestas: a requerimiento</t>
  </si>
  <si>
    <t>Porcentaje de encuestas aplicadas</t>
  </si>
  <si>
    <t>1) Elaborar formulario de encuesta y determinar muestra de acuerdo a la finalidad.</t>
  </si>
  <si>
    <t xml:space="preserve">
A) Circular del proceso.
</t>
  </si>
  <si>
    <t xml:space="preserve">
-Salón de reuniones
-Laptops (1)
- Tabletas (5)
</t>
  </si>
  <si>
    <t>2) Coordinar logística para su aplicación.</t>
  </si>
  <si>
    <t>3) Aplicación de la encuesta y tabulación.</t>
  </si>
  <si>
    <t>4) Elaborar informe resultados encuesta.</t>
  </si>
  <si>
    <t xml:space="preserve">
A) Informe Resultados Encuesta.</t>
  </si>
  <si>
    <t xml:space="preserve">Medición, evaluación de satisfacción de servicios y seguimiento a la implementación de las mejoras </t>
  </si>
  <si>
    <t>1) Establecer logística de medición.</t>
  </si>
  <si>
    <t>-Contratación de los servicios de empresa para la realización de la encuesta de satisfacción ciudadana solicitada por el MAP. -Adquisición del Sofware Contratación de los servicios de empresa para la realización de la encuesta de satisfacción ciudadana solicitada por el MAP.
-Material gastable de uso común (papel, lápices, lapiceros, clips, folders, grapas) 
- Toner para impresora</t>
  </si>
  <si>
    <t>2) Realizar medición de los servicios identificados.</t>
  </si>
  <si>
    <t>A) Reporte de mediciones</t>
  </si>
  <si>
    <t>3) Recomendar acciones de mejora.</t>
  </si>
  <si>
    <t>A) Plan de Accion</t>
  </si>
  <si>
    <t>4) Dar Seguimiento a la aplicación de las mejoras identificadas.</t>
  </si>
  <si>
    <t>A) Plan de Accion.</t>
  </si>
  <si>
    <t>17) Definición producción del MH para incorporar en el Plan Nacional Plurianual del Sector Público</t>
  </si>
  <si>
    <t>Cantidad de propuestas aprobadas y remitidas</t>
  </si>
  <si>
    <t>1) Elaborar y remitir comunicación para el inicio del proceso de actualización.</t>
  </si>
  <si>
    <t xml:space="preserve">A) Comunicación de remisión de la Propuesta producción para el PNPSP.
B) Registro de asistencia a reuniones de coordinaciones.
C) Comunicación de inicio del proceso de actualización de la producción.
</t>
  </si>
  <si>
    <t xml:space="preserve">FMEP ( R )
DPD-Unidades (I)
MEPyD ( I )
</t>
  </si>
  <si>
    <t xml:space="preserve">-Material gastable de uso común (papel, lápices, lapiceros, clips, folders, grapas) 
- Toner para impresora
-CD
-Salón de reuniones
-Equipos (Pantalla, proyector, laptops)
</t>
  </si>
  <si>
    <t>2) Coordinar y realizar reuniones con las Insituciones del MH.</t>
  </si>
  <si>
    <t>3) Revisar producción presentada en el período anterior y la propuesta de las Instituciones del MH.</t>
  </si>
  <si>
    <t>4) Elaborar propuesta de productos para revisión de MEPyD.</t>
  </si>
  <si>
    <t>5) Completar producción en la plataforma Ruta.</t>
  </si>
  <si>
    <t>6) Elaborar comunicación para la remisión al MEPyd</t>
  </si>
  <si>
    <t>18) Revisión y consolidación información proyectos del MH para incorporar en el Plan Nacional Plurianual de Inversión Pública</t>
  </si>
  <si>
    <t>Número de documentos con información de proyectos consolidado y remitido</t>
  </si>
  <si>
    <t xml:space="preserve">A) Comunicación de remisión de la información de los proyectos para el PNPIP.
B) Comunicación de inicio del proceso de actualización del PNPIP.
</t>
  </si>
  <si>
    <t>2) Revisar información presentada por las Instituciones del MH.</t>
  </si>
  <si>
    <t>3) Consolidar información de las Instituciones del MH y remitir para revisión.</t>
  </si>
  <si>
    <r>
      <rPr>
        <sz val="16"/>
        <rFont val="Tahoma"/>
        <family val="2"/>
      </rPr>
      <t>Iniciativa Estratégica (2.2): Creación de mecanismos de retroalimentación de los colaboradores hacia las autoridades.</t>
    </r>
  </si>
  <si>
    <r>
      <rPr>
        <sz val="16"/>
        <rFont val="Tahoma"/>
        <family val="2"/>
      </rPr>
      <t>Iniciativa Estratégica  (2.11): Fortalecimiento del Sistema de Gestión de Servicios al Ciudadano del MH.</t>
    </r>
  </si>
  <si>
    <r>
      <t xml:space="preserve">Responsable y </t>
    </r>
    <r>
      <rPr>
        <sz val="16"/>
        <rFont val="Tahoma"/>
        <family val="2"/>
      </rPr>
      <t>Participantes</t>
    </r>
  </si>
  <si>
    <t>DIRECCIÓN DE ADMINISTRACIÓN DE BIENES Y SERVICIOS</t>
  </si>
  <si>
    <t>Cantidad de vehículos adquiridos.</t>
  </si>
  <si>
    <t>1) Determinar características requeridas de los costos de vehículos.</t>
  </si>
  <si>
    <t xml:space="preserve">Cotizaciones de vehículos
</t>
  </si>
  <si>
    <t>Departamento de Compras y Contrataciones ( R)
 DABS ( P)</t>
  </si>
  <si>
    <t xml:space="preserve">(6) Camionetas doble cabina 2 wd
(1)  Minibus de 15 pasajeros.
</t>
  </si>
  <si>
    <t>21,000,000.00</t>
  </si>
  <si>
    <t xml:space="preserve">2)  Preparar los  pliegos para la licitación de vehículos.        </t>
  </si>
  <si>
    <t>Acto administrativo Inicio del proceso.</t>
  </si>
  <si>
    <t>Departamento de Compras y Contrataciones  ( R )
 Unidades organizativas e instituciones del MH ( P)</t>
  </si>
  <si>
    <t>3) Licitar vehículos.</t>
  </si>
  <si>
    <t>Acta de adjudicación.</t>
  </si>
  <si>
    <t>4) Realizar compra de vehículos.</t>
  </si>
  <si>
    <t>2) Consolidar los Planes de Compras de las Unidades Organizativas e Instituciones de la Actividad Central MH.</t>
  </si>
  <si>
    <t>1) Recibir y revisar la Matriz anual de planificación de Compras de las Unidades.</t>
  </si>
  <si>
    <t>A) Comunicación de remisión documento enviadas por las diferentes unidades organizativas de la AC MH.</t>
  </si>
  <si>
    <t>Departamento de Compras y Contrataciones  ( R )</t>
  </si>
  <si>
    <t>2) Comparar  PAC año anterior e histórico de requerimientos.</t>
  </si>
  <si>
    <t xml:space="preserve">A) Matrices de Planificación Anual de Compras, actualizadas. </t>
  </si>
  <si>
    <t>3) Elaborar consolidado del Plan de Compras de Unidades Actividad Central del MH.</t>
  </si>
  <si>
    <t xml:space="preserve">A) Plan de Compras Consolidado </t>
  </si>
  <si>
    <t>DABS ( R )
Departamento de Compras y Contrataciones ( P)</t>
  </si>
  <si>
    <t>1) Recibir solicitud de compras de bienes o contratación de servicios de las Unidades.</t>
  </si>
  <si>
    <t xml:space="preserve"> A) Solicitud de Compras</t>
  </si>
  <si>
    <t>2) Verificar plan de compras consolidado.</t>
  </si>
  <si>
    <t>3) Remitir a DARF solicitud requerimiento de apropiación.</t>
  </si>
  <si>
    <t>A) Solicitud requerimiento de apropiación</t>
  </si>
  <si>
    <t>4) Determinar las especificaciones para compra de bienes o contratación de servicios.</t>
  </si>
  <si>
    <t>A) Cotizaciones de bienes o servicios</t>
  </si>
  <si>
    <t>5) Determinar procedimiento de selección de proveedores.</t>
  </si>
  <si>
    <t>A) Procesos publicados.</t>
  </si>
  <si>
    <t>6) Realizar el proceso de compras o contratación de servicios que aplique.</t>
  </si>
  <si>
    <t>7)  Remitir a DARF solicitud de pago a proveedores.</t>
  </si>
  <si>
    <t>1)  Elaborar un plan con las necesidades para realizar el proceso de mantenimiento fijo de las áreas.</t>
  </si>
  <si>
    <t>Plan de mantenimiento de la AC.</t>
  </si>
  <si>
    <t>Cubeta de pintura impermelizante de techo (10), 
Cubeta de pintura (100), Galón tinner (30),
Masilla p/ sheetrock (10), Brocha de 1 ½ (100), rolo (100), porta rolo (50).
Resma de papel 8 1/2 x 11 (30)</t>
  </si>
  <si>
    <t xml:space="preserve">2) Estimar costos de obras o trabajos a realizar .        </t>
  </si>
  <si>
    <t>Cotizaciones de bienes o servicios</t>
  </si>
  <si>
    <t>3) Gestionar la adquisición de bienes o servicios de trabajos a realizar.</t>
  </si>
  <si>
    <t>4) Ejecutar y supervisar el mantenimiento preventivo y correctivo de las diferentes áreas del edificio y sus activos (pintura, reparaciones, Impermeabilización de techos correspondiente a 1,859.95 metros cuadrados y Mantenimiento preventivo y correctivo de los generadores de energía 1000 y 125 Kilos).</t>
  </si>
  <si>
    <t>5)  Elaborar informe de trabajos realizados.</t>
  </si>
  <si>
    <t>Informe de trabajos realizados.</t>
  </si>
  <si>
    <t>5) Readecuar las diferentes áreas como son: (DARH), (DCJA), (CP), (DGPLT), DARF,DPD, Lobby Principal, área de Caja, Oficina del Libre Acceso a la Información, Correspondencia y oficina del Encargado de Seguridad. Almacén y suministro, Nueva entrada de empleados, Consultorio Médico, Dirección de Comunicaciones, extensión de Transportación, oficina adm. Cafetería, remodelación de la fachada edificio antigua Pensiones, oficinas de Asesores transitorios, oficina de Asesores, Dirección de Análisis y Política Fiscal, extensión de Crédito Público, Deuda Administrativa, Viceministro de Monitoreo, ampliación de VTA, extensión para Protocolo, cocina de DABS y DARF, ampliación oficina DAF, creación oficina para Viceministro, Dirección Jurídica, Auditoria Interna (extensión DARF), salones de Conferencia, ampliación oficina DABS, extensión DAFI.</t>
  </si>
  <si>
    <t xml:space="preserve">Cantidad de áreas readecuadas </t>
  </si>
  <si>
    <t>1)  Elaborar un plan con las necesidades para realizar el proceso de readecuación de las áreas.</t>
  </si>
  <si>
    <t>A) Solicitudes remitidas por las unidades organizativas e instituciones de la AC MH.</t>
  </si>
  <si>
    <t>Elaboración y actualización de planos, adquisición de mobiliario y equipos</t>
  </si>
  <si>
    <t>A) Órdenes de Compras o Contratos de Compras.             B) Aprobación de CCC.</t>
  </si>
  <si>
    <t>4) Ejecutar y supervisar los trabajos de readecuación de las diferentes áreas del MH.</t>
  </si>
  <si>
    <t>A) Cronograma de Trabajo.                               B) Lista de Verificación Cumplimiento de Requerimientos, completada.</t>
  </si>
  <si>
    <t>A) Informe de trabajos realizados.</t>
  </si>
  <si>
    <t>Porcentaje de medidas para racionalización del gasto energético en la Actividad Central MH implementadas.</t>
  </si>
  <si>
    <t>1) Dar a conocer periódicamente las medidas del Plan de racionalización del gasto energético a todos los servidores de la AC.</t>
  </si>
  <si>
    <t>Plan de racionalización del gasto energético, aprobado.</t>
  </si>
  <si>
    <t>SG ( R )
DABS ( P)
Unidades Organizativas Actividad Central del MH ( P)</t>
  </si>
  <si>
    <t xml:space="preserve">
Bombillo led mr-11 de 12 volt. (50), 
Bombillo led roca e27 de 9 watts (627),
Bombillo mr-11 led 12v (2), Bombillo mr-16 led120v (1), Bombillo mr-16, led 120v de 6000k (51), 
Bombillo tipo bulto halogeno (51)
Tubo led T808 110v (100),
Bombillo mr-11 led 12v de 6000k (1),
Bombillo de 5w 6000k ac-100-240v (50),
Bombillo de 5w 6000k ac-100-240v (1),
Bombillo e-27 led 120v 7.5w (50),
Bombillo gu 10 led 120v de 3.5 (2), 
Bombillo led e27 de 45 (70), Bombillo led gu-10 de 5w, 6000k (1), </t>
  </si>
  <si>
    <t>2) Implementar las medidas aprobadas en el Plan.</t>
  </si>
  <si>
    <t xml:space="preserve">Informes de seguimiento a las medidas para la racionalización del gasto energético.
</t>
  </si>
  <si>
    <t>3) Realizar informes de seguimiento de las medidas ejecutadas para conseguir el ahorro energético.</t>
  </si>
  <si>
    <t>Porcentaje de servicios de transportación realizados.</t>
  </si>
  <si>
    <t>1) Verificar en el Sistema la solicitud de transporte recibida.</t>
  </si>
  <si>
    <t xml:space="preserve">Solicitud de transporte.             </t>
  </si>
  <si>
    <t>TRAN  ( R )
Unidades Organizativas  e Instituciones Actividad Central del MH ( P)</t>
  </si>
  <si>
    <t>2) Aprobar y asignar vehículo y chofer.</t>
  </si>
  <si>
    <t xml:space="preserve">Reportes Control de Vehículos.    </t>
  </si>
  <si>
    <t>3) Realizar servicio al destino solicitado.</t>
  </si>
  <si>
    <t>4) Actualizar información del servicio en el sistema.</t>
  </si>
  <si>
    <t>5) Elaborar la estadística mensual del gasto de combustible</t>
  </si>
  <si>
    <t>Reporte de combustible mensual</t>
  </si>
  <si>
    <t>Porcentaje de vehículos del MH con mantenimiento preventivo y correctivo.</t>
  </si>
  <si>
    <t>1) Verificar en el Sistema los vehículos que requieren mantenimiento.</t>
  </si>
  <si>
    <t>Reporte de Mantenimiento.</t>
  </si>
  <si>
    <t>TRAN   ( R )
DARF ( P)
CC (P)</t>
  </si>
  <si>
    <t>Contratación de servicios de mantenimiento y reparación de la flotilla del MH.</t>
  </si>
  <si>
    <t>2) Determinar materiales a utilizar y gestionar su adquisición.</t>
  </si>
  <si>
    <t>3) Realizar mantenimiento a los vehículos indicados.</t>
  </si>
  <si>
    <t>Informes de mantenimiento de vehículos.</t>
  </si>
  <si>
    <t>Porcentaje de servicios de limpieza realizados</t>
  </si>
  <si>
    <t>1) Realizar estimación insumos de limpieza</t>
  </si>
  <si>
    <t>Listado de estimación  insumos de limpieza</t>
  </si>
  <si>
    <t>DABS ( R )</t>
  </si>
  <si>
    <t xml:space="preserve">Impartir Capacitación al Personal de: 
• Como Trabajar en Equipo
• Manejos de Productos Químicos
• Inteligencia Emocional
• Como manejar una Supervisión del Personal Efectiva.
• Etiqueta y Protocolo
• Servicio al Cliente
• Auxiliar de Almacén.
• Emprendimientos.
• Secretariado.
• Paquetes de Computadoras: Word, Excel. etc.
 Promover la Superación académica y personal:
• Finalizar estudios Primario ó Secundario
• Realizar estudios Universitarios
• Realizar estudios Técnicos.
Insumo y materiales gastables:
Ambientador en spray glade uds. (240)
Ambientador de conector caja (120)
Ambientador spring linen-vainilla delight uds. (1360)
Atomizadores uds. (576)
Cloro galón (372)
Cloro en pastilla 60 (pote) pote (72)
Cubeta p/suape con palanca uds. (40)
Cubeta plástica blanca ó negro uds. (80)
Desinfectante liquido galón (768)
Detergente en polvo de 30 libras, saco (70)
Escoba plástica uds. (240)
Escobilla p/inodoro (color blanco) uds. (240)
Funda p/ basura de 55 galones de 100/1 paq. (240)
Funda p/basura 13 galones de 100/1 paq. (300)
Funda p/basura 30 galones 100/1 paq. (264)
Guante desechable 100/1 caja (24)
Guantes para limpieza (pares) size: s uds. (160)
Insecticida uds. (72)
Lanilla yardas (240)
Lavaplatos liquido 28 onza, pote (144)
Limpia cerámica (descalin) galón (48)
Limpia cristales galón (48)
Limpiador de piso de madera galón (36)
Mascarilla desechable 50/1 caja (60)
Palita recogedora de basura paq. (240)
Pastilla desodorante para orinales uds. (600)
Pino espuma uds. (60)
Suaper (mapo) uds. (200)
Zafacón para oficina uds. (120)
Zafacón mediano baño uds. 160
Zafacón pequeño baño uds. 240
Fundas con solapa de amarre de 55 gls x 50 (cajas de 100 uds) (dimensiones: 36" x 54" o (91 cm x 36 cm) caja (32)
Ambientador en gail p/baños-oficina (olores cítricos) 3/1 uds. (240)
Papel de baño scott paquete 24/1 -p/uso baño ministro fardo (8)
Suavisante downy p/despacho galón (8)
Desinfectante fabuloso color morado-p/despacho galón (24)
Detergente fab en polvo-p/despacho fundas (8)
Jabón liquido de fregar axión - dawn - p/despacho 1/2 galón (24)
Jabón liquido de cuaba lavador p/despacho 1/4 galón (16)
Limpiador multi-uso = desinfectante(mistolín) galón (768)
Limpiador de baños = descalin galón (48)
Higienizador de baños galón (360)
Limpiador de cristales galón (48)
Alcohol isopropílico al 70% (limpiador teléfono/pc etc.) galón (36)
Desodorizado aroma fresco (limpiador de escritorio) galón (36)
Limpiador neutro p/pisos (p/uso maquina fregadora pisos) galón (64)
Papel disp. Jumbo (rollo) 6/1 caja (1840)
Papel toalla (rollo) 6/1 caja (880)
Jabón de espuma p/ manos 6/1 caja (120)
Antibacterial manita limpia 12/1 caja (64)
Brillo verde unidad (580)
Esponja para fregar unidad (288)
Servilleta 500/1 paquete (400)
Jabón bola azul 5/1 paquete (40)
Te frio varios sabores 25.1 (lata) unidad (600)
Te caliente sobre(jengibre/limón/menta/manzanilla) caja (240)
Pañito blanco de bandeja rectangular peq. Uds. (120)
Bandeja acero inoxidable rectangular peq. Uds. (80)
Juego de tazas para cafe-pequeña 6/1 uds. (20)
Juego de tazas para te-mediana 6/1 uds. (20)
Juego de copa de agua 4/1 uds. 40
Termo para café cromado uds. 80
Jarra de cristal para agua ó jugo uds. 20
Azucarera de acero inoxidable pequeña (azucar) uds. 80
Azucarera de acero inoxidable medina (cremora) uds. 80
Cucharita de acero inoxidable p/café peq. Uds. 80
Cucharita de acero inoxidable p/té mediana uds. 200
Cuchillo para cocina uds. 40
Toallita ó pañito para cocina uds. 80
Juego de cuchillo de mesa uds. 20
Juego de tenedor de mesa uds. 20
Greca para café de 04 tazas uds. 24
Greca para café de 12 tazas uds. 24
Resaltador ( varios colores) uds. 10
Post it 3x3 (  mediano ) uds. 5
Resaltador ( varios colores) uds. 5
Resma de papel 8 1/2 x 11 uds. 20
Sacagrapa uds. 5
Tablilla de apoyo para anotar uds. 5
Tijera uds. 5
Bolígrafo ( varios colores) uds. 100
Carpeta de 3 argolla de 1 1/2" uds. 40
Carpeta de 3 argolla de 1" uds. 5
Carpeta de 3 argolla de 2" uds. 5
Cinta adhesiva transparente de 3/4 uds. 20
Clips pequeños (cajita) uds. 10
Felpa uds. 20
Folder 8 1/2 x11 uds. 40
Folder de varios colores uds. 40
Grapas pequeñas normal uds. 5
Lápiz de carbón uds. 10
Libreta rayada de espiral 5x8 pequeña uds. 5
Libreta rayada 5 x 8 (pequeña) uds. 15
Libreta rayada 8 1/2 x 11 ( grande) uds. 16
Marcadores (creyon) uds. 10
Pila  aa  de 4/1 (p/dispensadores) uds. 50
Zafacón mediano de metal p/oficina uds. 60
Zafacón mediano metal p/baños uds. 120
Zafacón grande metal p/baños uds. 60
</t>
  </si>
  <si>
    <t>2) Establecer un cronograma y la distribución del personal por Unidad.</t>
  </si>
  <si>
    <t xml:space="preserve">Cronograma de trabajos de limpieza por Conserje.                          </t>
  </si>
  <si>
    <t>3) Realizar limpieza en todas las áreas de la AC.</t>
  </si>
  <si>
    <t xml:space="preserve">Formulario Control de limpieza de áreas, completado </t>
  </si>
  <si>
    <t xml:space="preserve">Cantidad de Inventarios </t>
  </si>
  <si>
    <t xml:space="preserve">1) Preparar el cronograma de inventarios departamentales.    </t>
  </si>
  <si>
    <t>Cronograma de los inventarios.</t>
  </si>
  <si>
    <t>DABS ( R )
DARF ( P )</t>
  </si>
  <si>
    <t>2) Realizar convocatoria diferentes departamentos para apoyo en realización de inventario según lo programación.</t>
  </si>
  <si>
    <t>Comunicación informativa de la realización de los inventarios.</t>
  </si>
  <si>
    <t xml:space="preserve">3) Validar el inventario final departamento </t>
  </si>
  <si>
    <t>Reportes de los inventarios.</t>
  </si>
  <si>
    <t>Cantidad de procesos de desguace</t>
  </si>
  <si>
    <t>1) Realizar inventario de equipos a desguazar</t>
  </si>
  <si>
    <t>Documentos con detalles de equipos a desguazar</t>
  </si>
  <si>
    <t>DABS ( R )
DCJA (P)</t>
  </si>
  <si>
    <t>Por cada desguace es necesario lo siguiente alquileres de 1 retropala, 2 camiones, y adquisición de 50 saquetas</t>
  </si>
  <si>
    <t>2) Realizar solicitud de autorización de desguace y remisión de inventario de equipos a desguazar</t>
  </si>
  <si>
    <t>Emisión de comunicación vía transdoc</t>
  </si>
  <si>
    <t>DABS ( R )
DCD ( P )</t>
  </si>
  <si>
    <t>3) Efectuar los trámites de Alquileres de equipos,  refrigerios y remisión de invitación a las áreas correspondientes.</t>
  </si>
  <si>
    <t>Remisión del requerimiento vía transdoc y correos electrónicos</t>
  </si>
  <si>
    <t>DABS ( R )
DCD ( P )
DARF (P )</t>
  </si>
  <si>
    <t>4) Ejecución del operativo y limpieza del AC</t>
  </si>
  <si>
    <t>Imagen gráfica de ejecución y de limpieza final del área</t>
  </si>
  <si>
    <t>Cantidad de operativos de donación</t>
  </si>
  <si>
    <t>Informe de equipos entregados</t>
  </si>
  <si>
    <t>Insumos - material gastable en unidades: pinespuma (30), lanillas (25), papel plastico (10), marcadores (3), cd en blaco (5), líquido de freno (10)</t>
  </si>
  <si>
    <t>2) Organizar lotes y realizar proceso de entrega a las instituciones</t>
  </si>
  <si>
    <t>Imagen gráfica del proceso</t>
  </si>
  <si>
    <t>DABS ( R )
Comunicaciones ( P )</t>
  </si>
  <si>
    <t xml:space="preserve">Cantidad de procesos de descargos </t>
  </si>
  <si>
    <t>1) Realizar inventario de bienes de descargar</t>
  </si>
  <si>
    <t xml:space="preserve">Informe de inventario </t>
  </si>
  <si>
    <t>2) Solicitar a la DGBN un inspector para descargo</t>
  </si>
  <si>
    <t>Comunicación de solicitud de descargo.</t>
  </si>
  <si>
    <t xml:space="preserve">3) Remitir acta de cierre de descargo a la DARF </t>
  </si>
  <si>
    <t>Comunicación de remisión de acta de cierre (Acta de cierre).</t>
  </si>
  <si>
    <r>
      <t xml:space="preserve">Porcentaje de Compras de bienes y Contratación de  Servicios realizadas. </t>
    </r>
    <r>
      <rPr>
        <sz val="16"/>
        <rFont val="Arial"/>
        <family val="2"/>
      </rPr>
      <t xml:space="preserve">Cantidad de procesos de compras ejecutados de acuerdo al Plan Anual de Compras. </t>
    </r>
  </si>
  <si>
    <r>
      <rPr>
        <strike/>
        <sz val="16"/>
        <rFont val="Arial"/>
        <family val="2"/>
      </rPr>
      <t xml:space="preserve">100% </t>
    </r>
    <r>
      <rPr>
        <sz val="16"/>
        <rFont val="Arial"/>
        <family val="2"/>
      </rPr>
      <t xml:space="preserve">       71</t>
    </r>
  </si>
  <si>
    <r>
      <t xml:space="preserve">1) Adquirir vehículos para transportar empleados. 
</t>
    </r>
    <r>
      <rPr>
        <i/>
        <sz val="16"/>
        <color indexed="10"/>
        <rFont val="Arial"/>
        <family val="2"/>
      </rPr>
      <t/>
    </r>
  </si>
  <si>
    <t xml:space="preserve">DABS ( R )
DCD ( P)
Comité de Licitaciones ( P )
DARF ( P)   
DJ ( P)   
</t>
  </si>
  <si>
    <t>A) Aprobación de la DAF.
B) Aprobación del CTA.
C) Facturas o conduce.
D) Contrato adquisición de vehículo</t>
  </si>
  <si>
    <t xml:space="preserve">Departamento de Compras y Contrataciones  ( R ) 
DCD ( P) 
DABS ( P)    
DARF ( P) 
DJ ( P) </t>
  </si>
  <si>
    <r>
      <t>Porcentaje de Unidades incluidas en el PAC consolidado.</t>
    </r>
    <r>
      <rPr>
        <sz val="16"/>
        <rFont val="Arial"/>
        <family val="2"/>
      </rPr>
      <t xml:space="preserve">  </t>
    </r>
  </si>
  <si>
    <t>4) Gestionar aprobación y la remisión a la DARF y publicación en el Portal Transaccional de DGCP.</t>
  </si>
  <si>
    <r>
      <rPr>
        <strike/>
        <sz val="16"/>
        <rFont val="Arial"/>
        <family val="2"/>
      </rPr>
      <t xml:space="preserve">A) </t>
    </r>
    <r>
      <rPr>
        <sz val="16"/>
        <rFont val="Arial"/>
        <family val="2"/>
      </rPr>
      <t>Comunicación de remisión a la DARF y Publicación Transaccional</t>
    </r>
  </si>
  <si>
    <t xml:space="preserve">3) Gestionar la Compra de Bienes y Contratación de Servicios de  las Unidades Organizativas e Instituciones de la Actividad Central del MH. </t>
  </si>
  <si>
    <t>CC  (R)
COMITÉ DE LICITACIÓN ( P)
DABS ( P)
DARF ( P) 
Unidades Organizativas e Instituciones Actividad Central del MH ( P)</t>
  </si>
  <si>
    <t>Capacitación para personal de Compras (12 personas):
-XI Congreso Interamericano sobre Compras y Contrataciones Gubernamentales. Punta Cana, República Dominicana.
-XXII Seminario Interamericano sobre Administración Pública. Punta Cana, República Dominicana.
-XVIII Seminario Iberoamericano sobre Control de Gestión: Una Aplicación al Sector Público. Valencia, España.
-VI Seminario Interamericano sobre Herramientas para la toma de decisiones de los gerentes públicos del siglo XXI: Casos prácticos y vivenciales. Bogotá, Colombia.
-XIV Seminario Interamericano sobre Resolución Conflictos en las Compras y Contrataciones Públicas. New York, Estados Unidos.
-XX Seminario Interamericano sobre la Gestión de las Políticas Públicas desde las perspectivas del Presupuesto Público y Las Compras y Contrataciones Gubernamentales. El Salvador.
-Diplomado Contratación Pública.
-Diplomado en Gestión De Compras &amp; Contrataciones Públicas.
-Diplomado Compras y Contrataciones del Sector Público y Descentralizado.
-Diplomado Gestión Exitosa de Compras Nacionales e Internacionales.
Resma de papel 8 1/2 x 11 (50)
Resma de papel 8 1/2 x 13 (20)
Resma de papel 8 1/2 x 14 (20)
Folder 1/2 X11 (400)
Lápiz de carbón caja (10)</t>
  </si>
  <si>
    <r>
      <t xml:space="preserve">Órdenes de Compras o Contratos de Compras.            </t>
    </r>
    <r>
      <rPr>
        <strike/>
        <sz val="16"/>
        <rFont val="Arial"/>
        <family val="2"/>
      </rPr>
      <t xml:space="preserve"> </t>
    </r>
  </si>
  <si>
    <t xml:space="preserve">Remisión de la solicitud de pago. </t>
  </si>
  <si>
    <r>
      <t xml:space="preserve">4) Realizar el mantenimiento de infraestructura física de las Unidades Organizativas e Instituciones de la Actividad Central MH. </t>
    </r>
    <r>
      <rPr>
        <b/>
        <sz val="14"/>
        <rFont val="Arial"/>
        <family val="2"/>
      </rPr>
      <t xml:space="preserve">
                                                   </t>
    </r>
  </si>
  <si>
    <t>Porcentaje de áreas de la Actividad Central del MH adecuadas.</t>
  </si>
  <si>
    <t xml:space="preserve">SG ( R )
CC ( P )
DABS (P )
COMITÉ LICITACIÓN ( P)
DARF ( P)
 </t>
  </si>
  <si>
    <t xml:space="preserve">Solicitud para la compra o contratación de servicios. </t>
  </si>
  <si>
    <t xml:space="preserve"> Lista de Verificación Cumplimiento de Requerimientos, completada.</t>
  </si>
  <si>
    <t>SG ( R )
DABS ( P) 
 CC (I )
DCD ( P)
DARF ( P) 
DAFI (P)
Unidades Organizativas e Instituciones de AC del MH (P)</t>
  </si>
  <si>
    <t xml:space="preserve">6) Dar seguimiento del  Plan de racionalización del gasto energético en las Unidades Organizativas e Instituciones de la Actividad Central MH. </t>
  </si>
  <si>
    <t>7) Realizar los servicios de transportación para las Unidades Organizativas e Instituciones de la Actividad Central MH.</t>
  </si>
  <si>
    <t xml:space="preserve">Suministro de Combustible para la flotilla del MH, un estimado de 11 millones distribuido de la siguiente manera: Transportación Galones de Gasolina 6,600  Gls y  Gasoil 18,600. 
Para Dirección de Casinos serian de 31,900 Gls de Gasoil. La cantidad de solicitud de Transporte es de 6.000 solicitudes vía SISTRAN. 
Capacitación para el personal de la División de Transportación:
1) Curso de manejo defensivo 
2) Introducción a la mecánica 
3) Servicio al Cliente
El monto necesario para pago de dieta es de 1,700,000.00.
Agua de botellitas 16 onzas 20/1 (80)
Alicate de mecánica no. 6 (2)
Ambientador en spray (varios olores) (25)
Amorol p/ vehículo (20)
Azucar blanca 5 libras (75)
Batería  p/ vehículos 15/12 (10)
Bolígrafo ( varios colores) (100)
Bombillo de una y dos contactor (20)
Café de 1 libra (120)
Cd en blanco (4)
Clips billetero 19mm (caja 12/1) (4)
Clips billetero 5/8  41mm (#20) (caja 12/1) (4)
Clips billetero 51 ml. 12/1 (grande) (4)
Clips billetero de 1"  25 mm.  (caja 12/1) (4)
Clips billetero pequeño 1/2 (15mm) (caja  12/1) (3)
Clips grande (cajita) (9)
Clips pequeños (cajita) (8)
Coolant (8)
Cremora  de 22 onzas (7)
Destornillador plano  ¼ (1)
Folder 8 1/2 x11 (140)
Grapadora tamaño normal (3)
Neumático 265/65r-17 (28)
Neumático p/ vehículo 215/65r-15 (28)
Neumático p/ vehículo 245/65r16 (28)
Neumático p/ vehículos 700r16 (12)
Neumáticos 225/70r17 (8)
Neumáticos 750r16/10 (12)
Pendaflex 8 1/2  x 13 de 25/1 (4)
Pino espuma (3)
Post it 3x3 ( mediano ) (10)
Power steering (10)
Resaltador ( varios colores) (10)
Resma de papel 8 1/2 x 11 (38)
Sacagrapa (4)
Shampoo (20)
Sobre blanco (100)
Sobre manila  9 x 12 (25)
Sobre manila 10 x 13 (25)
Sobre manila 10 x 15 (25)
Sobre manila 5 x8 (25)
Te caliente en sobre (7)
Tijera (4)
Tubo para neumaticos  (20)
Botique de primeros auxilio  (60)
Extintores para coche (60)
Llave de rueda en cruz  (10)
Pistola de silicon de uretano  (1)
Remachadora (1)
Taladro (1)
Emgrasadora a presion (1)
Aspiradora para auto (1)
Maquina de lavado a presion para auto (1)
Ambientador en piedra para auto (20)
Manometro  para a/c (1)
Tanque de aceite (1)
</t>
  </si>
  <si>
    <t xml:space="preserve">8) Realizar el mantenimiento preventivo y correctivo de la flota vehicular del MH. </t>
  </si>
  <si>
    <t>Solicitud de compras de materiales.</t>
  </si>
  <si>
    <t xml:space="preserve">9) Realizar los servicios de limpieza en las distintas áreas de las Unidades Organizativas </t>
  </si>
  <si>
    <t>10) Ejecutar y entregar los inventarios por departamentos</t>
  </si>
  <si>
    <t xml:space="preserve">11) Gestionar el Desguace de equipos Incautados </t>
  </si>
  <si>
    <t xml:space="preserve">12) Realizar la gestión para entrega de equipos en calidad de Donación </t>
  </si>
  <si>
    <t>1) Preparar y limpiar los equipos</t>
  </si>
  <si>
    <t>13) Realizar la gestión de trámite de descargo de bienes para la DGBN</t>
  </si>
  <si>
    <t>14) Elaboración memoria e informe ejecutivo.</t>
  </si>
  <si>
    <t>DABS (R) 
CC ( P)
SG ( P)
DGPLT ( P )</t>
  </si>
  <si>
    <t xml:space="preserve"> PLAN OPERATIVO 2020</t>
  </si>
  <si>
    <t>7.3.3.1-  Elaborar propuesta conceptual y cronología.</t>
  </si>
  <si>
    <t>7.3.3.2-  Diseño de los artes y material promocional.</t>
  </si>
  <si>
    <r>
      <rPr>
        <strike/>
        <sz val="16"/>
        <rFont val="Arial"/>
        <family val="2"/>
      </rPr>
      <t xml:space="preserve"> </t>
    </r>
    <r>
      <rPr>
        <sz val="16"/>
        <rFont val="Arial"/>
        <family val="2"/>
      </rPr>
      <t>7.3.3.3- Difundir campaña.</t>
    </r>
  </si>
  <si>
    <t>7.5.2.1- Elaborar propuesta conceptual y cronología.</t>
  </si>
  <si>
    <t>7.5.2.2- Diseño de los artes y material promocional.</t>
  </si>
  <si>
    <t xml:space="preserve"> 7.5.2.3-Difundir campaña.</t>
  </si>
  <si>
    <t>7.6.3.2- Realizar convocatorias (correos, cartas, etc.)</t>
  </si>
  <si>
    <t xml:space="preserve">DC (R)
DABS  (P)
DARF   (P)
DARH   (P) 
DAFI   (P)     </t>
  </si>
  <si>
    <t>DC ( R )
Unidades Organizativas Actividad Central del MH  (P)</t>
  </si>
  <si>
    <t>DC ( R )
DCD  (P)
DARTC  (P)    
Unidades Organizativas Actividad Central del MH  (P)</t>
  </si>
  <si>
    <t>DC ( R ) (P)
DABS ( I ) (P)
Unidades Organizativas Actividad Central del MH  (P)</t>
  </si>
  <si>
    <t xml:space="preserve">VICEMINISTERIO TÉCNICO </t>
  </si>
  <si>
    <t>1) Elaborar informe de los Órganos Colegiados Interinstitucionales según delegación.</t>
  </si>
  <si>
    <t>1) Participar en los Órganos Colegiados Interinstitucionales.</t>
  </si>
  <si>
    <t>Convocatoria a las sesiones de los Consejos.</t>
  </si>
  <si>
    <t>ViceMinisterio Técnico (R)
Órganos Colegiados   (P)
DCD (P)</t>
  </si>
  <si>
    <t>Gastos en combustible 
Mantenimiento de vehículos.
Material gastable de uso común.</t>
  </si>
  <si>
    <t>Correos electrónicos de coordinación.</t>
  </si>
  <si>
    <t>3) Recopilar los datos e informaciones requeridas.</t>
  </si>
  <si>
    <t>Actas o Resoluciones  recibidas de los Consejos.</t>
  </si>
  <si>
    <t>Lista de verificación de informaciones o documentos.</t>
  </si>
  <si>
    <t>5) Elaborar informe.</t>
  </si>
  <si>
    <t xml:space="preserve"> Informe elaborado.</t>
  </si>
  <si>
    <t>6) Remisión de informe a la Coordinación del Despacho para fines de información.</t>
  </si>
  <si>
    <t>a) Comunicación de remisión dirigida al Ministro de Hacienda.</t>
  </si>
  <si>
    <t>2) Dar Seguimiento al Acuerdo Interinstitucional para establecer un Sistema de Evaluación y Desempeño y Rendición de Cuentas y Mecanismos de Financiamiento a corto plazo de las Empresas Eléctricas Estatales (CDEEE, EGEHID, ETED, EDESUR, EDEESTE, EDENORTE)</t>
  </si>
  <si>
    <t xml:space="preserve">1) Conformar Equipo de Trabajo. </t>
  </si>
  <si>
    <t>Correo y/o comunicación informando la conformación del equipo de trabajo.</t>
  </si>
  <si>
    <t>ViceMinisterio Técnico (R)
Asesores (P)
Especialistas Proyectos (P)</t>
  </si>
  <si>
    <t>Material gastable de uso común.
Contratación de 15 colaboradores.
Adecuación del espacio físico para 15 estaciones de trabajo.</t>
  </si>
  <si>
    <t xml:space="preserve">2) Levantar Información de las Empresas y presentación plan de trabajo. </t>
  </si>
  <si>
    <t>Plan de Trabajo elaborado y aprobado.</t>
  </si>
  <si>
    <t>3) Recibir y verificar la documentación de las empresas, elaborar informes de recomendaciones.</t>
  </si>
  <si>
    <t>Informes elaborados y aprobados.</t>
  </si>
  <si>
    <t xml:space="preserve">4) Elaborar documentación para reglamentar las operaciones de acuerdo a las recomendaciones. </t>
  </si>
  <si>
    <t>Documentos normativos aprobados.</t>
  </si>
  <si>
    <t xml:space="preserve">3) Dar Seguimiento al pago oportuno de los compromisos asumidos por el gobierno relativos a: Peaje Sombra y Fideicomisos de los cuales el MH forma parte.
</t>
  </si>
  <si>
    <t>1) Elaborar Informes sobre estatus de actividades.</t>
  </si>
  <si>
    <t>Informe de estatus elaborados.</t>
  </si>
  <si>
    <t>Material gastable de uso común.</t>
  </si>
  <si>
    <t>4) Asistir al Ministro de Hacieda en la revisión para aprobación de los Presupuestos y sus Modificaciones correspondientes a las Empresas Públicas no Financieras.</t>
  </si>
  <si>
    <t xml:space="preserve">1) Levantar Información de las Empresas y presentación plan de trabajo. </t>
  </si>
  <si>
    <t>ViceMinisterio Técnico ( R)
DCD (P)
Asesores (P)
Especialistas Proyectos (P)</t>
  </si>
  <si>
    <t>2) Elaborar documentación para reglamentar el proceso de revisión.</t>
  </si>
  <si>
    <t>3) Recibir documentos de presupuesto o modificaciones presupuestarias.</t>
  </si>
  <si>
    <t>4) Revisar expediente y emitir recomedaciones en los casos que aplique.</t>
  </si>
  <si>
    <t>5) Remitir al Ministro para aprobación final.</t>
  </si>
  <si>
    <t>5) Dar Seguimiento al Plan de Fortalecimiento de la DGCN y al Proyecto del Catastro Nacional</t>
  </si>
  <si>
    <t>1) Coordinar, dar continuidad a las reuniones de seguimiento con los órganos rectores involucrados y entidades relacionadas con el catastro multipropósito.</t>
  </si>
  <si>
    <t xml:space="preserve"> Comunicaciones y/o  correos informativos de las reuniones.
</t>
  </si>
  <si>
    <t>ViceMinisterio Técnico (R)
Especialista Proyectos (P)
DGCN ( P)</t>
  </si>
  <si>
    <t>2) Elaborar Informes sobre estatus de actividades.</t>
  </si>
  <si>
    <t>3) Coordinar Misiones de Consultores Internacionales.</t>
  </si>
  <si>
    <t>4) Coordinar el Equipo de Supervisión del Proyecto.</t>
  </si>
  <si>
    <t>Circular y/o correos de convocatorias para reuniones de coordinación</t>
  </si>
  <si>
    <t>6) Dar Seguimiento al Proyecto de Adquisición de Inmuebles San José de las Matas (SAJOMA)</t>
  </si>
  <si>
    <t>1) Coordinar, dar continuidad a las actividades realizadas en la oficina SAJOMA.</t>
  </si>
  <si>
    <t xml:space="preserve">ViceMinisterio Técnico (R)
</t>
  </si>
  <si>
    <t>3) Coordinar visitas al proyecto, en los momentos que apliquen.</t>
  </si>
  <si>
    <t>Correo de coordinación.</t>
  </si>
  <si>
    <t>7) Dar Seguimiento al Plan de Fortalecimiento de la DGBN.</t>
  </si>
  <si>
    <t>1) Coordinar, dar continuidad a las reuniones de Seguimiento con las entidades involucradas.</t>
  </si>
  <si>
    <t>Circular y correos de convocatorias a reuniones de coordinación.
Ayudas Memorias.</t>
  </si>
  <si>
    <t>ViceMinisterio Técnico (R)
Especialista Proyectos (P)
DGBN ( P)</t>
  </si>
  <si>
    <t>2) Elaborar Informes sobre Estatus de Actividades.</t>
  </si>
  <si>
    <t>8) Dar seguimiento a las actividades para el cumplimiento de las normativas relativas al otorgamiento de licencias y permisos correspondientes a los juegos de azar.</t>
  </si>
  <si>
    <t>1) Dar continuidad a las actividades realizadas por la DCJA.</t>
  </si>
  <si>
    <t>ViceMinisterio Técnico (R)
DCJA (P)</t>
  </si>
  <si>
    <t>9) Realizar la gestión administrativa del Viceministerio  (Compras, Mantenimiento, Solicitudes a Recursos Humanos, entre otras).</t>
  </si>
  <si>
    <t xml:space="preserve">A) Correo electrónico contentivos de las necesidades identificadas por el personal administrativo. </t>
  </si>
  <si>
    <t>ViceMinisterio Técnico (R)
DABS (P)
DARH (P)                  
DARF (P)
DRI (P)</t>
  </si>
  <si>
    <t xml:space="preserve">A) Comunicación de remisión de requerimientos a las diferentes áreas. </t>
  </si>
  <si>
    <t>10) Elaborar Plan Anual de compras.</t>
  </si>
  <si>
    <t>Correo  electrónico contentivo de los requerimientos del área.</t>
  </si>
  <si>
    <t>ViceMinisterio Técnico (R)
DABS (P)</t>
  </si>
  <si>
    <t>2) Completar la matriz del plan anual de compras de la Unidad.</t>
  </si>
  <si>
    <t>Matriz Plan Anual de compras.</t>
  </si>
  <si>
    <t>Correo de aprobación por parte del Viceministro VTEC.</t>
  </si>
  <si>
    <t>A) Correo electrónico de remisión Matriz Plan Anual de Compras.</t>
  </si>
  <si>
    <t>11) Elaborar memoria e informe ejecutivo.</t>
  </si>
  <si>
    <t xml:space="preserve">ViceMinisterio Técnico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</si>
</sst>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quot;RD$&quot;#,##0_);[Red]\(&quot;RD$&quot;#,##0\)"/>
    <numFmt numFmtId="165" formatCode="_-* #,##0.00\ _€_-;\-* #,##0.00\ _€_-;_-* &quot;-&quot;??\ _€_-;_-@_-"/>
    <numFmt numFmtId="166" formatCode="_-* #,##0\ _€_-;\-* #,##0\ _€_-;_-* &quot;-&quot;??\ _€_-;_-@_-"/>
    <numFmt numFmtId="167" formatCode="_-* #,##0.0\ _€_-;\-* #,##0.0\ _€_-;_-* &quot;-&quot;??\ _€_-;_-@_-"/>
    <numFmt numFmtId="168" formatCode="_(* #,##0.0_);_(* \(#,##0.0\);_(* &quot;-&quot;?_);_(@_)"/>
    <numFmt numFmtId="169" formatCode="#,##0.00_ ;\-#,##0.00\ "/>
  </numFmts>
  <fonts count="142">
    <font>
      <sz val="11"/>
      <color theme="1"/>
      <name val="Calibri"/>
      <family val="2"/>
      <scheme val="minor"/>
    </font>
    <font>
      <sz val="11"/>
      <color theme="1"/>
      <name val="Calibri"/>
      <family val="2"/>
      <scheme val="minor"/>
    </font>
    <font>
      <sz val="9"/>
      <name val="Arial"/>
      <family val="2"/>
    </font>
    <font>
      <b/>
      <i/>
      <sz val="20"/>
      <name val="Adobe Caslon Pro"/>
      <family val="1"/>
    </font>
    <font>
      <b/>
      <sz val="18"/>
      <name val="Arial"/>
      <family val="2"/>
    </font>
    <font>
      <b/>
      <sz val="8"/>
      <name val="Arial"/>
      <family val="2"/>
    </font>
    <font>
      <sz val="8"/>
      <name val="Arial"/>
      <family val="2"/>
    </font>
    <font>
      <sz val="14"/>
      <name val="Arial"/>
      <family val="2"/>
    </font>
    <font>
      <b/>
      <sz val="14"/>
      <name val="Arial"/>
      <family val="2"/>
    </font>
    <font>
      <sz val="12"/>
      <name val="Arial"/>
      <family val="2"/>
    </font>
    <font>
      <sz val="14"/>
      <color indexed="10"/>
      <name val="Arial"/>
      <family val="2"/>
    </font>
    <font>
      <sz val="14"/>
      <color theme="1"/>
      <name val="Arial"/>
      <family val="2"/>
    </font>
    <font>
      <sz val="14"/>
      <color indexed="17"/>
      <name val="Arial"/>
      <family val="2"/>
    </font>
    <font>
      <sz val="14"/>
      <color indexed="8"/>
      <name val="Arial"/>
      <family val="2"/>
    </font>
    <font>
      <sz val="9"/>
      <color theme="3" tint="0.39997558519241921"/>
      <name val="Arial"/>
      <family val="2"/>
    </font>
    <font>
      <b/>
      <sz val="9"/>
      <color indexed="81"/>
      <name val="Tahoma"/>
      <family val="2"/>
    </font>
    <font>
      <sz val="9"/>
      <color indexed="81"/>
      <name val="Tahoma"/>
      <family val="2"/>
    </font>
    <font>
      <sz val="10"/>
      <name val="Arial"/>
      <family val="2"/>
    </font>
    <font>
      <sz val="16"/>
      <name val="Arial"/>
      <family val="2"/>
    </font>
    <font>
      <b/>
      <sz val="12"/>
      <name val="Arial"/>
      <family val="2"/>
    </font>
    <font>
      <b/>
      <sz val="20"/>
      <name val="Arial"/>
      <family val="2"/>
    </font>
    <font>
      <b/>
      <sz val="16"/>
      <name val="Arial"/>
      <family val="2"/>
    </font>
    <font>
      <sz val="11"/>
      <color indexed="8"/>
      <name val="Calibri"/>
      <family val="2"/>
    </font>
    <font>
      <strike/>
      <sz val="16"/>
      <name val="Arial"/>
      <family val="2"/>
    </font>
    <font>
      <sz val="14"/>
      <color theme="0"/>
      <name val="Arial"/>
      <family val="2"/>
    </font>
    <font>
      <i/>
      <sz val="16"/>
      <name val="Arial"/>
      <family val="2"/>
    </font>
    <font>
      <b/>
      <i/>
      <sz val="22"/>
      <name val="Adobe Caslon Pro"/>
      <family val="1"/>
    </font>
    <font>
      <b/>
      <sz val="18"/>
      <color rgb="FFC00000"/>
      <name val="Arial"/>
      <family val="2"/>
    </font>
    <font>
      <sz val="14"/>
      <name val="Tahoma"/>
      <family val="2"/>
    </font>
    <font>
      <sz val="14"/>
      <color theme="3" tint="0.39997558519241921"/>
      <name val="Arial"/>
      <family val="2"/>
    </font>
    <font>
      <strike/>
      <sz val="14"/>
      <name val="Arial"/>
      <family val="2"/>
    </font>
    <font>
      <strike/>
      <sz val="16"/>
      <name val="Cambria"/>
      <family val="1"/>
    </font>
    <font>
      <sz val="14"/>
      <name val="Airal"/>
    </font>
    <font>
      <b/>
      <sz val="18"/>
      <name val="Tahoma"/>
      <family val="2"/>
    </font>
    <font>
      <b/>
      <sz val="14"/>
      <color theme="1"/>
      <name val="Arial"/>
      <family val="2"/>
    </font>
    <font>
      <sz val="14"/>
      <color indexed="60"/>
      <name val="Arial"/>
      <family val="2"/>
    </font>
    <font>
      <sz val="16"/>
      <color rgb="FFFF0000"/>
      <name val="Arial"/>
      <family val="2"/>
    </font>
    <font>
      <b/>
      <sz val="16"/>
      <color theme="1"/>
      <name val="Arial"/>
      <family val="2"/>
    </font>
    <font>
      <strike/>
      <sz val="16"/>
      <color theme="3"/>
      <name val="Arial"/>
      <family val="2"/>
    </font>
    <font>
      <sz val="16"/>
      <color theme="3"/>
      <name val="Arial"/>
      <family val="2"/>
    </font>
    <font>
      <strike/>
      <sz val="10"/>
      <name val="Arial"/>
      <family val="2"/>
    </font>
    <font>
      <sz val="14"/>
      <color theme="9" tint="-0.499984740745262"/>
      <name val="Arial"/>
      <family val="2"/>
    </font>
    <font>
      <sz val="16"/>
      <color rgb="FF0070C0"/>
      <name val="Arial"/>
      <family val="2"/>
    </font>
    <font>
      <sz val="14"/>
      <color rgb="FFFF0000"/>
      <name val="Arial"/>
      <family val="2"/>
    </font>
    <font>
      <sz val="14"/>
      <color indexed="81"/>
      <name val="Tahoma"/>
      <family val="2"/>
    </font>
    <font>
      <b/>
      <sz val="14"/>
      <color indexed="81"/>
      <name val="Tahoma"/>
      <family val="2"/>
    </font>
    <font>
      <b/>
      <sz val="12"/>
      <color indexed="81"/>
      <name val="Tahoma"/>
      <family val="2"/>
    </font>
    <font>
      <sz val="16"/>
      <color indexed="81"/>
      <name val="Tahoma"/>
      <family val="2"/>
    </font>
    <font>
      <b/>
      <sz val="10"/>
      <color indexed="81"/>
      <name val="Tahoma"/>
      <family val="2"/>
    </font>
    <font>
      <sz val="12"/>
      <color indexed="81"/>
      <name val="Tahoma"/>
      <family val="2"/>
    </font>
    <font>
      <sz val="14"/>
      <color indexed="10"/>
      <name val="Tahoma"/>
      <family val="2"/>
    </font>
    <font>
      <sz val="11"/>
      <color indexed="81"/>
      <name val="Tahoma"/>
      <family val="2"/>
    </font>
    <font>
      <b/>
      <i/>
      <sz val="24"/>
      <name val="Adobe Caslon Pro"/>
      <family val="1"/>
    </font>
    <font>
      <b/>
      <sz val="20"/>
      <color theme="0"/>
      <name val="Arial"/>
      <family val="2"/>
    </font>
    <font>
      <b/>
      <sz val="16"/>
      <name val="Tahoma"/>
      <family val="2"/>
    </font>
    <font>
      <b/>
      <sz val="14"/>
      <color theme="3" tint="0.39997558519241921"/>
      <name val="Arial"/>
      <family val="2"/>
    </font>
    <font>
      <sz val="14"/>
      <color rgb="FFC00000"/>
      <name val="Arial"/>
      <family val="2"/>
    </font>
    <font>
      <strike/>
      <sz val="16"/>
      <color rgb="FFFF0000"/>
      <name val="Arial"/>
      <family val="2"/>
    </font>
    <font>
      <sz val="10"/>
      <color indexed="81"/>
      <name val="Tahoma"/>
      <family val="2"/>
    </font>
    <font>
      <b/>
      <sz val="16"/>
      <color theme="0"/>
      <name val="Arial"/>
      <family val="2"/>
    </font>
    <font>
      <sz val="12"/>
      <color theme="4" tint="-0.249977111117893"/>
      <name val="Arial"/>
      <family val="2"/>
    </font>
    <font>
      <b/>
      <sz val="9"/>
      <name val="Arial"/>
      <family val="2"/>
    </font>
    <font>
      <b/>
      <strike/>
      <sz val="12"/>
      <name val="Arial"/>
      <family val="2"/>
    </font>
    <font>
      <strike/>
      <sz val="12"/>
      <name val="Arial"/>
      <family val="2"/>
    </font>
    <font>
      <sz val="12"/>
      <color theme="5" tint="-0.249977111117893"/>
      <name val="Arial"/>
      <family val="2"/>
    </font>
    <font>
      <sz val="12"/>
      <color theme="1"/>
      <name val="Calibri"/>
      <family val="2"/>
      <scheme val="minor"/>
    </font>
    <font>
      <b/>
      <i/>
      <sz val="28"/>
      <name val="Adobe Caslon Pro"/>
      <family val="1"/>
    </font>
    <font>
      <sz val="16"/>
      <color indexed="8"/>
      <name val="Arial"/>
      <family val="2"/>
    </font>
    <font>
      <sz val="16"/>
      <color indexed="60"/>
      <name val="Arial"/>
      <family val="2"/>
    </font>
    <font>
      <b/>
      <sz val="16"/>
      <color indexed="9"/>
      <name val="Arial"/>
      <family val="2"/>
    </font>
    <font>
      <sz val="20"/>
      <name val="Arial"/>
      <family val="2"/>
    </font>
    <font>
      <sz val="11"/>
      <name val="Arial"/>
      <family val="2"/>
    </font>
    <font>
      <b/>
      <i/>
      <sz val="18"/>
      <name val="Adobe Caslon Pro"/>
      <family val="1"/>
    </font>
    <font>
      <sz val="12"/>
      <name val="Calibri"/>
      <family val="2"/>
    </font>
    <font>
      <sz val="14"/>
      <color rgb="FF00B050"/>
      <name val="Arial"/>
      <family val="2"/>
    </font>
    <font>
      <b/>
      <sz val="9"/>
      <color indexed="46"/>
      <name val="Arial"/>
      <family val="2"/>
    </font>
    <font>
      <strike/>
      <sz val="14"/>
      <color rgb="FFFF0000"/>
      <name val="Arial"/>
      <family val="2"/>
    </font>
    <font>
      <b/>
      <sz val="11"/>
      <color indexed="81"/>
      <name val="Tahoma"/>
      <family val="2"/>
    </font>
    <font>
      <sz val="9"/>
      <color indexed="10"/>
      <name val="Tahoma"/>
      <family val="2"/>
    </font>
    <font>
      <sz val="11"/>
      <name val="Calibri"/>
      <family val="2"/>
      <scheme val="minor"/>
    </font>
    <font>
      <sz val="16"/>
      <color indexed="17"/>
      <name val="Arial"/>
      <family val="2"/>
    </font>
    <font>
      <b/>
      <strike/>
      <sz val="16"/>
      <name val="Arial"/>
      <family val="2"/>
    </font>
    <font>
      <b/>
      <sz val="10"/>
      <name val="Arial"/>
      <family val="2"/>
    </font>
    <font>
      <sz val="11"/>
      <name val="Calibri"/>
      <family val="2"/>
    </font>
    <font>
      <b/>
      <sz val="11"/>
      <name val="Calibri"/>
      <family val="2"/>
    </font>
    <font>
      <b/>
      <sz val="11"/>
      <name val="Arial"/>
      <family val="2"/>
    </font>
    <font>
      <sz val="9"/>
      <name val="Calibri"/>
      <family val="2"/>
    </font>
    <font>
      <sz val="28"/>
      <color indexed="8"/>
      <name val="Calibri"/>
      <family val="2"/>
    </font>
    <font>
      <sz val="28"/>
      <color rgb="FFFF0000"/>
      <name val="Calibri"/>
      <family val="2"/>
    </font>
    <font>
      <sz val="28"/>
      <color indexed="8"/>
      <name val="Arial"/>
      <family val="2"/>
    </font>
    <font>
      <b/>
      <i/>
      <sz val="48"/>
      <name val="Adobe Caslon Pro"/>
      <family val="1"/>
    </font>
    <font>
      <b/>
      <sz val="36"/>
      <name val="Arial"/>
      <family val="2"/>
    </font>
    <font>
      <b/>
      <sz val="28"/>
      <name val="Arial"/>
      <family val="2"/>
    </font>
    <font>
      <sz val="28"/>
      <name val="Tahoma"/>
      <family val="2"/>
    </font>
    <font>
      <b/>
      <sz val="28"/>
      <color rgb="FFFF0000"/>
      <name val="Arial"/>
      <family val="2"/>
    </font>
    <font>
      <sz val="28"/>
      <name val="Arial"/>
      <family val="2"/>
    </font>
    <font>
      <b/>
      <sz val="28"/>
      <color indexed="8"/>
      <name val="Arial"/>
      <family val="2"/>
    </font>
    <font>
      <strike/>
      <sz val="28"/>
      <name val="Arial"/>
      <family val="2"/>
    </font>
    <font>
      <b/>
      <sz val="28"/>
      <color indexed="12"/>
      <name val="Arial"/>
      <family val="2"/>
    </font>
    <font>
      <sz val="28"/>
      <color theme="1"/>
      <name val="Arial"/>
      <family val="2"/>
    </font>
    <font>
      <b/>
      <sz val="28"/>
      <color theme="1"/>
      <name val="Arial"/>
      <family val="2"/>
    </font>
    <font>
      <b/>
      <sz val="28"/>
      <color rgb="FF00B050"/>
      <name val="Tahoma"/>
      <family val="2"/>
    </font>
    <font>
      <sz val="28"/>
      <color rgb="FF00B050"/>
      <name val="Tahoma"/>
      <family val="2"/>
    </font>
    <font>
      <sz val="28"/>
      <color theme="1"/>
      <name val="Calibri"/>
      <family val="2"/>
      <scheme val="minor"/>
    </font>
    <font>
      <sz val="28"/>
      <color rgb="FFFF0000"/>
      <name val="Arial"/>
      <family val="2"/>
    </font>
    <font>
      <strike/>
      <sz val="28"/>
      <color theme="9" tint="-0.249977111117893"/>
      <name val="Arial"/>
      <family val="2"/>
    </font>
    <font>
      <b/>
      <sz val="28"/>
      <color rgb="FF00B050"/>
      <name val="Arial"/>
      <family val="2"/>
    </font>
    <font>
      <b/>
      <sz val="28"/>
      <color rgb="FF00B050"/>
      <name val="Calibri"/>
      <family val="2"/>
    </font>
    <font>
      <sz val="28"/>
      <color rgb="FF00B050"/>
      <name val="Calibri"/>
      <family val="2"/>
    </font>
    <font>
      <sz val="28"/>
      <color indexed="60"/>
      <name val="Arial"/>
      <family val="2"/>
    </font>
    <font>
      <b/>
      <sz val="28"/>
      <color indexed="8"/>
      <name val="Calibri"/>
      <family val="2"/>
    </font>
    <font>
      <strike/>
      <sz val="28"/>
      <color indexed="53"/>
      <name val="Arial"/>
      <family val="2"/>
    </font>
    <font>
      <strike/>
      <sz val="28"/>
      <color theme="9" tint="-0.24994659260841701"/>
      <name val="Arial"/>
      <family val="2"/>
    </font>
    <font>
      <sz val="24"/>
      <name val="Arial"/>
      <family val="2"/>
    </font>
    <font>
      <strike/>
      <sz val="24"/>
      <name val="Arial"/>
      <family val="2"/>
    </font>
    <font>
      <strike/>
      <sz val="24"/>
      <color indexed="53"/>
      <name val="Arial"/>
      <family val="2"/>
    </font>
    <font>
      <sz val="12"/>
      <name val="Calibri"/>
      <family val="2"/>
      <scheme val="minor"/>
    </font>
    <font>
      <u/>
      <sz val="12"/>
      <name val="Arial"/>
      <family val="2"/>
    </font>
    <font>
      <sz val="12"/>
      <name val="Tahoma"/>
      <family val="2"/>
    </font>
    <font>
      <b/>
      <sz val="12"/>
      <name val="Tahoma"/>
      <family val="2"/>
    </font>
    <font>
      <sz val="11"/>
      <name val="Tahoma"/>
      <family val="2"/>
    </font>
    <font>
      <b/>
      <i/>
      <sz val="11"/>
      <name val="Tahoma"/>
      <family val="2"/>
    </font>
    <font>
      <b/>
      <sz val="11"/>
      <name val="Tahoma"/>
      <family val="2"/>
    </font>
    <font>
      <strike/>
      <sz val="11"/>
      <name val="Tahoma"/>
      <family val="2"/>
    </font>
    <font>
      <b/>
      <strike/>
      <sz val="11"/>
      <name val="Tahoma"/>
      <family val="2"/>
    </font>
    <font>
      <sz val="10"/>
      <color indexed="30"/>
      <name val="Arial"/>
      <family val="2"/>
    </font>
    <font>
      <b/>
      <i/>
      <sz val="26"/>
      <name val="Adobe Caslon Pro"/>
      <family val="1"/>
    </font>
    <font>
      <sz val="16"/>
      <color theme="1"/>
      <name val="Arial"/>
      <family val="2"/>
    </font>
    <font>
      <sz val="18"/>
      <name val="Arial"/>
      <family val="2"/>
    </font>
    <font>
      <sz val="16"/>
      <name val="Calibri"/>
      <family val="2"/>
      <scheme val="minor"/>
    </font>
    <font>
      <sz val="18"/>
      <name val="Calibri"/>
      <family val="2"/>
    </font>
    <font>
      <strike/>
      <sz val="18"/>
      <name val="Calibri"/>
      <family val="2"/>
    </font>
    <font>
      <sz val="18"/>
      <name val="Calibri"/>
      <family val="2"/>
      <scheme val="minor"/>
    </font>
    <font>
      <b/>
      <sz val="18"/>
      <color rgb="FFFF0000"/>
      <name val="Arial"/>
      <family val="2"/>
    </font>
    <font>
      <b/>
      <strike/>
      <sz val="16"/>
      <color rgb="FFFF0000"/>
      <name val="Arial"/>
      <family val="2"/>
    </font>
    <font>
      <strike/>
      <sz val="11"/>
      <color indexed="60"/>
      <name val="Calibri"/>
      <family val="2"/>
    </font>
    <font>
      <sz val="16"/>
      <name val="Tahoma"/>
      <family val="2"/>
    </font>
    <font>
      <strike/>
      <sz val="16"/>
      <name val="Tahoma"/>
      <family val="2"/>
    </font>
    <font>
      <b/>
      <strike/>
      <sz val="16"/>
      <name val="Tahoma"/>
      <family val="2"/>
    </font>
    <font>
      <i/>
      <sz val="16"/>
      <name val="Tahoma"/>
      <family val="2"/>
    </font>
    <font>
      <b/>
      <i/>
      <sz val="16"/>
      <name val="Tahoma"/>
      <family val="2"/>
    </font>
    <font>
      <i/>
      <sz val="16"/>
      <color indexed="10"/>
      <name val="Arial"/>
      <family val="2"/>
    </font>
  </fonts>
  <fills count="30">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indexed="22"/>
        <bgColor indexed="64"/>
      </patternFill>
    </fill>
    <fill>
      <patternFill patternType="solid">
        <fgColor indexed="44"/>
        <bgColor indexed="64"/>
      </patternFill>
    </fill>
    <fill>
      <patternFill patternType="solid">
        <fgColor rgb="FF99CCFF"/>
        <bgColor indexed="64"/>
      </patternFill>
    </fill>
    <fill>
      <patternFill patternType="solid">
        <fgColor rgb="FFFFC000"/>
        <bgColor indexed="64"/>
      </patternFill>
    </fill>
    <fill>
      <patternFill patternType="solid">
        <fgColor theme="4" tint="-0.249977111117893"/>
        <bgColor indexed="64"/>
      </patternFill>
    </fill>
    <fill>
      <patternFill patternType="solid">
        <fgColor rgb="FFFFFF0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2"/>
        <bgColor indexed="64"/>
      </patternFill>
    </fill>
    <fill>
      <patternFill patternType="solid">
        <fgColor theme="6" tint="0.59999389629810485"/>
        <bgColor indexed="64"/>
      </patternFill>
    </fill>
    <fill>
      <patternFill patternType="solid">
        <fgColor indexed="9"/>
        <bgColor indexed="64"/>
      </patternFill>
    </fill>
    <fill>
      <patternFill patternType="solid">
        <fgColor rgb="FF0070C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bgColor indexed="64"/>
      </patternFill>
    </fill>
    <fill>
      <patternFill patternType="solid">
        <fgColor theme="8" tint="0.59999389629810485"/>
        <bgColor indexed="64"/>
      </patternFill>
    </fill>
    <fill>
      <patternFill patternType="solid">
        <fgColor rgb="FF366092"/>
        <bgColor rgb="FF366092"/>
      </patternFill>
    </fill>
    <fill>
      <patternFill patternType="solid">
        <fgColor theme="8" tint="0.39997558519241921"/>
        <bgColor indexed="64"/>
      </patternFill>
    </fill>
  </fills>
  <borders count="207">
    <border>
      <left/>
      <right/>
      <top/>
      <bottom/>
      <diagonal/>
    </border>
    <border>
      <left style="thin">
        <color theme="3" tint="-0.499984740745262"/>
      </left>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theme="3" tint="-0.499984740745262"/>
      </right>
      <top/>
      <bottom/>
      <diagonal/>
    </border>
    <border>
      <left style="thin">
        <color theme="3" tint="-0.499984740745262"/>
      </left>
      <right style="thin">
        <color theme="3" tint="-0.499984740745262"/>
      </right>
      <top/>
      <bottom style="thin">
        <color theme="3"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3" tint="-0.499984740745262"/>
      </right>
      <top style="thin">
        <color theme="3" tint="-0.499984740745262"/>
      </top>
      <bottom/>
      <diagonal/>
    </border>
    <border>
      <left/>
      <right style="thin">
        <color theme="3" tint="-0.499984740745262"/>
      </right>
      <top/>
      <bottom/>
      <diagonal/>
    </border>
    <border>
      <left style="thin">
        <color theme="3" tint="-0.499984740745262"/>
      </left>
      <right/>
      <top style="thin">
        <color theme="3" tint="-0.499984740745262"/>
      </top>
      <bottom/>
      <diagonal/>
    </border>
    <border>
      <left style="thin">
        <color theme="3" tint="-0.499984740745262"/>
      </left>
      <right/>
      <top/>
      <bottom/>
      <diagonal/>
    </border>
    <border>
      <left style="thin">
        <color theme="3" tint="-0.499984740745262"/>
      </left>
      <right/>
      <top/>
      <bottom style="thin">
        <color theme="3" tint="-0.499984740745262"/>
      </bottom>
      <diagonal/>
    </border>
    <border>
      <left/>
      <right style="thin">
        <color indexed="64"/>
      </right>
      <top style="thin">
        <color indexed="64"/>
      </top>
      <bottom style="thin">
        <color indexed="64"/>
      </bottom>
      <diagonal/>
    </border>
    <border>
      <left/>
      <right style="thin">
        <color theme="3" tint="-0.499984740745262"/>
      </right>
      <top/>
      <bottom style="thin">
        <color theme="3" tint="-0.499984740745262"/>
      </bottom>
      <diagonal/>
    </border>
    <border>
      <left style="thin">
        <color theme="3" tint="-0.499984740745262"/>
      </left>
      <right style="thin">
        <color theme="3" tint="-0.499984740745262"/>
      </right>
      <top/>
      <bottom style="thin">
        <color indexed="64"/>
      </bottom>
      <diagonal/>
    </border>
    <border>
      <left style="thin">
        <color theme="3" tint="-0.499984740745262"/>
      </left>
      <right style="thin">
        <color theme="3" tint="-0.499984740745262"/>
      </right>
      <top style="thin">
        <color indexed="64"/>
      </top>
      <bottom/>
      <diagonal/>
    </border>
    <border>
      <left style="thin">
        <color indexed="64"/>
      </left>
      <right/>
      <top style="thin">
        <color theme="3" tint="-0.499984740745262"/>
      </top>
      <bottom/>
      <diagonal/>
    </border>
    <border>
      <left style="thin">
        <color indexed="64"/>
      </left>
      <right/>
      <top/>
      <bottom/>
      <diagonal/>
    </border>
    <border>
      <left style="thin">
        <color indexed="64"/>
      </left>
      <right/>
      <top/>
      <bottom style="thin">
        <color theme="3" tint="-0.499984740745262"/>
      </bottom>
      <diagonal/>
    </border>
    <border>
      <left style="thin">
        <color theme="3" tint="-0.499984740745262"/>
      </left>
      <right/>
      <top style="thin">
        <color indexed="64"/>
      </top>
      <bottom/>
      <diagonal/>
    </border>
    <border>
      <left style="thin">
        <color theme="3" tint="-0.499984740745262"/>
      </left>
      <right style="thin">
        <color indexed="64"/>
      </right>
      <top style="thin">
        <color theme="3" tint="-0.499984740745262"/>
      </top>
      <bottom/>
      <diagonal/>
    </border>
    <border>
      <left style="thin">
        <color indexed="64"/>
      </left>
      <right/>
      <top style="thin">
        <color indexed="64"/>
      </top>
      <bottom style="thin">
        <color indexed="64"/>
      </bottom>
      <diagonal/>
    </border>
    <border>
      <left style="thin">
        <color theme="3" tint="-0.499984740745262"/>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3" tint="-0.499984740745262"/>
      </left>
      <right style="thin">
        <color indexed="64"/>
      </right>
      <top/>
      <bottom style="thin">
        <color theme="3" tint="-0.499984740745262"/>
      </bottom>
      <diagonal/>
    </border>
    <border>
      <left/>
      <right style="thin">
        <color indexed="64"/>
      </right>
      <top style="thin">
        <color indexed="64"/>
      </top>
      <bottom/>
      <diagonal/>
    </border>
    <border>
      <left/>
      <right style="thin">
        <color indexed="64"/>
      </right>
      <top/>
      <bottom style="thin">
        <color indexed="64"/>
      </bottom>
      <diagonal/>
    </border>
    <border>
      <left/>
      <right/>
      <top style="thin">
        <color theme="3" tint="-0.499984740745262"/>
      </top>
      <bottom/>
      <diagonal/>
    </border>
    <border>
      <left style="thin">
        <color indexed="64"/>
      </left>
      <right style="thin">
        <color indexed="56"/>
      </right>
      <top style="thin">
        <color indexed="64"/>
      </top>
      <bottom style="thin">
        <color indexed="56"/>
      </bottom>
      <diagonal/>
    </border>
    <border>
      <left style="thin">
        <color indexed="56"/>
      </left>
      <right style="thin">
        <color indexed="56"/>
      </right>
      <top style="thin">
        <color indexed="64"/>
      </top>
      <bottom style="thin">
        <color indexed="56"/>
      </bottom>
      <diagonal/>
    </border>
    <border>
      <left style="thin">
        <color indexed="56"/>
      </left>
      <right style="thin">
        <color indexed="56"/>
      </right>
      <top style="thin">
        <color indexed="64"/>
      </top>
      <bottom/>
      <diagonal/>
    </border>
    <border>
      <left style="thin">
        <color indexed="64"/>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top style="thin">
        <color indexed="56"/>
      </top>
      <bottom style="thin">
        <color indexed="56"/>
      </bottom>
      <diagonal/>
    </border>
    <border>
      <left style="thin">
        <color indexed="56"/>
      </left>
      <right style="thin">
        <color indexed="56"/>
      </right>
      <top style="thin">
        <color indexed="56"/>
      </top>
      <bottom/>
      <diagonal/>
    </border>
    <border>
      <left style="thin">
        <color indexed="56"/>
      </left>
      <right/>
      <top style="thin">
        <color indexed="56"/>
      </top>
      <bottom/>
      <diagonal/>
    </border>
    <border>
      <left style="thin">
        <color indexed="64"/>
      </left>
      <right style="thin">
        <color indexed="56"/>
      </right>
      <top style="thin">
        <color indexed="56"/>
      </top>
      <bottom/>
      <diagonal/>
    </border>
    <border>
      <left style="thin">
        <color indexed="64"/>
      </left>
      <right style="thin">
        <color indexed="56"/>
      </right>
      <top/>
      <bottom/>
      <diagonal/>
    </border>
    <border>
      <left style="thin">
        <color indexed="56"/>
      </left>
      <right style="thin">
        <color indexed="56"/>
      </right>
      <top/>
      <bottom/>
      <diagonal/>
    </border>
    <border>
      <left style="thin">
        <color indexed="56"/>
      </left>
      <right/>
      <top/>
      <bottom/>
      <diagonal/>
    </border>
    <border>
      <left style="thin">
        <color indexed="64"/>
      </left>
      <right style="thin">
        <color indexed="56"/>
      </right>
      <top/>
      <bottom style="thin">
        <color indexed="64"/>
      </bottom>
      <diagonal/>
    </border>
    <border>
      <left style="thin">
        <color indexed="64"/>
      </left>
      <right/>
      <top style="thin">
        <color indexed="56"/>
      </top>
      <bottom/>
      <diagonal/>
    </border>
    <border>
      <left style="thin">
        <color indexed="64"/>
      </left>
      <right style="thin">
        <color indexed="56"/>
      </right>
      <top style="thin">
        <color theme="3" tint="-0.499984740745262"/>
      </top>
      <bottom/>
      <diagonal/>
    </border>
    <border>
      <left style="thin">
        <color indexed="64"/>
      </left>
      <right style="thin">
        <color indexed="18"/>
      </right>
      <top style="thin">
        <color indexed="64"/>
      </top>
      <bottom/>
      <diagonal/>
    </border>
    <border>
      <left style="thin">
        <color indexed="18"/>
      </left>
      <right/>
      <top/>
      <bottom/>
      <diagonal/>
    </border>
    <border>
      <left style="thin">
        <color indexed="64"/>
      </left>
      <right style="thin">
        <color indexed="18"/>
      </right>
      <top/>
      <bottom style="thin">
        <color indexed="64"/>
      </bottom>
      <diagonal/>
    </border>
    <border>
      <left style="thin">
        <color indexed="18"/>
      </left>
      <right/>
      <top/>
      <bottom style="thin">
        <color indexed="64"/>
      </bottom>
      <diagonal/>
    </border>
    <border>
      <left style="thin">
        <color indexed="18"/>
      </left>
      <right style="thin">
        <color indexed="18"/>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56"/>
      </top>
      <bottom style="thin">
        <color indexed="56"/>
      </bottom>
      <diagonal/>
    </border>
    <border>
      <left/>
      <right/>
      <top style="thin">
        <color indexed="56"/>
      </top>
      <bottom style="thin">
        <color indexed="56"/>
      </bottom>
      <diagonal/>
    </border>
    <border>
      <left/>
      <right style="thin">
        <color indexed="64"/>
      </right>
      <top style="thin">
        <color indexed="56"/>
      </top>
      <bottom style="thin">
        <color indexed="56"/>
      </bottom>
      <diagonal/>
    </border>
    <border>
      <left/>
      <right style="thin">
        <color indexed="56"/>
      </right>
      <top style="thin">
        <color indexed="56"/>
      </top>
      <bottom style="thin">
        <color indexed="56"/>
      </bottom>
      <diagonal/>
    </border>
    <border>
      <left style="thin">
        <color indexed="56"/>
      </left>
      <right style="thin">
        <color indexed="64"/>
      </right>
      <top style="thin">
        <color indexed="56"/>
      </top>
      <bottom style="thin">
        <color indexed="56"/>
      </bottom>
      <diagonal/>
    </border>
    <border>
      <left style="thin">
        <color indexed="56"/>
      </left>
      <right style="thin">
        <color indexed="64"/>
      </right>
      <top style="thin">
        <color indexed="56"/>
      </top>
      <bottom/>
      <diagonal/>
    </border>
    <border>
      <left/>
      <right/>
      <top style="thin">
        <color indexed="64"/>
      </top>
      <bottom style="thin">
        <color indexed="64"/>
      </bottom>
      <diagonal/>
    </border>
    <border>
      <left style="thin">
        <color indexed="56"/>
      </left>
      <right/>
      <top style="thin">
        <color indexed="64"/>
      </top>
      <bottom style="thin">
        <color indexed="56"/>
      </bottom>
      <diagonal/>
    </border>
    <border>
      <left/>
      <right/>
      <top style="thin">
        <color indexed="64"/>
      </top>
      <bottom style="thin">
        <color indexed="56"/>
      </bottom>
      <diagonal/>
    </border>
    <border>
      <left/>
      <right style="thin">
        <color indexed="64"/>
      </right>
      <top style="thin">
        <color indexed="64"/>
      </top>
      <bottom style="thin">
        <color indexed="56"/>
      </bottom>
      <diagonal/>
    </border>
    <border>
      <left style="thin">
        <color indexed="64"/>
      </left>
      <right style="thin">
        <color theme="3" tint="-0.499984740745262"/>
      </right>
      <top/>
      <bottom/>
      <diagonal/>
    </border>
    <border>
      <left/>
      <right/>
      <top/>
      <bottom style="thin">
        <color theme="3" tint="-0.499984740745262"/>
      </bottom>
      <diagonal/>
    </border>
    <border>
      <left/>
      <right style="thin">
        <color indexed="64"/>
      </right>
      <top/>
      <bottom style="thin">
        <color theme="3" tint="-0.499984740745262"/>
      </bottom>
      <diagonal/>
    </border>
    <border>
      <left/>
      <right style="thin">
        <color indexed="64"/>
      </right>
      <top style="thin">
        <color theme="3" tint="-0.499984740745262"/>
      </top>
      <bottom style="thin">
        <color theme="3" tint="-0.499984740745262"/>
      </bottom>
      <diagonal/>
    </border>
    <border>
      <left style="thin">
        <color indexed="64"/>
      </left>
      <right style="thin">
        <color theme="3" tint="-0.499984740745262"/>
      </right>
      <top style="thin">
        <color indexed="64"/>
      </top>
      <bottom style="thin">
        <color indexed="64"/>
      </bottom>
      <diagonal/>
    </border>
    <border>
      <left style="thin">
        <color indexed="64"/>
      </left>
      <right style="thin">
        <color theme="3" tint="-0.499984740745262"/>
      </right>
      <top style="thin">
        <color indexed="64"/>
      </top>
      <bottom/>
      <diagonal/>
    </border>
    <border>
      <left style="thin">
        <color theme="3" tint="-0.499984740745262"/>
      </left>
      <right style="thin">
        <color indexed="64"/>
      </right>
      <top style="thin">
        <color indexed="64"/>
      </top>
      <bottom/>
      <diagonal/>
    </border>
    <border>
      <left/>
      <right/>
      <top/>
      <bottom style="thin">
        <color indexed="64"/>
      </bottom>
      <diagonal/>
    </border>
    <border>
      <left style="thin">
        <color indexed="64"/>
      </left>
      <right style="thin">
        <color theme="3" tint="-0.499984740745262"/>
      </right>
      <top/>
      <bottom style="thin">
        <color indexed="64"/>
      </bottom>
      <diagonal/>
    </border>
    <border>
      <left style="thin">
        <color theme="3" tint="-0.499984740745262"/>
      </left>
      <right style="thin">
        <color indexed="64"/>
      </right>
      <top/>
      <bottom style="thin">
        <color indexed="64"/>
      </bottom>
      <diagonal/>
    </border>
    <border>
      <left style="thin">
        <color indexed="64"/>
      </left>
      <right style="thin">
        <color indexed="64"/>
      </right>
      <top/>
      <bottom style="thin">
        <color theme="3" tint="-0.499984740745262"/>
      </bottom>
      <diagonal/>
    </border>
    <border>
      <left style="thin">
        <color indexed="18"/>
      </left>
      <right style="thin">
        <color indexed="18"/>
      </right>
      <top style="thin">
        <color indexed="64"/>
      </top>
      <bottom style="thin">
        <color indexed="18"/>
      </bottom>
      <diagonal/>
    </border>
    <border>
      <left style="thin">
        <color indexed="18"/>
      </left>
      <right style="thin">
        <color indexed="18"/>
      </right>
      <top style="thin">
        <color indexed="18"/>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bottom style="thin">
        <color indexed="56"/>
      </bottom>
      <diagonal/>
    </border>
    <border>
      <left style="thin">
        <color indexed="56"/>
      </left>
      <right style="thin">
        <color indexed="56"/>
      </right>
      <top/>
      <bottom style="thin">
        <color theme="1"/>
      </bottom>
      <diagonal/>
    </border>
    <border>
      <left style="thin">
        <color indexed="56"/>
      </left>
      <right style="thin">
        <color indexed="56"/>
      </right>
      <top style="thin">
        <color theme="1"/>
      </top>
      <bottom/>
      <diagonal/>
    </border>
    <border>
      <left style="thin">
        <color indexed="56"/>
      </left>
      <right style="thin">
        <color indexed="56"/>
      </right>
      <top/>
      <bottom style="thin">
        <color indexed="56"/>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bottom/>
      <diagonal/>
    </border>
    <border>
      <left style="thin">
        <color theme="3" tint="-0.24994659260841701"/>
      </left>
      <right style="thin">
        <color theme="3" tint="-0.24994659260841701"/>
      </right>
      <top/>
      <bottom style="thin">
        <color theme="3" tint="-0.24994659260841701"/>
      </bottom>
      <diagonal/>
    </border>
    <border>
      <left style="thin">
        <color theme="3" tint="-0.24994659260841701"/>
      </left>
      <right style="thin">
        <color theme="3" tint="-0.24994659260841701"/>
      </right>
      <top/>
      <bottom style="thin">
        <color indexed="64"/>
      </bottom>
      <diagonal/>
    </border>
    <border>
      <left style="thin">
        <color theme="3" tint="-0.24994659260841701"/>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indexed="56"/>
      </left>
      <right style="thin">
        <color indexed="64"/>
      </right>
      <top style="thin">
        <color indexed="64"/>
      </top>
      <bottom style="thin">
        <color indexed="56"/>
      </bottom>
      <diagonal/>
    </border>
    <border>
      <left style="thin">
        <color indexed="56"/>
      </left>
      <right/>
      <top style="thin">
        <color theme="3" tint="-0.499984740745262"/>
      </top>
      <bottom style="thin">
        <color indexed="56"/>
      </bottom>
      <diagonal/>
    </border>
    <border>
      <left/>
      <right style="thin">
        <color indexed="56"/>
      </right>
      <top style="thin">
        <color theme="3" tint="-0.499984740745262"/>
      </top>
      <bottom style="thin">
        <color indexed="56"/>
      </bottom>
      <diagonal/>
    </border>
    <border>
      <left style="thin">
        <color indexed="64"/>
      </left>
      <right style="thin">
        <color indexed="64"/>
      </right>
      <top style="thin">
        <color indexed="56"/>
      </top>
      <bottom/>
      <diagonal/>
    </border>
    <border>
      <left style="thin">
        <color indexed="56"/>
      </left>
      <right/>
      <top style="thin">
        <color indexed="56"/>
      </top>
      <bottom style="thin">
        <color theme="3" tint="-0.499984740745262"/>
      </bottom>
      <diagonal/>
    </border>
    <border>
      <left/>
      <right/>
      <top style="thin">
        <color indexed="56"/>
      </top>
      <bottom style="thin">
        <color theme="3" tint="-0.499984740745262"/>
      </bottom>
      <diagonal/>
    </border>
    <border>
      <left/>
      <right style="thin">
        <color indexed="56"/>
      </right>
      <top style="thin">
        <color indexed="56"/>
      </top>
      <bottom style="thin">
        <color theme="3" tint="-0.499984740745262"/>
      </bottom>
      <diagonal/>
    </border>
    <border>
      <left/>
      <right/>
      <top style="medium">
        <color rgb="FF002060"/>
      </top>
      <bottom style="medium">
        <color rgb="FF002060"/>
      </bottom>
      <diagonal/>
    </border>
    <border>
      <left style="thin">
        <color rgb="FF000099"/>
      </left>
      <right style="thin">
        <color rgb="FF000099"/>
      </right>
      <top style="thin">
        <color rgb="FF000099"/>
      </top>
      <bottom style="thin">
        <color rgb="FF000099"/>
      </bottom>
      <diagonal/>
    </border>
    <border>
      <left/>
      <right/>
      <top style="thin">
        <color indexed="64"/>
      </top>
      <bottom style="thin">
        <color theme="3" tint="-0.499984740745262"/>
      </bottom>
      <diagonal/>
    </border>
    <border>
      <left/>
      <right style="thin">
        <color theme="3" tint="-0.499984740745262"/>
      </right>
      <top style="thin">
        <color indexed="64"/>
      </top>
      <bottom style="thin">
        <color theme="3" tint="-0.499984740745262"/>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indexed="64"/>
      </bottom>
      <diagonal/>
    </border>
    <border>
      <left style="thin">
        <color indexed="64"/>
      </left>
      <right style="thin">
        <color theme="1" tint="0.24994659260841701"/>
      </right>
      <top/>
      <bottom/>
      <diagonal/>
    </border>
    <border>
      <left style="thin">
        <color theme="1" tint="0.24994659260841701"/>
      </left>
      <right style="thin">
        <color theme="1" tint="0.24994659260841701"/>
      </right>
      <top style="thin">
        <color indexed="64"/>
      </top>
      <bottom style="thin">
        <color indexed="64"/>
      </bottom>
      <diagonal/>
    </border>
    <border>
      <left style="thin">
        <color indexed="64"/>
      </left>
      <right style="thin">
        <color theme="1" tint="0.24994659260841701"/>
      </right>
      <top/>
      <bottom style="thin">
        <color indexed="64"/>
      </bottom>
      <diagonal/>
    </border>
    <border>
      <left style="thin">
        <color theme="1" tint="0.24994659260841701"/>
      </left>
      <right style="thin">
        <color theme="1" tint="0.24994659260841701"/>
      </right>
      <top style="thin">
        <color indexed="64"/>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style="thin">
        <color indexed="64"/>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n">
        <color rgb="FF002060"/>
      </right>
      <top/>
      <bottom style="thin">
        <color indexed="64"/>
      </bottom>
      <diagonal/>
    </border>
    <border>
      <left style="thin">
        <color rgb="FF002060"/>
      </left>
      <right/>
      <top style="thin">
        <color rgb="FF002060"/>
      </top>
      <bottom/>
      <diagonal/>
    </border>
    <border>
      <left/>
      <right style="thin">
        <color rgb="FF002060"/>
      </right>
      <top style="thin">
        <color rgb="FF002060"/>
      </top>
      <bottom/>
      <diagonal/>
    </border>
    <border>
      <left/>
      <right/>
      <top/>
      <bottom style="thin">
        <color rgb="FF002060"/>
      </bottom>
      <diagonal/>
    </border>
    <border>
      <left style="thin">
        <color rgb="FF002060"/>
      </left>
      <right/>
      <top/>
      <bottom/>
      <diagonal/>
    </border>
    <border>
      <left/>
      <right style="thin">
        <color rgb="FF002060"/>
      </right>
      <top/>
      <bottom/>
      <diagonal/>
    </border>
    <border>
      <left style="thin">
        <color rgb="FF002060"/>
      </left>
      <right style="thin">
        <color rgb="FF002060"/>
      </right>
      <top style="thin">
        <color indexed="64"/>
      </top>
      <bottom style="thin">
        <color indexed="64"/>
      </bottom>
      <diagonal/>
    </border>
    <border>
      <left style="thin">
        <color rgb="FF002060"/>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thin">
        <color indexed="64"/>
      </top>
      <bottom/>
      <diagonal/>
    </border>
    <border>
      <left style="thin">
        <color theme="1" tint="0.34998626667073579"/>
      </left>
      <right/>
      <top style="thin">
        <color theme="1" tint="0.34998626667073579"/>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top style="thin">
        <color theme="1" tint="0.34998626667073579"/>
      </top>
      <bottom style="thin">
        <color indexed="64"/>
      </bottom>
      <diagonal/>
    </border>
    <border>
      <left/>
      <right style="thin">
        <color theme="1" tint="0.34998626667073579"/>
      </right>
      <top style="thin">
        <color theme="1" tint="0.34998626667073579"/>
      </top>
      <bottom style="thin">
        <color indexed="64"/>
      </bottom>
      <diagonal/>
    </border>
    <border>
      <left/>
      <right/>
      <top style="thin">
        <color theme="1" tint="0.34998626667073579"/>
      </top>
      <bottom style="thin">
        <color indexed="64"/>
      </bottom>
      <diagonal/>
    </border>
    <border>
      <left style="thin">
        <color indexed="64"/>
      </left>
      <right style="thin">
        <color theme="1" tint="0.34998626667073579"/>
      </right>
      <top style="thin">
        <color theme="1" tint="0.34998626667073579"/>
      </top>
      <bottom/>
      <diagonal/>
    </border>
    <border>
      <left style="thin">
        <color indexed="64"/>
      </left>
      <right style="thin">
        <color theme="1" tint="0.34998626667073579"/>
      </right>
      <top/>
      <bottom style="thin">
        <color theme="1" tint="0.34998626667073579"/>
      </bottom>
      <diagonal/>
    </border>
    <border>
      <left style="thin">
        <color indexed="64"/>
      </left>
      <right/>
      <top/>
      <bottom style="thin">
        <color indexed="56"/>
      </bottom>
      <diagonal/>
    </border>
    <border>
      <left/>
      <right/>
      <top style="thin">
        <color indexed="56"/>
      </top>
      <bottom/>
      <diagonal/>
    </border>
    <border>
      <left style="thin">
        <color indexed="64"/>
      </left>
      <right style="thin">
        <color indexed="64"/>
      </right>
      <top/>
      <bottom style="thin">
        <color indexed="56"/>
      </bottom>
      <diagonal/>
    </border>
    <border>
      <left/>
      <right style="thin">
        <color indexed="56"/>
      </right>
      <top/>
      <bottom style="thin">
        <color indexed="56"/>
      </bottom>
      <diagonal/>
    </border>
    <border>
      <left/>
      <right style="thin">
        <color indexed="56"/>
      </right>
      <top style="thin">
        <color indexed="56"/>
      </top>
      <bottom/>
      <diagonal/>
    </border>
    <border>
      <left style="thin">
        <color indexed="64"/>
      </left>
      <right style="thin">
        <color indexed="56"/>
      </right>
      <top style="thin">
        <color indexed="64"/>
      </top>
      <bottom/>
      <diagonal/>
    </border>
    <border>
      <left style="thin">
        <color indexed="56"/>
      </left>
      <right/>
      <top style="thin">
        <color indexed="64"/>
      </top>
      <bottom/>
      <diagonal/>
    </border>
    <border>
      <left style="thin">
        <color indexed="56"/>
      </left>
      <right/>
      <top style="thin">
        <color indexed="64"/>
      </top>
      <bottom style="thin">
        <color indexed="64"/>
      </bottom>
      <diagonal/>
    </border>
    <border>
      <left style="thin">
        <color indexed="64"/>
      </left>
      <right style="thin">
        <color indexed="56"/>
      </right>
      <top style="thin">
        <color indexed="64"/>
      </top>
      <bottom style="thin">
        <color indexed="64"/>
      </bottom>
      <diagonal/>
    </border>
    <border>
      <left style="thin">
        <color indexed="64"/>
      </left>
      <right style="thin">
        <color indexed="64"/>
      </right>
      <top style="thin">
        <color indexed="64"/>
      </top>
      <bottom style="thin">
        <color indexed="56"/>
      </bottom>
      <diagonal/>
    </border>
    <border>
      <left style="thin">
        <color indexed="64"/>
      </left>
      <right style="thin">
        <color indexed="64"/>
      </right>
      <top style="thin">
        <color indexed="56"/>
      </top>
      <bottom style="thin">
        <color indexed="56"/>
      </bottom>
      <diagonal/>
    </border>
    <border>
      <left/>
      <right style="thin">
        <color indexed="56"/>
      </right>
      <top style="thin">
        <color indexed="64"/>
      </top>
      <bottom style="thin">
        <color indexed="56"/>
      </bottom>
      <diagonal/>
    </border>
    <border>
      <left/>
      <right style="thin">
        <color indexed="56"/>
      </right>
      <top style="thin">
        <color indexed="56"/>
      </top>
      <bottom style="thin">
        <color indexed="64"/>
      </bottom>
      <diagonal/>
    </border>
    <border>
      <left style="thin">
        <color indexed="56"/>
      </left>
      <right style="thin">
        <color indexed="56"/>
      </right>
      <top style="thin">
        <color indexed="56"/>
      </top>
      <bottom style="thin">
        <color indexed="64"/>
      </bottom>
      <diagonal/>
    </border>
    <border>
      <left style="thin">
        <color indexed="56"/>
      </left>
      <right/>
      <top style="thin">
        <color indexed="56"/>
      </top>
      <bottom style="thin">
        <color indexed="64"/>
      </bottom>
      <diagonal/>
    </border>
    <border>
      <left style="thin">
        <color indexed="56"/>
      </left>
      <right style="thin">
        <color indexed="56"/>
      </right>
      <top/>
      <bottom style="thin">
        <color indexed="64"/>
      </bottom>
      <diagonal/>
    </border>
    <border>
      <left style="thin">
        <color indexed="56"/>
      </left>
      <right style="thin">
        <color indexed="64"/>
      </right>
      <top style="thin">
        <color indexed="56"/>
      </top>
      <bottom style="thin">
        <color indexed="64"/>
      </bottom>
      <diagonal/>
    </border>
    <border>
      <left/>
      <right style="thin">
        <color indexed="18"/>
      </right>
      <top/>
      <bottom/>
      <diagonal/>
    </border>
    <border>
      <left style="thin">
        <color indexed="18"/>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thin">
        <color indexed="18"/>
      </left>
      <right style="thin">
        <color indexed="18"/>
      </right>
      <top/>
      <bottom style="thin">
        <color indexed="18"/>
      </bottom>
      <diagonal/>
    </border>
    <border>
      <left style="thin">
        <color indexed="18"/>
      </left>
      <right/>
      <top style="thin">
        <color indexed="18"/>
      </top>
      <bottom style="thin">
        <color indexed="18"/>
      </bottom>
      <diagonal/>
    </border>
    <border>
      <left style="thin">
        <color rgb="FF0F243E"/>
      </left>
      <right style="thin">
        <color rgb="FF0F243E"/>
      </right>
      <top style="thin">
        <color rgb="FF0F243E"/>
      </top>
      <bottom style="thin">
        <color rgb="FF0F243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diagonal/>
    </border>
    <border>
      <left style="thin">
        <color rgb="FF0F243E"/>
      </left>
      <right style="thin">
        <color rgb="FF0F243E"/>
      </right>
      <top/>
      <bottom style="thin">
        <color rgb="FF0F243E"/>
      </bottom>
      <diagonal/>
    </border>
    <border>
      <left style="thin">
        <color indexed="64"/>
      </left>
      <right style="thin">
        <color rgb="FF000000"/>
      </right>
      <top/>
      <bottom style="thin">
        <color indexed="64"/>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F243E"/>
      </left>
      <right style="thin">
        <color rgb="FF0F243E"/>
      </right>
      <top style="thin">
        <color rgb="FF0F243E"/>
      </top>
      <bottom/>
      <diagonal/>
    </border>
    <border>
      <left style="thin">
        <color rgb="FF0F243E"/>
      </left>
      <right style="thin">
        <color rgb="FF0F243E"/>
      </right>
      <top/>
      <bottom/>
      <diagonal/>
    </border>
    <border>
      <left/>
      <right style="thin">
        <color rgb="FF000000"/>
      </right>
      <top/>
      <bottom style="thin">
        <color rgb="FF000000"/>
      </bottom>
      <diagonal/>
    </border>
    <border>
      <left style="thin">
        <color indexed="64"/>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top style="thin">
        <color rgb="FF000000"/>
      </top>
      <bottom/>
      <diagonal/>
    </border>
    <border>
      <left style="thin">
        <color indexed="64"/>
      </left>
      <right/>
      <top style="thin">
        <color indexed="64"/>
      </top>
      <bottom style="thin">
        <color theme="3" tint="-0.499984740745262"/>
      </bottom>
      <diagonal/>
    </border>
    <border>
      <left style="thin">
        <color indexed="64"/>
      </left>
      <right style="thin">
        <color theme="3" tint="-0.499984740745262"/>
      </right>
      <top style="thin">
        <color theme="3" tint="-0.499984740745262"/>
      </top>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s>
  <cellStyleXfs count="11">
    <xf numFmtId="0" fontId="0" fillId="0" borderId="0"/>
    <xf numFmtId="9" fontId="1" fillId="0" borderId="0" applyFont="0" applyFill="0" applyBorder="0" applyAlignment="0" applyProtection="0"/>
    <xf numFmtId="0" fontId="1" fillId="0" borderId="0"/>
    <xf numFmtId="0" fontId="17" fillId="0" borderId="0"/>
    <xf numFmtId="43" fontId="17" fillId="0" borderId="0" applyFont="0" applyFill="0" applyBorder="0" applyAlignment="0" applyProtection="0"/>
    <xf numFmtId="165" fontId="22" fillId="0" borderId="0" applyFont="0" applyFill="0" applyBorder="0" applyAlignment="0" applyProtection="0"/>
    <xf numFmtId="0" fontId="17" fillId="0" borderId="0"/>
    <xf numFmtId="165" fontId="1" fillId="0" borderId="0" applyFont="0" applyFill="0" applyBorder="0" applyAlignment="0" applyProtection="0"/>
    <xf numFmtId="43" fontId="22" fillId="0" borderId="0" applyFont="0" applyFill="0" applyBorder="0" applyAlignment="0" applyProtection="0"/>
    <xf numFmtId="0" fontId="17" fillId="0" borderId="0"/>
    <xf numFmtId="165" fontId="22" fillId="0" borderId="0" applyFont="0" applyFill="0" applyBorder="0" applyAlignment="0" applyProtection="0"/>
  </cellStyleXfs>
  <cellXfs count="2949">
    <xf numFmtId="0" fontId="0" fillId="0" borderId="0" xfId="0"/>
    <xf numFmtId="0" fontId="2" fillId="0" borderId="0" xfId="2" applyFont="1"/>
    <xf numFmtId="0" fontId="2" fillId="0" borderId="0" xfId="2" applyFont="1" applyFill="1" applyAlignment="1">
      <alignment horizontal="justify" vertical="center"/>
    </xf>
    <xf numFmtId="0" fontId="2" fillId="0" borderId="0" xfId="2" applyFont="1" applyFill="1"/>
    <xf numFmtId="0" fontId="5" fillId="0" borderId="0" xfId="2" applyFont="1" applyBorder="1" applyAlignment="1">
      <alignment horizontal="center"/>
    </xf>
    <xf numFmtId="0" fontId="5" fillId="0" borderId="0" xfId="2" applyFont="1" applyFill="1" applyBorder="1" applyAlignment="1">
      <alignment horizontal="justify" vertical="center"/>
    </xf>
    <xf numFmtId="0" fontId="5" fillId="0" borderId="0" xfId="2" applyFont="1" applyFill="1" applyBorder="1" applyAlignment="1">
      <alignment horizontal="center"/>
    </xf>
    <xf numFmtId="0" fontId="6" fillId="0" borderId="0" xfId="2" applyFont="1"/>
    <xf numFmtId="0" fontId="7" fillId="0" borderId="0" xfId="2" applyFont="1"/>
    <xf numFmtId="0" fontId="8" fillId="2" borderId="4" xfId="0" applyFont="1" applyFill="1" applyBorder="1" applyAlignment="1">
      <alignment horizontal="center" vertical="center" wrapText="1"/>
    </xf>
    <xf numFmtId="0" fontId="8" fillId="2" borderId="5" xfId="2" applyFont="1" applyFill="1" applyBorder="1" applyAlignment="1">
      <alignment horizontal="justify" vertical="center" wrapText="1"/>
    </xf>
    <xf numFmtId="0" fontId="8" fillId="2" borderId="5" xfId="2" applyFont="1" applyFill="1" applyBorder="1" applyAlignment="1">
      <alignment horizontal="center" vertical="top" wrapText="1"/>
    </xf>
    <xf numFmtId="0" fontId="8" fillId="4" borderId="5" xfId="2" applyFont="1" applyFill="1" applyBorder="1" applyAlignment="1">
      <alignment horizontal="center" vertical="top" wrapText="1"/>
    </xf>
    <xf numFmtId="4" fontId="8" fillId="3" borderId="6" xfId="2" applyNumberFormat="1" applyFont="1" applyFill="1" applyBorder="1" applyAlignment="1">
      <alignment horizontal="center" vertical="center" wrapText="1"/>
    </xf>
    <xf numFmtId="0" fontId="7" fillId="0" borderId="8" xfId="2" applyFont="1" applyFill="1" applyBorder="1" applyAlignment="1">
      <alignment horizontal="justify" vertical="center"/>
    </xf>
    <xf numFmtId="0" fontId="7" fillId="0" borderId="5" xfId="2" applyFont="1" applyFill="1" applyBorder="1"/>
    <xf numFmtId="0" fontId="7" fillId="0" borderId="1" xfId="2" applyFont="1" applyFill="1" applyBorder="1"/>
    <xf numFmtId="0" fontId="7" fillId="5" borderId="1" xfId="2" applyFont="1" applyFill="1" applyBorder="1" applyAlignment="1">
      <alignment horizontal="justify" vertical="center" wrapText="1"/>
    </xf>
    <xf numFmtId="0" fontId="7" fillId="5" borderId="12" xfId="2" applyFont="1" applyFill="1" applyBorder="1" applyAlignment="1">
      <alignment horizontal="justify" vertical="center" wrapText="1"/>
    </xf>
    <xf numFmtId="0" fontId="7" fillId="2" borderId="5" xfId="2" applyFont="1" applyFill="1" applyBorder="1" applyAlignment="1">
      <alignment horizontal="justify" vertical="top" wrapText="1"/>
    </xf>
    <xf numFmtId="0" fontId="7" fillId="2" borderId="1" xfId="2" applyFont="1" applyFill="1" applyBorder="1" applyAlignment="1">
      <alignment horizontal="justify" vertical="top" wrapText="1"/>
    </xf>
    <xf numFmtId="0" fontId="7" fillId="5" borderId="2" xfId="2" applyFont="1" applyFill="1" applyBorder="1" applyAlignment="1">
      <alignment horizontal="justify" vertical="center" wrapText="1"/>
    </xf>
    <xf numFmtId="9" fontId="7" fillId="5" borderId="14" xfId="2" applyNumberFormat="1" applyFont="1" applyFill="1" applyBorder="1" applyAlignment="1">
      <alignment horizontal="center" vertical="center" wrapText="1"/>
    </xf>
    <xf numFmtId="0" fontId="7" fillId="5" borderId="5" xfId="2" applyFont="1" applyFill="1" applyBorder="1" applyAlignment="1">
      <alignment horizontal="justify" vertical="center" wrapText="1"/>
    </xf>
    <xf numFmtId="0" fontId="7" fillId="5" borderId="7" xfId="2" applyFont="1" applyFill="1" applyBorder="1" applyAlignment="1">
      <alignment horizontal="justify" vertical="center" wrapText="1"/>
    </xf>
    <xf numFmtId="0" fontId="11" fillId="5" borderId="1" xfId="2" applyFont="1" applyFill="1" applyBorder="1" applyAlignment="1">
      <alignment horizontal="justify" vertical="center" wrapText="1"/>
    </xf>
    <xf numFmtId="0" fontId="7" fillId="0" borderId="0" xfId="2" applyFont="1" applyFill="1"/>
    <xf numFmtId="0" fontId="11" fillId="5" borderId="2" xfId="2" applyFont="1" applyFill="1" applyBorder="1" applyAlignment="1">
      <alignment horizontal="justify" vertical="center" wrapText="1"/>
    </xf>
    <xf numFmtId="9" fontId="7" fillId="5" borderId="12" xfId="2" applyNumberFormat="1" applyFont="1" applyFill="1" applyBorder="1" applyAlignment="1">
      <alignment horizontal="center" vertical="center" wrapText="1"/>
    </xf>
    <xf numFmtId="9" fontId="7" fillId="5" borderId="7" xfId="2" applyNumberFormat="1" applyFont="1" applyFill="1" applyBorder="1" applyAlignment="1">
      <alignment horizontal="center" vertical="center"/>
    </xf>
    <xf numFmtId="0" fontId="7" fillId="5" borderId="8" xfId="2" applyFont="1" applyFill="1" applyBorder="1" applyAlignment="1">
      <alignment horizontal="justify" vertical="center" wrapText="1"/>
    </xf>
    <xf numFmtId="9" fontId="7" fillId="5" borderId="8" xfId="2" applyNumberFormat="1" applyFont="1" applyFill="1" applyBorder="1" applyAlignment="1">
      <alignment horizontal="center" vertical="center"/>
    </xf>
    <xf numFmtId="0" fontId="7" fillId="2" borderId="6" xfId="2" applyFont="1" applyFill="1" applyBorder="1" applyAlignment="1">
      <alignment horizontal="center" vertical="top" wrapText="1"/>
    </xf>
    <xf numFmtId="0" fontId="7" fillId="2" borderId="7" xfId="2" applyFont="1" applyFill="1" applyBorder="1" applyAlignment="1">
      <alignment horizontal="center" vertical="top" wrapText="1"/>
    </xf>
    <xf numFmtId="0" fontId="7" fillId="2" borderId="8" xfId="2" applyFont="1" applyFill="1" applyBorder="1" applyAlignment="1">
      <alignment horizontal="center" vertical="top" wrapText="1"/>
    </xf>
    <xf numFmtId="0" fontId="7" fillId="5" borderId="9" xfId="2" applyFont="1" applyFill="1" applyBorder="1" applyAlignment="1">
      <alignment horizontal="justify" vertical="center" wrapText="1"/>
    </xf>
    <xf numFmtId="0" fontId="7" fillId="2" borderId="26" xfId="2" applyFont="1" applyFill="1" applyBorder="1" applyAlignment="1">
      <alignment horizontal="center" vertical="top" wrapText="1"/>
    </xf>
    <xf numFmtId="0" fontId="7" fillId="5" borderId="21" xfId="2" applyFont="1" applyFill="1" applyBorder="1" applyAlignment="1">
      <alignment horizontal="justify" vertical="center"/>
    </xf>
    <xf numFmtId="9" fontId="7" fillId="5" borderId="25" xfId="2" applyNumberFormat="1" applyFont="1" applyFill="1" applyBorder="1" applyAlignment="1">
      <alignment horizontal="center" vertical="center" wrapText="1"/>
    </xf>
    <xf numFmtId="0" fontId="7" fillId="2" borderId="28" xfId="2" applyFont="1" applyFill="1" applyBorder="1" applyAlignment="1">
      <alignment horizontal="center" vertical="top" wrapText="1"/>
    </xf>
    <xf numFmtId="0" fontId="11" fillId="5" borderId="0" xfId="2" applyFont="1" applyFill="1" applyBorder="1" applyAlignment="1">
      <alignment horizontal="justify" vertical="center" wrapText="1"/>
    </xf>
    <xf numFmtId="0" fontId="7" fillId="5" borderId="34" xfId="2" applyFont="1" applyFill="1" applyBorder="1" applyAlignment="1">
      <alignment horizontal="justify" vertical="center" wrapText="1"/>
    </xf>
    <xf numFmtId="0" fontId="7" fillId="2" borderId="12" xfId="2" applyFont="1" applyFill="1" applyBorder="1" applyAlignment="1">
      <alignment horizontal="justify" vertical="top" wrapText="1"/>
    </xf>
    <xf numFmtId="0" fontId="7" fillId="2" borderId="27" xfId="2" applyFont="1" applyFill="1" applyBorder="1" applyAlignment="1">
      <alignment horizontal="justify" vertical="top" wrapText="1"/>
    </xf>
    <xf numFmtId="0" fontId="11" fillId="5" borderId="12" xfId="2" applyFont="1" applyFill="1" applyBorder="1" applyAlignment="1">
      <alignment horizontal="justify" vertical="center" wrapText="1"/>
    </xf>
    <xf numFmtId="0" fontId="7" fillId="2" borderId="9" xfId="2" applyFont="1" applyFill="1" applyBorder="1" applyAlignment="1">
      <alignment horizontal="justify" vertical="top" wrapText="1"/>
    </xf>
    <xf numFmtId="0" fontId="7" fillId="2" borderId="29" xfId="2" applyFont="1" applyFill="1" applyBorder="1" applyAlignment="1">
      <alignment horizontal="justify" vertical="top" wrapText="1"/>
    </xf>
    <xf numFmtId="0" fontId="14" fillId="2" borderId="12" xfId="2" applyFont="1" applyFill="1" applyBorder="1"/>
    <xf numFmtId="9" fontId="7" fillId="5" borderId="9" xfId="2" applyNumberFormat="1" applyFont="1" applyFill="1" applyBorder="1" applyAlignment="1">
      <alignment horizontal="center" vertical="center" wrapText="1"/>
    </xf>
    <xf numFmtId="0" fontId="14" fillId="2" borderId="9" xfId="2" applyFont="1" applyFill="1" applyBorder="1"/>
    <xf numFmtId="0" fontId="2" fillId="0" borderId="0" xfId="2" applyFont="1" applyBorder="1"/>
    <xf numFmtId="0" fontId="2" fillId="2" borderId="12" xfId="2" applyFont="1" applyFill="1" applyBorder="1"/>
    <xf numFmtId="0" fontId="7" fillId="0" borderId="0" xfId="2" applyFont="1" applyAlignment="1">
      <alignment wrapText="1"/>
    </xf>
    <xf numFmtId="0" fontId="2" fillId="0" borderId="0" xfId="2" applyFont="1" applyAlignment="1">
      <alignment horizontal="center" vertical="center"/>
    </xf>
    <xf numFmtId="0" fontId="2" fillId="0" borderId="0" xfId="2" applyFont="1" applyAlignment="1">
      <alignment horizontal="center"/>
    </xf>
    <xf numFmtId="0" fontId="5" fillId="0" borderId="0" xfId="2" applyFont="1" applyBorder="1" applyAlignment="1">
      <alignment horizontal="center" vertical="center"/>
    </xf>
    <xf numFmtId="0" fontId="8" fillId="2" borderId="5" xfId="2" applyFont="1" applyFill="1" applyBorder="1" applyAlignment="1">
      <alignment horizontal="center" vertical="center" wrapText="1"/>
    </xf>
    <xf numFmtId="0" fontId="7" fillId="5" borderId="18" xfId="2" applyFont="1" applyFill="1" applyBorder="1" applyAlignment="1">
      <alignment horizontal="justify" vertical="center" wrapText="1"/>
    </xf>
    <xf numFmtId="0" fontId="7" fillId="0" borderId="0" xfId="3" applyFont="1"/>
    <xf numFmtId="165" fontId="18" fillId="0" borderId="0" xfId="4" applyNumberFormat="1" applyFont="1"/>
    <xf numFmtId="0" fontId="4" fillId="0" borderId="0" xfId="3" applyFont="1" applyFill="1" applyBorder="1" applyAlignment="1">
      <alignment horizontal="center" vertical="center"/>
    </xf>
    <xf numFmtId="0" fontId="20" fillId="0" borderId="0" xfId="3" applyFont="1" applyFill="1" applyAlignment="1">
      <alignment horizontal="center" vertical="center"/>
    </xf>
    <xf numFmtId="165" fontId="18" fillId="0" borderId="0" xfId="4" applyNumberFormat="1" applyFont="1" applyFill="1"/>
    <xf numFmtId="0" fontId="18" fillId="0" borderId="0" xfId="3" applyFont="1"/>
    <xf numFmtId="0" fontId="21" fillId="8" borderId="38" xfId="3" applyFont="1" applyFill="1" applyBorder="1" applyAlignment="1">
      <alignment horizontal="center" vertical="top" wrapText="1"/>
    </xf>
    <xf numFmtId="0" fontId="21" fillId="8" borderId="39" xfId="3" applyFont="1" applyFill="1" applyBorder="1" applyAlignment="1">
      <alignment horizontal="center" vertical="top" wrapText="1"/>
    </xf>
    <xf numFmtId="0" fontId="21" fillId="4" borderId="41" xfId="3" applyFont="1" applyFill="1" applyBorder="1" applyAlignment="1">
      <alignment horizontal="center" vertical="center" wrapText="1"/>
    </xf>
    <xf numFmtId="0" fontId="21" fillId="4" borderId="42" xfId="3" applyFont="1" applyFill="1" applyBorder="1" applyAlignment="1">
      <alignment horizontal="center" vertical="center" wrapText="1"/>
    </xf>
    <xf numFmtId="0" fontId="21" fillId="4" borderId="12"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18" fillId="0" borderId="0" xfId="3" applyFont="1" applyFill="1" applyBorder="1" applyAlignment="1">
      <alignment horizontal="left" vertical="center" wrapText="1"/>
    </xf>
    <xf numFmtId="0" fontId="18" fillId="0" borderId="12" xfId="3" applyFont="1" applyFill="1" applyBorder="1" applyAlignment="1">
      <alignment horizontal="justify" vertical="center" wrapText="1"/>
    </xf>
    <xf numFmtId="0" fontId="21" fillId="2" borderId="12" xfId="3" applyFont="1" applyFill="1" applyBorder="1" applyAlignment="1">
      <alignment horizontal="center" vertical="center" wrapText="1"/>
    </xf>
    <xf numFmtId="0" fontId="18" fillId="0" borderId="12" xfId="3" applyFont="1" applyFill="1" applyBorder="1" applyAlignment="1">
      <alignment horizontal="left" vertical="center" wrapText="1"/>
    </xf>
    <xf numFmtId="0" fontId="21" fillId="2" borderId="11" xfId="3" applyFont="1" applyFill="1" applyBorder="1" applyAlignment="1">
      <alignment horizontal="center" vertical="center" wrapText="1"/>
    </xf>
    <xf numFmtId="0" fontId="21" fillId="2" borderId="30" xfId="3" applyFont="1" applyFill="1" applyBorder="1" applyAlignment="1">
      <alignment horizontal="center" vertical="center" wrapText="1"/>
    </xf>
    <xf numFmtId="0" fontId="18" fillId="2" borderId="11" xfId="3" applyFont="1" applyFill="1" applyBorder="1" applyAlignment="1">
      <alignment horizontal="center" vertical="center" wrapText="1"/>
    </xf>
    <xf numFmtId="0" fontId="18" fillId="2" borderId="30" xfId="3" applyFont="1" applyFill="1" applyBorder="1" applyAlignment="1">
      <alignment horizontal="center" vertical="center" wrapText="1"/>
    </xf>
    <xf numFmtId="0" fontId="18" fillId="2" borderId="12" xfId="3" applyFont="1" applyFill="1" applyBorder="1" applyAlignment="1">
      <alignment horizontal="center" vertical="center" wrapText="1"/>
    </xf>
    <xf numFmtId="0" fontId="18" fillId="2" borderId="27" xfId="3" applyFont="1" applyFill="1" applyBorder="1" applyAlignment="1">
      <alignment horizontal="center" vertical="center" wrapText="1"/>
    </xf>
    <xf numFmtId="165" fontId="7" fillId="0" borderId="0" xfId="5" applyFont="1"/>
    <xf numFmtId="0" fontId="18" fillId="5" borderId="12" xfId="3" applyFont="1" applyFill="1" applyBorder="1" applyAlignment="1">
      <alignment horizontal="center" vertical="center" wrapText="1"/>
    </xf>
    <xf numFmtId="0" fontId="18" fillId="0" borderId="49" xfId="3" applyFont="1" applyFill="1" applyBorder="1" applyAlignment="1">
      <alignment vertical="center" wrapText="1"/>
    </xf>
    <xf numFmtId="0" fontId="18" fillId="0" borderId="9" xfId="2" applyFont="1" applyFill="1" applyBorder="1" applyAlignment="1">
      <alignment horizontal="justify" vertical="center" wrapText="1"/>
    </xf>
    <xf numFmtId="0" fontId="18" fillId="0" borderId="50" xfId="3" applyFont="1" applyFill="1" applyBorder="1" applyAlignment="1">
      <alignment vertical="center" wrapText="1"/>
    </xf>
    <xf numFmtId="0" fontId="18" fillId="0" borderId="12" xfId="3" applyFont="1" applyFill="1" applyBorder="1" applyAlignment="1">
      <alignment horizontal="center" vertical="center" wrapText="1"/>
    </xf>
    <xf numFmtId="0" fontId="18" fillId="0" borderId="12" xfId="3" applyFont="1" applyFill="1" applyBorder="1" applyAlignment="1">
      <alignment vertical="center" wrapText="1"/>
    </xf>
    <xf numFmtId="0" fontId="17" fillId="0" borderId="10" xfId="3" applyFont="1" applyBorder="1" applyAlignment="1">
      <alignment horizontal="center" vertical="center" wrapText="1"/>
    </xf>
    <xf numFmtId="0" fontId="17" fillId="0" borderId="11" xfId="3" applyFont="1" applyBorder="1" applyAlignment="1">
      <alignment horizontal="center" vertical="center" wrapText="1"/>
    </xf>
    <xf numFmtId="0" fontId="18" fillId="5" borderId="12" xfId="3" applyFont="1" applyFill="1" applyBorder="1" applyAlignment="1">
      <alignment horizontal="justify" vertical="top" wrapText="1"/>
    </xf>
    <xf numFmtId="0" fontId="18" fillId="2" borderId="12" xfId="3" applyFont="1" applyFill="1" applyBorder="1" applyAlignment="1">
      <alignment horizontal="justify" vertical="top" wrapText="1"/>
    </xf>
    <xf numFmtId="0" fontId="18" fillId="5" borderId="27" xfId="3" applyFont="1" applyFill="1" applyBorder="1" applyAlignment="1">
      <alignment horizontal="justify" vertical="top" wrapText="1"/>
    </xf>
    <xf numFmtId="0" fontId="18" fillId="5" borderId="54" xfId="3" applyFont="1" applyFill="1" applyBorder="1" applyAlignment="1">
      <alignment horizontal="center" vertical="center" wrapText="1"/>
    </xf>
    <xf numFmtId="0" fontId="18" fillId="5" borderId="54" xfId="3" applyFont="1" applyFill="1" applyBorder="1" applyAlignment="1">
      <alignment horizontal="justify" vertical="top" wrapText="1"/>
    </xf>
    <xf numFmtId="0" fontId="18" fillId="2" borderId="54" xfId="3" applyFont="1" applyFill="1" applyBorder="1" applyAlignment="1">
      <alignment horizontal="justify" vertical="top" wrapText="1"/>
    </xf>
    <xf numFmtId="0" fontId="18" fillId="5" borderId="53" xfId="3" applyFont="1" applyFill="1" applyBorder="1" applyAlignment="1">
      <alignment horizontal="justify" vertical="top" wrapText="1"/>
    </xf>
    <xf numFmtId="0" fontId="8" fillId="0" borderId="12" xfId="3" applyFont="1" applyFill="1" applyBorder="1" applyAlignment="1">
      <alignment horizontal="right" vertical="center" wrapText="1"/>
    </xf>
    <xf numFmtId="165" fontId="8" fillId="0" borderId="12" xfId="5" applyFont="1" applyBorder="1"/>
    <xf numFmtId="165" fontId="24" fillId="0" borderId="0" xfId="5" applyFont="1"/>
    <xf numFmtId="0" fontId="18" fillId="0" borderId="29" xfId="3" applyFont="1" applyBorder="1"/>
    <xf numFmtId="0" fontId="18" fillId="0" borderId="55" xfId="3" applyFont="1" applyBorder="1"/>
    <xf numFmtId="0" fontId="18" fillId="0" borderId="55" xfId="3" applyFont="1" applyBorder="1" applyAlignment="1">
      <alignment horizontal="left"/>
    </xf>
    <xf numFmtId="0" fontId="18" fillId="0" borderId="55" xfId="3" applyFont="1" applyBorder="1" applyAlignment="1">
      <alignment vertical="center"/>
    </xf>
    <xf numFmtId="0" fontId="25" fillId="0" borderId="55" xfId="3" applyFont="1" applyBorder="1" applyAlignment="1">
      <alignment horizontal="center"/>
    </xf>
    <xf numFmtId="0" fontId="18" fillId="0" borderId="32" xfId="3" applyFont="1" applyBorder="1"/>
    <xf numFmtId="0" fontId="18" fillId="0" borderId="0" xfId="3" applyFont="1" applyFill="1"/>
    <xf numFmtId="0" fontId="18" fillId="0" borderId="23" xfId="3" applyFont="1" applyBorder="1"/>
    <xf numFmtId="0" fontId="18" fillId="0" borderId="0" xfId="3" applyFont="1" applyBorder="1"/>
    <xf numFmtId="0" fontId="18" fillId="0" borderId="0" xfId="3" applyFont="1" applyBorder="1" applyAlignment="1">
      <alignment horizontal="left"/>
    </xf>
    <xf numFmtId="0" fontId="18" fillId="0" borderId="0" xfId="3" applyFont="1" applyBorder="1" applyAlignment="1">
      <alignment vertical="center"/>
    </xf>
    <xf numFmtId="0" fontId="25" fillId="0" borderId="0" xfId="3" applyFont="1" applyBorder="1" applyAlignment="1">
      <alignment horizontal="center"/>
    </xf>
    <xf numFmtId="0" fontId="18" fillId="0" borderId="56" xfId="3" applyFont="1" applyBorder="1"/>
    <xf numFmtId="0" fontId="4" fillId="5" borderId="23" xfId="3" applyFont="1" applyFill="1" applyBorder="1" applyAlignment="1">
      <alignment horizontal="center" vertical="center"/>
    </xf>
    <xf numFmtId="0" fontId="4" fillId="5" borderId="0" xfId="3" applyFont="1" applyFill="1" applyBorder="1" applyAlignment="1">
      <alignment horizontal="center" vertical="center"/>
    </xf>
    <xf numFmtId="0" fontId="27" fillId="5" borderId="0" xfId="3" applyFont="1" applyFill="1" applyBorder="1" applyAlignment="1">
      <alignment horizontal="center" vertical="center"/>
    </xf>
    <xf numFmtId="0" fontId="27" fillId="5" borderId="56" xfId="3" applyFont="1" applyFill="1" applyBorder="1" applyAlignment="1">
      <alignment horizontal="center" vertical="center"/>
    </xf>
    <xf numFmtId="0" fontId="21" fillId="8" borderId="39" xfId="3" applyFont="1" applyFill="1" applyBorder="1" applyAlignment="1">
      <alignment horizontal="center" vertical="center" wrapText="1"/>
    </xf>
    <xf numFmtId="0" fontId="21" fillId="4" borderId="41" xfId="3" applyFont="1" applyFill="1" applyBorder="1" applyAlignment="1">
      <alignment horizontal="center" vertical="top" wrapText="1"/>
    </xf>
    <xf numFmtId="165" fontId="21" fillId="3" borderId="41" xfId="3" applyNumberFormat="1" applyFont="1" applyFill="1" applyBorder="1" applyAlignment="1">
      <alignment horizontal="center" vertical="center" wrapText="1"/>
    </xf>
    <xf numFmtId="165" fontId="21" fillId="3" borderId="62" xfId="3" applyNumberFormat="1" applyFont="1" applyFill="1" applyBorder="1" applyAlignment="1">
      <alignment horizontal="center" vertical="center" wrapText="1"/>
    </xf>
    <xf numFmtId="0" fontId="7" fillId="0" borderId="12" xfId="3" applyFont="1" applyFill="1" applyBorder="1" applyAlignment="1">
      <alignment horizontal="justify" vertical="center" wrapText="1"/>
    </xf>
    <xf numFmtId="0" fontId="7" fillId="5" borderId="12" xfId="3" applyFont="1" applyFill="1" applyBorder="1" applyAlignment="1">
      <alignment horizontal="justify" vertical="top" wrapText="1"/>
    </xf>
    <xf numFmtId="0" fontId="29" fillId="5" borderId="12" xfId="3" applyFont="1" applyFill="1" applyBorder="1" applyAlignment="1">
      <alignment horizontal="justify" vertical="top" wrapText="1"/>
    </xf>
    <xf numFmtId="0" fontId="18" fillId="0" borderId="0" xfId="3" applyFont="1" applyFill="1" applyBorder="1"/>
    <xf numFmtId="0" fontId="7" fillId="10" borderId="10" xfId="3" applyNumberFormat="1" applyFont="1" applyFill="1" applyBorder="1" applyAlignment="1">
      <alignment horizontal="center" vertical="center" wrapText="1"/>
    </xf>
    <xf numFmtId="0" fontId="7" fillId="0" borderId="9" xfId="3" applyFont="1" applyFill="1" applyBorder="1" applyAlignment="1">
      <alignment horizontal="justify" vertical="center" wrapText="1"/>
    </xf>
    <xf numFmtId="0" fontId="7" fillId="11" borderId="12" xfId="3" applyFont="1" applyFill="1" applyBorder="1" applyAlignment="1">
      <alignment horizontal="justify" vertical="top" wrapText="1"/>
    </xf>
    <xf numFmtId="4" fontId="7" fillId="0" borderId="10" xfId="3" applyNumberFormat="1" applyFont="1" applyFill="1" applyBorder="1" applyAlignment="1">
      <alignment horizontal="center" vertical="center" wrapText="1"/>
    </xf>
    <xf numFmtId="0" fontId="7" fillId="0" borderId="10" xfId="3" applyFont="1" applyFill="1" applyBorder="1" applyAlignment="1">
      <alignment horizontal="justify" vertical="center" wrapText="1"/>
    </xf>
    <xf numFmtId="0" fontId="18" fillId="11" borderId="12" xfId="3" applyFont="1" applyFill="1" applyBorder="1" applyAlignment="1">
      <alignment horizontal="justify" vertical="top" wrapText="1"/>
    </xf>
    <xf numFmtId="0" fontId="7" fillId="10" borderId="9" xfId="3" applyFont="1" applyFill="1" applyBorder="1" applyAlignment="1">
      <alignment vertical="center" wrapText="1"/>
    </xf>
    <xf numFmtId="0" fontId="7" fillId="10" borderId="10" xfId="3" applyFont="1" applyFill="1" applyBorder="1" applyAlignment="1">
      <alignment horizontal="justify" vertical="center" wrapText="1"/>
    </xf>
    <xf numFmtId="0" fontId="7" fillId="10" borderId="10" xfId="3" applyFont="1" applyFill="1" applyBorder="1" applyAlignment="1">
      <alignment horizontal="center" vertical="center" wrapText="1"/>
    </xf>
    <xf numFmtId="0" fontId="7" fillId="10" borderId="11" xfId="3" applyFont="1" applyFill="1" applyBorder="1" applyAlignment="1">
      <alignment vertical="center" wrapText="1"/>
    </xf>
    <xf numFmtId="0" fontId="7" fillId="10" borderId="11" xfId="3" applyFont="1" applyFill="1" applyBorder="1" applyAlignment="1">
      <alignment horizontal="justify" vertical="center" wrapText="1"/>
    </xf>
    <xf numFmtId="0" fontId="21" fillId="8" borderId="35" xfId="3" applyFont="1" applyFill="1" applyBorder="1" applyAlignment="1">
      <alignment horizontal="center" vertical="top" wrapText="1"/>
    </xf>
    <xf numFmtId="0" fontId="21" fillId="8" borderId="36" xfId="3" applyFont="1" applyFill="1" applyBorder="1" applyAlignment="1">
      <alignment horizontal="center" vertical="top" wrapText="1"/>
    </xf>
    <xf numFmtId="0" fontId="21" fillId="8" borderId="36" xfId="3" applyFont="1" applyFill="1" applyBorder="1" applyAlignment="1">
      <alignment horizontal="center" vertical="center" wrapText="1"/>
    </xf>
    <xf numFmtId="0" fontId="7" fillId="0" borderId="12" xfId="3" applyFont="1" applyFill="1" applyBorder="1" applyAlignment="1">
      <alignment vertical="center" wrapText="1"/>
    </xf>
    <xf numFmtId="0" fontId="7" fillId="0" borderId="9" xfId="3" applyFont="1" applyFill="1" applyBorder="1" applyAlignment="1">
      <alignment vertical="center" wrapText="1"/>
    </xf>
    <xf numFmtId="0" fontId="7" fillId="5" borderId="9" xfId="3" applyFont="1" applyFill="1" applyBorder="1" applyAlignment="1">
      <alignment horizontal="justify" vertical="top" wrapText="1"/>
    </xf>
    <xf numFmtId="0" fontId="18" fillId="13" borderId="12" xfId="3" applyFont="1" applyFill="1" applyBorder="1" applyAlignment="1">
      <alignment horizontal="justify" vertical="top" wrapText="1"/>
    </xf>
    <xf numFmtId="0" fontId="31" fillId="11" borderId="12" xfId="3" applyFont="1" applyFill="1" applyBorder="1" applyAlignment="1">
      <alignment horizontal="justify" vertical="top" wrapText="1"/>
    </xf>
    <xf numFmtId="0" fontId="7" fillId="0" borderId="12" xfId="3" applyFont="1" applyFill="1" applyBorder="1" applyAlignment="1">
      <alignment horizontal="left" vertical="center" wrapText="1"/>
    </xf>
    <xf numFmtId="0" fontId="21" fillId="8" borderId="12" xfId="3" applyFont="1" applyFill="1" applyBorder="1" applyAlignment="1">
      <alignment horizontal="center" vertical="top" wrapText="1"/>
    </xf>
    <xf numFmtId="0" fontId="21" fillId="8" borderId="12" xfId="3" applyFont="1" applyFill="1" applyBorder="1" applyAlignment="1">
      <alignment horizontal="center" vertical="center" wrapText="1"/>
    </xf>
    <xf numFmtId="0" fontId="21" fillId="4" borderId="12" xfId="3" applyFont="1" applyFill="1" applyBorder="1" applyAlignment="1">
      <alignment horizontal="center" vertical="top" wrapText="1"/>
    </xf>
    <xf numFmtId="165" fontId="21" fillId="3" borderId="12" xfId="3" applyNumberFormat="1" applyFont="1" applyFill="1" applyBorder="1" applyAlignment="1">
      <alignment horizontal="center" vertical="center" wrapText="1"/>
    </xf>
    <xf numFmtId="0" fontId="7" fillId="0" borderId="12" xfId="3" applyNumberFormat="1" applyFont="1" applyFill="1" applyBorder="1" applyAlignment="1">
      <alignment horizontal="center" vertical="center" wrapText="1"/>
    </xf>
    <xf numFmtId="0" fontId="7" fillId="11" borderId="12" xfId="3" applyFont="1" applyFill="1" applyBorder="1" applyAlignment="1">
      <alignment horizontal="justify" vertical="top"/>
    </xf>
    <xf numFmtId="0" fontId="7" fillId="5" borderId="12" xfId="3" applyFont="1" applyFill="1" applyBorder="1" applyAlignment="1">
      <alignment horizontal="justify" vertical="top"/>
    </xf>
    <xf numFmtId="0" fontId="18" fillId="5" borderId="12" xfId="3" applyFont="1" applyFill="1" applyBorder="1" applyAlignment="1">
      <alignment horizontal="justify" vertical="top"/>
    </xf>
    <xf numFmtId="0" fontId="29" fillId="5" borderId="12" xfId="3" applyFont="1" applyFill="1" applyBorder="1" applyAlignment="1">
      <alignment horizontal="justify" vertical="top"/>
    </xf>
    <xf numFmtId="0" fontId="18" fillId="11" borderId="12" xfId="3" applyFont="1" applyFill="1" applyBorder="1" applyAlignment="1">
      <alignment horizontal="justify" vertical="top"/>
    </xf>
    <xf numFmtId="0" fontId="29" fillId="11" borderId="12" xfId="3" applyFont="1" applyFill="1" applyBorder="1" applyAlignment="1">
      <alignment horizontal="justify" vertical="top"/>
    </xf>
    <xf numFmtId="0" fontId="31" fillId="0" borderId="12" xfId="3" applyFont="1" applyFill="1" applyBorder="1" applyAlignment="1">
      <alignment horizontal="justify" vertical="top" wrapText="1"/>
    </xf>
    <xf numFmtId="0" fontId="7" fillId="5" borderId="0" xfId="3" applyFont="1" applyFill="1" applyBorder="1" applyAlignment="1">
      <alignment horizontal="justify" vertical="top" wrapText="1"/>
    </xf>
    <xf numFmtId="165" fontId="21" fillId="4" borderId="12" xfId="3" applyNumberFormat="1" applyFont="1" applyFill="1" applyBorder="1" applyAlignment="1">
      <alignment horizontal="center" vertical="center" wrapText="1"/>
    </xf>
    <xf numFmtId="0" fontId="18" fillId="13" borderId="12" xfId="3" applyFont="1" applyFill="1" applyBorder="1"/>
    <xf numFmtId="0" fontId="18" fillId="0" borderId="12" xfId="3" applyFont="1" applyFill="1" applyBorder="1" applyAlignment="1"/>
    <xf numFmtId="0" fontId="18" fillId="0" borderId="12" xfId="3" applyFont="1" applyBorder="1"/>
    <xf numFmtId="4" fontId="7" fillId="5" borderId="12" xfId="3" applyNumberFormat="1" applyFont="1" applyFill="1" applyBorder="1" applyAlignment="1">
      <alignment vertical="center" wrapText="1"/>
    </xf>
    <xf numFmtId="0" fontId="18" fillId="13" borderId="12" xfId="3" applyFont="1" applyFill="1" applyBorder="1" applyAlignment="1"/>
    <xf numFmtId="0" fontId="18" fillId="0" borderId="12" xfId="3" applyFont="1" applyFill="1" applyBorder="1"/>
    <xf numFmtId="0" fontId="7" fillId="0" borderId="12" xfId="3" applyFont="1" applyFill="1" applyBorder="1" applyAlignment="1">
      <alignment horizontal="justify" vertical="center"/>
    </xf>
    <xf numFmtId="0" fontId="36" fillId="5" borderId="12" xfId="3" applyFont="1" applyFill="1" applyBorder="1" applyAlignment="1"/>
    <xf numFmtId="0" fontId="21" fillId="5" borderId="12" xfId="3" applyFont="1" applyFill="1" applyBorder="1" applyAlignment="1">
      <alignment horizontal="center" vertical="top" wrapText="1"/>
    </xf>
    <xf numFmtId="165" fontId="21" fillId="5" borderId="12" xfId="3" applyNumberFormat="1" applyFont="1" applyFill="1" applyBorder="1" applyAlignment="1">
      <alignment horizontal="center" vertical="center" wrapText="1"/>
    </xf>
    <xf numFmtId="0" fontId="36" fillId="0" borderId="12" xfId="3" applyFont="1" applyFill="1" applyBorder="1" applyAlignment="1"/>
    <xf numFmtId="0" fontId="18" fillId="0" borderId="12" xfId="3" applyFont="1" applyFill="1" applyBorder="1" applyAlignment="1">
      <alignment horizontal="justify" vertical="top" wrapText="1"/>
    </xf>
    <xf numFmtId="0" fontId="18" fillId="5" borderId="12" xfId="3" applyFont="1" applyFill="1" applyBorder="1" applyAlignment="1">
      <alignment horizontal="justify" vertical="center"/>
    </xf>
    <xf numFmtId="0" fontId="7" fillId="5" borderId="12" xfId="3" applyFont="1" applyFill="1" applyBorder="1" applyAlignment="1">
      <alignment horizontal="justify" vertical="center"/>
    </xf>
    <xf numFmtId="0" fontId="7" fillId="0" borderId="12" xfId="3" applyFont="1" applyFill="1" applyBorder="1" applyAlignment="1">
      <alignment vertical="center"/>
    </xf>
    <xf numFmtId="0" fontId="38" fillId="11" borderId="12" xfId="3" applyFont="1" applyFill="1" applyBorder="1" applyAlignment="1">
      <alignment horizontal="justify" vertical="top" wrapText="1"/>
    </xf>
    <xf numFmtId="0" fontId="39" fillId="11" borderId="12" xfId="3" applyFont="1" applyFill="1" applyBorder="1" applyAlignment="1">
      <alignment horizontal="justify" vertical="top" wrapText="1"/>
    </xf>
    <xf numFmtId="0" fontId="38" fillId="5" borderId="12" xfId="3" applyFont="1" applyFill="1" applyBorder="1" applyAlignment="1">
      <alignment horizontal="justify" vertical="top" wrapText="1"/>
    </xf>
    <xf numFmtId="4" fontId="18" fillId="0" borderId="12" xfId="3" applyNumberFormat="1" applyFont="1" applyFill="1" applyBorder="1" applyAlignment="1">
      <alignment vertical="center" wrapText="1"/>
    </xf>
    <xf numFmtId="0" fontId="36" fillId="0" borderId="12" xfId="3" applyFont="1" applyFill="1" applyBorder="1" applyAlignment="1">
      <alignment horizontal="justify" vertical="top" wrapText="1"/>
    </xf>
    <xf numFmtId="4" fontId="18" fillId="0" borderId="12" xfId="3" applyNumberFormat="1" applyFont="1" applyFill="1" applyBorder="1" applyAlignment="1">
      <alignment horizontal="center" vertical="center" wrapText="1"/>
    </xf>
    <xf numFmtId="0" fontId="7" fillId="5" borderId="12" xfId="3" applyFont="1" applyFill="1" applyBorder="1" applyAlignment="1">
      <alignment horizontal="justify" vertical="center" wrapText="1"/>
    </xf>
    <xf numFmtId="0" fontId="7" fillId="5" borderId="12" xfId="3" applyFont="1" applyFill="1" applyBorder="1" applyAlignment="1">
      <alignment vertical="center" wrapText="1"/>
    </xf>
    <xf numFmtId="0" fontId="7" fillId="0" borderId="12" xfId="3" applyFont="1" applyFill="1" applyBorder="1" applyAlignment="1">
      <alignment horizontal="center" vertical="center" wrapText="1"/>
    </xf>
    <xf numFmtId="4" fontId="7" fillId="0" borderId="12" xfId="3" applyNumberFormat="1" applyFont="1" applyFill="1" applyBorder="1" applyAlignment="1">
      <alignment horizontal="center" vertical="center" wrapText="1"/>
    </xf>
    <xf numFmtId="4" fontId="41" fillId="0" borderId="12" xfId="3" applyNumberFormat="1" applyFont="1" applyFill="1" applyBorder="1" applyAlignment="1">
      <alignment horizontal="center" vertical="center" wrapText="1"/>
    </xf>
    <xf numFmtId="0" fontId="42" fillId="0" borderId="12" xfId="3" applyFont="1" applyFill="1" applyBorder="1" applyAlignment="1">
      <alignment horizontal="center" vertical="center" wrapText="1"/>
    </xf>
    <xf numFmtId="0" fontId="42" fillId="5" borderId="12" xfId="3" applyFont="1" applyFill="1" applyBorder="1" applyAlignment="1">
      <alignment horizontal="justify" vertical="top" wrapText="1"/>
    </xf>
    <xf numFmtId="0" fontId="18" fillId="5" borderId="12" xfId="3" applyFont="1" applyFill="1" applyBorder="1" applyAlignment="1"/>
    <xf numFmtId="4" fontId="7" fillId="0" borderId="12" xfId="3" applyNumberFormat="1" applyFont="1" applyFill="1" applyBorder="1" applyAlignment="1">
      <alignment vertical="center" wrapText="1"/>
    </xf>
    <xf numFmtId="4" fontId="18" fillId="5" borderId="12" xfId="3" applyNumberFormat="1" applyFont="1" applyFill="1" applyBorder="1" applyAlignment="1">
      <alignment vertical="center" wrapText="1"/>
    </xf>
    <xf numFmtId="0" fontId="36" fillId="11" borderId="12" xfId="3" applyFont="1" applyFill="1" applyBorder="1" applyAlignment="1">
      <alignment horizontal="justify" vertical="top" wrapText="1"/>
    </xf>
    <xf numFmtId="4" fontId="43" fillId="0" borderId="12" xfId="3" applyNumberFormat="1" applyFont="1" applyFill="1" applyBorder="1" applyAlignment="1">
      <alignment vertical="center" wrapText="1"/>
    </xf>
    <xf numFmtId="4" fontId="36" fillId="5" borderId="12" xfId="3" applyNumberFormat="1" applyFont="1" applyFill="1" applyBorder="1" applyAlignment="1">
      <alignment vertical="center" wrapText="1"/>
    </xf>
    <xf numFmtId="0" fontId="36" fillId="0" borderId="0" xfId="3" applyFont="1" applyFill="1"/>
    <xf numFmtId="0" fontId="36" fillId="0" borderId="0" xfId="3" applyFont="1"/>
    <xf numFmtId="0" fontId="18" fillId="0" borderId="0" xfId="3" applyFont="1" applyAlignment="1">
      <alignment horizontal="left"/>
    </xf>
    <xf numFmtId="0" fontId="18" fillId="0" borderId="0" xfId="3" applyFont="1" applyAlignment="1">
      <alignment horizontal="center"/>
    </xf>
    <xf numFmtId="0" fontId="25" fillId="0" borderId="0" xfId="3" applyFont="1" applyAlignment="1">
      <alignment horizontal="center"/>
    </xf>
    <xf numFmtId="0" fontId="18" fillId="0" borderId="55" xfId="3" applyFont="1" applyBorder="1" applyAlignment="1">
      <alignment horizontal="justify" vertical="center"/>
    </xf>
    <xf numFmtId="0" fontId="18" fillId="0" borderId="0" xfId="3" applyFont="1" applyBorder="1" applyAlignment="1">
      <alignment horizontal="justify" vertical="center"/>
    </xf>
    <xf numFmtId="0" fontId="4" fillId="5" borderId="0" xfId="3" applyFont="1" applyFill="1" applyBorder="1" applyAlignment="1">
      <alignment horizontal="justify" vertical="center"/>
    </xf>
    <xf numFmtId="0" fontId="21" fillId="8" borderId="39" xfId="3" applyFont="1" applyFill="1" applyBorder="1" applyAlignment="1">
      <alignment horizontal="justify" vertical="center" wrapText="1"/>
    </xf>
    <xf numFmtId="0" fontId="21" fillId="8" borderId="36" xfId="3" applyFont="1" applyFill="1" applyBorder="1" applyAlignment="1">
      <alignment horizontal="justify" vertical="center" wrapText="1"/>
    </xf>
    <xf numFmtId="0" fontId="21" fillId="8" borderId="12" xfId="3" applyFont="1" applyFill="1" applyBorder="1" applyAlignment="1">
      <alignment horizontal="justify" vertical="center" wrapText="1"/>
    </xf>
    <xf numFmtId="0" fontId="18" fillId="0" borderId="0" xfId="3" applyFont="1" applyAlignment="1">
      <alignment horizontal="justify" vertical="center"/>
    </xf>
    <xf numFmtId="0" fontId="18" fillId="0" borderId="55" xfId="3" applyFont="1" applyBorder="1" applyAlignment="1">
      <alignment horizontal="center"/>
    </xf>
    <xf numFmtId="0" fontId="18" fillId="0" borderId="0" xfId="3" applyFont="1" applyBorder="1" applyAlignment="1">
      <alignment horizontal="center"/>
    </xf>
    <xf numFmtId="9" fontId="7" fillId="0" borderId="12" xfId="3" applyNumberFormat="1" applyFont="1" applyFill="1" applyBorder="1" applyAlignment="1">
      <alignment horizontal="center" vertical="center" wrapText="1"/>
    </xf>
    <xf numFmtId="9" fontId="7" fillId="0" borderId="12" xfId="3" applyNumberFormat="1" applyFont="1" applyFill="1" applyBorder="1" applyAlignment="1">
      <alignment horizontal="center" vertical="center"/>
    </xf>
    <xf numFmtId="0" fontId="7" fillId="0" borderId="10" xfId="3" applyNumberFormat="1" applyFont="1" applyFill="1" applyBorder="1" applyAlignment="1">
      <alignment horizontal="center" vertical="center" wrapText="1"/>
    </xf>
    <xf numFmtId="0" fontId="7" fillId="0" borderId="0" xfId="0" applyFont="1"/>
    <xf numFmtId="0" fontId="7" fillId="0" borderId="0" xfId="0" applyFont="1" applyAlignment="1">
      <alignment horizontal="center"/>
    </xf>
    <xf numFmtId="165" fontId="7" fillId="0" borderId="0" xfId="4" applyNumberFormat="1" applyFont="1"/>
    <xf numFmtId="165" fontId="7" fillId="5" borderId="0" xfId="4" applyNumberFormat="1" applyFont="1" applyFill="1"/>
    <xf numFmtId="0" fontId="53" fillId="5" borderId="23" xfId="0" applyFont="1" applyFill="1" applyBorder="1" applyAlignment="1">
      <alignment horizontal="center" vertical="center"/>
    </xf>
    <xf numFmtId="0" fontId="53" fillId="5" borderId="0" xfId="0" applyFont="1" applyFill="1" applyBorder="1" applyAlignment="1">
      <alignment horizontal="center" vertical="center"/>
    </xf>
    <xf numFmtId="0" fontId="53" fillId="5" borderId="56" xfId="0" applyFont="1" applyFill="1" applyBorder="1" applyAlignment="1">
      <alignment horizontal="center" vertical="center"/>
    </xf>
    <xf numFmtId="0" fontId="54" fillId="4" borderId="29" xfId="0" applyFont="1" applyFill="1" applyBorder="1" applyAlignment="1">
      <alignment horizontal="left" vertical="center"/>
    </xf>
    <xf numFmtId="0" fontId="53" fillId="4" borderId="55" xfId="0" applyFont="1" applyFill="1" applyBorder="1" applyAlignment="1">
      <alignment horizontal="center" vertical="center"/>
    </xf>
    <xf numFmtId="0" fontId="53" fillId="4" borderId="32" xfId="0" applyFont="1" applyFill="1" applyBorder="1" applyAlignment="1">
      <alignment horizontal="center" vertical="center"/>
    </xf>
    <xf numFmtId="0" fontId="54" fillId="0" borderId="0"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8" fillId="4" borderId="6" xfId="0" applyFont="1" applyFill="1" applyBorder="1" applyAlignment="1">
      <alignment horizontal="center" vertical="center" wrapText="1"/>
    </xf>
    <xf numFmtId="165" fontId="8" fillId="4" borderId="6" xfId="0" applyNumberFormat="1" applyFont="1" applyFill="1" applyBorder="1" applyAlignment="1">
      <alignment horizontal="center" vertical="center" wrapText="1"/>
    </xf>
    <xf numFmtId="165" fontId="8" fillId="4" borderId="26" xfId="0" applyNumberFormat="1" applyFont="1" applyFill="1" applyBorder="1" applyAlignment="1">
      <alignment horizontal="center" vertical="center" wrapText="1"/>
    </xf>
    <xf numFmtId="0" fontId="7" fillId="5" borderId="12" xfId="0" applyFont="1" applyFill="1" applyBorder="1" applyAlignment="1">
      <alignment horizontal="justify"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5" borderId="12" xfId="0" applyFont="1" applyFill="1" applyBorder="1" applyAlignment="1">
      <alignment horizontal="justify" vertical="top" wrapText="1"/>
    </xf>
    <xf numFmtId="0" fontId="7" fillId="16" borderId="12" xfId="0" applyFont="1" applyFill="1" applyBorder="1" applyAlignment="1">
      <alignment horizontal="justify" vertical="top" wrapText="1"/>
    </xf>
    <xf numFmtId="165" fontId="8" fillId="0" borderId="12" xfId="0" applyNumberFormat="1" applyFont="1" applyFill="1" applyBorder="1" applyAlignment="1">
      <alignment horizontal="center" vertical="center" wrapText="1"/>
    </xf>
    <xf numFmtId="0" fontId="7" fillId="0" borderId="18"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53" fillId="0" borderId="12" xfId="0" applyFont="1" applyFill="1" applyBorder="1" applyAlignment="1">
      <alignment horizontal="center" vertical="center"/>
    </xf>
    <xf numFmtId="0" fontId="7" fillId="5" borderId="0" xfId="0" applyFont="1" applyFill="1"/>
    <xf numFmtId="0" fontId="7" fillId="0" borderId="0" xfId="0" applyFont="1" applyAlignment="1">
      <alignment vertical="center"/>
    </xf>
    <xf numFmtId="0" fontId="7" fillId="0" borderId="71" xfId="0" applyFont="1" applyFill="1" applyBorder="1" applyAlignment="1">
      <alignment horizontal="justify" vertical="center" wrapText="1"/>
    </xf>
    <xf numFmtId="0" fontId="7" fillId="11" borderId="12" xfId="0" applyFont="1" applyFill="1" applyBorder="1" applyAlignment="1">
      <alignment horizontal="justify" vertical="top" wrapText="1"/>
    </xf>
    <xf numFmtId="0" fontId="7" fillId="0" borderId="67" xfId="0" applyFont="1" applyFill="1" applyBorder="1" applyAlignment="1">
      <alignment horizontal="justify" vertical="center" wrapText="1"/>
    </xf>
    <xf numFmtId="0" fontId="7" fillId="5" borderId="10" xfId="0" applyFont="1" applyFill="1" applyBorder="1" applyAlignment="1">
      <alignment horizontal="justify" vertical="center" wrapText="1"/>
    </xf>
    <xf numFmtId="0" fontId="7" fillId="5" borderId="11" xfId="0" applyFont="1" applyFill="1" applyBorder="1" applyAlignment="1">
      <alignment horizontal="justify" vertical="center" wrapText="1"/>
    </xf>
    <xf numFmtId="0" fontId="7" fillId="0" borderId="12" xfId="0" applyFont="1" applyFill="1" applyBorder="1" applyAlignment="1">
      <alignment horizontal="justify" vertical="top" wrapText="1"/>
    </xf>
    <xf numFmtId="0" fontId="55" fillId="11" borderId="11" xfId="0" applyFont="1" applyFill="1" applyBorder="1" applyAlignment="1">
      <alignment horizontal="center" vertical="top" wrapText="1"/>
    </xf>
    <xf numFmtId="0" fontId="11" fillId="0" borderId="0" xfId="0" applyFont="1" applyFill="1"/>
    <xf numFmtId="0" fontId="7" fillId="5" borderId="78" xfId="0" applyFont="1" applyFill="1" applyBorder="1" applyAlignment="1">
      <alignment horizontal="justify" vertical="center" wrapText="1"/>
    </xf>
    <xf numFmtId="0" fontId="57" fillId="0" borderId="0" xfId="0" applyFont="1" applyFill="1" applyBorder="1" applyAlignment="1">
      <alignment horizontal="justify" vertical="center" wrapText="1"/>
    </xf>
    <xf numFmtId="0" fontId="7" fillId="0" borderId="0" xfId="0" applyFont="1" applyFill="1" applyBorder="1"/>
    <xf numFmtId="0" fontId="7" fillId="5" borderId="79"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7" fillId="0" borderId="0" xfId="0" applyFont="1" applyFill="1"/>
    <xf numFmtId="0" fontId="19" fillId="0" borderId="0" xfId="0" applyFont="1" applyBorder="1" applyAlignment="1">
      <alignment horizontal="center"/>
    </xf>
    <xf numFmtId="0" fontId="19" fillId="18" borderId="80" xfId="0" applyFont="1" applyFill="1" applyBorder="1" applyAlignment="1">
      <alignment horizontal="center" vertical="top" wrapText="1"/>
    </xf>
    <xf numFmtId="165" fontId="19" fillId="18" borderId="80" xfId="0" applyNumberFormat="1" applyFont="1" applyFill="1" applyBorder="1" applyAlignment="1">
      <alignment horizontal="center" vertical="center" wrapText="1"/>
    </xf>
    <xf numFmtId="0" fontId="9" fillId="0" borderId="80" xfId="0" applyFont="1" applyFill="1" applyBorder="1" applyAlignment="1">
      <alignment horizontal="justify" vertical="center"/>
    </xf>
    <xf numFmtId="0" fontId="9" fillId="0" borderId="80" xfId="0" applyFont="1" applyFill="1" applyBorder="1" applyAlignment="1">
      <alignment horizontal="justify" vertical="center" wrapText="1"/>
    </xf>
    <xf numFmtId="0" fontId="19" fillId="17" borderId="80" xfId="0" applyFont="1" applyFill="1" applyBorder="1" applyAlignment="1">
      <alignment vertical="top" wrapText="1"/>
    </xf>
    <xf numFmtId="0" fontId="9" fillId="5" borderId="80" xfId="0" applyFont="1" applyFill="1" applyBorder="1" applyAlignment="1">
      <alignment horizontal="justify" vertical="center"/>
    </xf>
    <xf numFmtId="0" fontId="9" fillId="5" borderId="80" xfId="0" applyFont="1" applyFill="1" applyBorder="1" applyAlignment="1">
      <alignment horizontal="justify" vertical="center" wrapText="1"/>
    </xf>
    <xf numFmtId="0" fontId="19" fillId="17" borderId="80" xfId="0" applyFont="1" applyFill="1" applyBorder="1" applyAlignment="1">
      <alignment horizontal="center" vertical="top" wrapText="1"/>
    </xf>
    <xf numFmtId="0" fontId="9" fillId="0" borderId="81" xfId="0" applyFont="1" applyFill="1" applyBorder="1" applyAlignment="1">
      <alignment horizontal="center" vertical="center" wrapText="1"/>
    </xf>
    <xf numFmtId="0" fontId="19" fillId="5" borderId="80" xfId="0" applyFont="1" applyFill="1" applyBorder="1" applyAlignment="1">
      <alignment horizontal="center" vertical="top" wrapText="1"/>
    </xf>
    <xf numFmtId="0" fontId="64" fillId="5" borderId="80" xfId="0" applyNumberFormat="1" applyFont="1" applyFill="1" applyBorder="1" applyAlignment="1">
      <alignment horizontal="justify" vertical="center" wrapText="1"/>
    </xf>
    <xf numFmtId="4" fontId="19" fillId="0" borderId="80" xfId="0" applyNumberFormat="1" applyFont="1" applyFill="1" applyBorder="1" applyAlignment="1">
      <alignment horizontal="center" vertical="center" wrapText="1"/>
    </xf>
    <xf numFmtId="4" fontId="9" fillId="0" borderId="80" xfId="0" applyNumberFormat="1" applyFont="1" applyFill="1" applyBorder="1" applyAlignment="1">
      <alignment horizontal="center" vertical="center" wrapText="1"/>
    </xf>
    <xf numFmtId="0" fontId="9" fillId="0" borderId="80" xfId="0" applyFont="1" applyFill="1" applyBorder="1" applyAlignment="1">
      <alignment horizontal="center" vertical="center" wrapText="1"/>
    </xf>
    <xf numFmtId="0" fontId="9" fillId="0" borderId="80" xfId="0" applyNumberFormat="1" applyFont="1" applyFill="1" applyBorder="1" applyAlignment="1">
      <alignment horizontal="justify" vertical="center" wrapText="1"/>
    </xf>
    <xf numFmtId="0" fontId="9" fillId="0" borderId="0" xfId="0" applyFont="1"/>
    <xf numFmtId="4" fontId="19" fillId="11" borderId="11" xfId="0" applyNumberFormat="1" applyFont="1" applyFill="1" applyBorder="1" applyAlignment="1">
      <alignment horizontal="center" vertical="center"/>
    </xf>
    <xf numFmtId="0" fontId="65" fillId="0" borderId="0" xfId="0" applyFont="1"/>
    <xf numFmtId="0" fontId="7" fillId="0" borderId="0" xfId="3" applyFont="1" applyAlignment="1">
      <alignment horizontal="justify" vertical="center"/>
    </xf>
    <xf numFmtId="0" fontId="21" fillId="7" borderId="39" xfId="3" applyFont="1" applyFill="1" applyBorder="1" applyAlignment="1">
      <alignment horizontal="center" vertical="center" wrapText="1"/>
    </xf>
    <xf numFmtId="165" fontId="21" fillId="3" borderId="39" xfId="3" applyNumberFormat="1" applyFont="1" applyFill="1" applyBorder="1" applyAlignment="1">
      <alignment horizontal="center" vertical="center" wrapText="1"/>
    </xf>
    <xf numFmtId="0" fontId="18" fillId="20" borderId="39" xfId="3" applyFont="1" applyFill="1" applyBorder="1" applyAlignment="1">
      <alignment horizontal="justify" vertical="center" wrapText="1"/>
    </xf>
    <xf numFmtId="0" fontId="18" fillId="0" borderId="39" xfId="3" applyFont="1" applyFill="1" applyBorder="1" applyAlignment="1">
      <alignment horizontal="justify" vertical="center" wrapText="1"/>
    </xf>
    <xf numFmtId="0" fontId="68" fillId="2" borderId="39" xfId="3" applyFont="1" applyFill="1" applyBorder="1" applyAlignment="1">
      <alignment horizontal="justify" vertical="top" wrapText="1"/>
    </xf>
    <xf numFmtId="0" fontId="7" fillId="5" borderId="81" xfId="3" applyFont="1" applyFill="1" applyBorder="1" applyAlignment="1">
      <alignment vertical="center" wrapText="1"/>
    </xf>
    <xf numFmtId="0" fontId="7" fillId="5" borderId="80" xfId="3" applyFont="1" applyFill="1" applyBorder="1" applyAlignment="1">
      <alignment horizontal="justify" vertical="center" wrapText="1"/>
    </xf>
    <xf numFmtId="9" fontId="7" fillId="0" borderId="80" xfId="3" applyNumberFormat="1" applyFont="1" applyFill="1" applyBorder="1" applyAlignment="1">
      <alignment horizontal="justify" vertical="center" wrapText="1"/>
    </xf>
    <xf numFmtId="0" fontId="7" fillId="5" borderId="80" xfId="3" applyFont="1" applyFill="1" applyBorder="1" applyAlignment="1">
      <alignment horizontal="justify" vertical="center"/>
    </xf>
    <xf numFmtId="0" fontId="7" fillId="0" borderId="80" xfId="3" applyFont="1" applyFill="1" applyBorder="1" applyAlignment="1">
      <alignment horizontal="justify" vertical="center" wrapText="1"/>
    </xf>
    <xf numFmtId="0" fontId="7" fillId="5" borderId="80" xfId="3" applyFont="1" applyFill="1" applyBorder="1" applyAlignment="1">
      <alignment horizontal="center" vertical="center" wrapText="1"/>
    </xf>
    <xf numFmtId="0" fontId="8" fillId="2" borderId="80" xfId="3" applyFont="1" applyFill="1" applyBorder="1" applyAlignment="1">
      <alignment horizontal="center" vertical="top" wrapText="1"/>
    </xf>
    <xf numFmtId="0" fontId="7" fillId="0" borderId="81" xfId="3" applyNumberFormat="1" applyFont="1" applyFill="1" applyBorder="1" applyAlignment="1">
      <alignment horizontal="justify" vertical="center" wrapText="1"/>
    </xf>
    <xf numFmtId="165" fontId="8" fillId="0" borderId="80" xfId="3" applyNumberFormat="1" applyFont="1" applyFill="1" applyBorder="1" applyAlignment="1">
      <alignment horizontal="center" vertical="center" wrapText="1"/>
    </xf>
    <xf numFmtId="165" fontId="8" fillId="5" borderId="80" xfId="3" applyNumberFormat="1" applyFont="1" applyFill="1" applyBorder="1" applyAlignment="1">
      <alignment horizontal="center" vertical="center" wrapText="1"/>
    </xf>
    <xf numFmtId="0" fontId="7" fillId="0" borderId="39" xfId="3" applyFont="1" applyFill="1" applyBorder="1" applyAlignment="1">
      <alignment horizontal="justify" vertical="center" wrapText="1"/>
    </xf>
    <xf numFmtId="0" fontId="68" fillId="0" borderId="39" xfId="3" applyFont="1" applyFill="1" applyBorder="1" applyAlignment="1">
      <alignment horizontal="center" vertical="center" wrapText="1"/>
    </xf>
    <xf numFmtId="0" fontId="68" fillId="2" borderId="39" xfId="3" applyFont="1" applyFill="1" applyBorder="1" applyAlignment="1">
      <alignment horizontal="center" vertical="center" wrapText="1"/>
    </xf>
    <xf numFmtId="0" fontId="68" fillId="0" borderId="39" xfId="3" applyFont="1" applyFill="1" applyBorder="1" applyAlignment="1">
      <alignment horizontal="justify" vertical="top" wrapText="1"/>
    </xf>
    <xf numFmtId="0" fontId="68" fillId="5" borderId="39" xfId="3" applyFont="1" applyFill="1" applyBorder="1" applyAlignment="1">
      <alignment horizontal="justify" vertical="top" wrapText="1"/>
    </xf>
    <xf numFmtId="4" fontId="69" fillId="21" borderId="87" xfId="3" applyNumberFormat="1" applyFont="1" applyFill="1" applyBorder="1" applyAlignment="1">
      <alignment horizontal="center" vertical="center"/>
    </xf>
    <xf numFmtId="0" fontId="9" fillId="0" borderId="0" xfId="3" applyFont="1"/>
    <xf numFmtId="4" fontId="9" fillId="0" borderId="0" xfId="3" applyNumberFormat="1" applyFont="1" applyAlignment="1">
      <alignment horizontal="center"/>
    </xf>
    <xf numFmtId="0" fontId="19" fillId="0" borderId="0" xfId="3" applyFont="1" applyFill="1" applyBorder="1" applyAlignment="1">
      <alignment horizontal="left" vertical="top" wrapText="1"/>
    </xf>
    <xf numFmtId="0" fontId="73" fillId="0" borderId="0" xfId="3" applyFont="1"/>
    <xf numFmtId="0" fontId="19" fillId="8" borderId="88" xfId="3" applyFont="1" applyFill="1" applyBorder="1" applyAlignment="1">
      <alignment horizontal="center" vertical="top" wrapText="1"/>
    </xf>
    <xf numFmtId="0" fontId="19" fillId="8" borderId="88" xfId="3" applyFont="1" applyFill="1" applyBorder="1" applyAlignment="1">
      <alignment horizontal="center" vertical="center" wrapText="1"/>
    </xf>
    <xf numFmtId="0" fontId="19" fillId="7" borderId="88" xfId="3" applyFont="1" applyFill="1" applyBorder="1" applyAlignment="1">
      <alignment horizontal="center" vertical="center" wrapText="1"/>
    </xf>
    <xf numFmtId="4" fontId="19" fillId="3" borderId="88" xfId="3" applyNumberFormat="1" applyFont="1" applyFill="1" applyBorder="1" applyAlignment="1">
      <alignment horizontal="center" vertical="center" wrapText="1"/>
    </xf>
    <xf numFmtId="0" fontId="9" fillId="0" borderId="88" xfId="3" applyFont="1" applyFill="1" applyBorder="1" applyAlignment="1">
      <alignment horizontal="justify" vertical="center" wrapText="1"/>
    </xf>
    <xf numFmtId="0" fontId="9" fillId="5" borderId="88" xfId="3" applyFont="1" applyFill="1" applyBorder="1" applyAlignment="1">
      <alignment horizontal="justify" vertical="center" wrapText="1"/>
    </xf>
    <xf numFmtId="0" fontId="19" fillId="0" borderId="88" xfId="3" applyFont="1" applyFill="1" applyBorder="1" applyAlignment="1">
      <alignment horizontal="center" vertical="top" wrapText="1"/>
    </xf>
    <xf numFmtId="0" fontId="19" fillId="2" borderId="88" xfId="3" applyFont="1" applyFill="1" applyBorder="1" applyAlignment="1">
      <alignment horizontal="center" vertical="top" wrapText="1"/>
    </xf>
    <xf numFmtId="0" fontId="9" fillId="20" borderId="88" xfId="3" applyFont="1" applyFill="1" applyBorder="1" applyAlignment="1">
      <alignment horizontal="justify" vertical="center" wrapText="1"/>
    </xf>
    <xf numFmtId="1" fontId="9" fillId="20" borderId="88" xfId="3" applyNumberFormat="1" applyFont="1" applyFill="1" applyBorder="1" applyAlignment="1">
      <alignment horizontal="center" vertical="center" wrapText="1"/>
    </xf>
    <xf numFmtId="0" fontId="9" fillId="20" borderId="88" xfId="3" applyFont="1" applyFill="1" applyBorder="1" applyAlignment="1">
      <alignment horizontal="center" vertical="center" wrapText="1"/>
    </xf>
    <xf numFmtId="0" fontId="9" fillId="2" borderId="88" xfId="3" applyFont="1" applyFill="1" applyBorder="1" applyAlignment="1">
      <alignment vertical="top" wrapText="1"/>
    </xf>
    <xf numFmtId="4" fontId="2" fillId="0" borderId="88" xfId="3" applyNumberFormat="1" applyFont="1" applyFill="1" applyBorder="1" applyAlignment="1">
      <alignment horizontal="center" vertical="center" wrapText="1"/>
    </xf>
    <xf numFmtId="1" fontId="9" fillId="5" borderId="88" xfId="3" applyNumberFormat="1" applyFont="1" applyFill="1" applyBorder="1" applyAlignment="1">
      <alignment horizontal="center" vertical="center" wrapText="1"/>
    </xf>
    <xf numFmtId="0" fontId="9" fillId="20" borderId="88" xfId="3" applyFont="1" applyFill="1" applyBorder="1" applyAlignment="1">
      <alignment horizontal="justify" vertical="center"/>
    </xf>
    <xf numFmtId="0" fontId="19" fillId="5" borderId="88" xfId="3" applyFont="1" applyFill="1" applyBorder="1" applyAlignment="1">
      <alignment horizontal="center" vertical="top" wrapText="1"/>
    </xf>
    <xf numFmtId="0" fontId="9" fillId="5" borderId="88" xfId="3" applyFont="1" applyFill="1" applyBorder="1" applyAlignment="1">
      <alignment vertical="top" wrapText="1"/>
    </xf>
    <xf numFmtId="9" fontId="9" fillId="0" borderId="88" xfId="3" applyNumberFormat="1" applyFont="1" applyFill="1" applyBorder="1" applyAlignment="1">
      <alignment horizontal="center" vertical="center"/>
    </xf>
    <xf numFmtId="0" fontId="9" fillId="2" borderId="88" xfId="3" applyFont="1" applyFill="1" applyBorder="1" applyAlignment="1">
      <alignment horizontal="justify" vertical="top" wrapText="1"/>
    </xf>
    <xf numFmtId="9" fontId="9" fillId="0" borderId="88" xfId="3" applyNumberFormat="1" applyFont="1" applyFill="1" applyBorder="1" applyAlignment="1">
      <alignment horizontal="center" vertical="center" wrapText="1"/>
    </xf>
    <xf numFmtId="0" fontId="9" fillId="0" borderId="88" xfId="3" applyFont="1" applyFill="1" applyBorder="1" applyAlignment="1">
      <alignment horizontal="justify" vertical="top" wrapText="1"/>
    </xf>
    <xf numFmtId="0" fontId="9" fillId="0" borderId="88" xfId="3" applyFont="1" applyFill="1" applyBorder="1" applyAlignment="1">
      <alignment vertical="top" wrapText="1"/>
    </xf>
    <xf numFmtId="0" fontId="9" fillId="0" borderId="93" xfId="3" applyFont="1" applyFill="1" applyBorder="1" applyAlignment="1">
      <alignment horizontal="justify" vertical="center" wrapText="1"/>
    </xf>
    <xf numFmtId="0" fontId="9" fillId="0" borderId="12" xfId="3" applyFont="1" applyFill="1" applyBorder="1" applyAlignment="1">
      <alignment horizontal="justify" vertical="center" wrapText="1"/>
    </xf>
    <xf numFmtId="0" fontId="9" fillId="20" borderId="88" xfId="3" applyFont="1" applyFill="1" applyBorder="1" applyAlignment="1">
      <alignment horizontal="justify" vertical="top" wrapText="1"/>
    </xf>
    <xf numFmtId="0" fontId="9" fillId="0" borderId="88" xfId="3" applyFont="1" applyBorder="1" applyAlignment="1">
      <alignment horizontal="justify" vertical="center" wrapText="1"/>
    </xf>
    <xf numFmtId="0" fontId="9" fillId="0" borderId="88" xfId="3" applyFont="1" applyBorder="1" applyAlignment="1">
      <alignment horizontal="center" vertical="center"/>
    </xf>
    <xf numFmtId="0" fontId="9" fillId="5" borderId="93" xfId="3" applyFont="1" applyFill="1" applyBorder="1" applyAlignment="1">
      <alignment horizontal="justify" vertical="center" wrapText="1"/>
    </xf>
    <xf numFmtId="0" fontId="9" fillId="0" borderId="0" xfId="3" applyFont="1" applyFill="1" applyBorder="1"/>
    <xf numFmtId="0" fontId="9" fillId="0" borderId="0" xfId="3" applyFont="1" applyFill="1" applyBorder="1" applyAlignment="1">
      <alignment horizontal="justify" vertical="center" wrapText="1"/>
    </xf>
    <xf numFmtId="0" fontId="9" fillId="0" borderId="0" xfId="3" applyFont="1" applyFill="1" applyBorder="1" applyAlignment="1">
      <alignment vertical="center"/>
    </xf>
    <xf numFmtId="0" fontId="9" fillId="0" borderId="12" xfId="3" applyFont="1" applyFill="1" applyBorder="1" applyAlignment="1">
      <alignment horizontal="center" wrapText="1"/>
    </xf>
    <xf numFmtId="0" fontId="7" fillId="0" borderId="0" xfId="6" applyFont="1"/>
    <xf numFmtId="0" fontId="7" fillId="0" borderId="0" xfId="6" applyFont="1" applyFill="1" applyAlignment="1">
      <alignment horizontal="justify" vertical="center"/>
    </xf>
    <xf numFmtId="0" fontId="8" fillId="0" borderId="0" xfId="6" applyFont="1" applyFill="1" applyAlignment="1">
      <alignment horizontal="center" vertical="center"/>
    </xf>
    <xf numFmtId="0" fontId="8" fillId="0" borderId="0" xfId="6" applyFont="1" applyFill="1" applyAlignment="1">
      <alignment horizontal="justify" vertical="center"/>
    </xf>
    <xf numFmtId="165" fontId="7" fillId="0" borderId="0" xfId="4" applyNumberFormat="1" applyFont="1" applyFill="1"/>
    <xf numFmtId="0" fontId="8" fillId="8" borderId="38" xfId="6" applyFont="1" applyFill="1" applyBorder="1" applyAlignment="1">
      <alignment horizontal="center" vertical="top" wrapText="1"/>
    </xf>
    <xf numFmtId="0" fontId="8" fillId="8" borderId="39" xfId="6" applyFont="1" applyFill="1" applyBorder="1" applyAlignment="1">
      <alignment horizontal="center" vertical="top" wrapText="1"/>
    </xf>
    <xf numFmtId="0" fontId="8" fillId="8" borderId="39" xfId="6" applyFont="1" applyFill="1" applyBorder="1" applyAlignment="1">
      <alignment horizontal="justify" vertical="center" wrapText="1"/>
    </xf>
    <xf numFmtId="0" fontId="8" fillId="4" borderId="41" xfId="6" applyFont="1" applyFill="1" applyBorder="1" applyAlignment="1">
      <alignment horizontal="center" vertical="center" wrapText="1"/>
    </xf>
    <xf numFmtId="165" fontId="8" fillId="4" borderId="41" xfId="6" applyNumberFormat="1" applyFont="1" applyFill="1" applyBorder="1" applyAlignment="1">
      <alignment horizontal="center" vertical="center" wrapText="1"/>
    </xf>
    <xf numFmtId="165" fontId="8" fillId="4" borderId="61" xfId="6" applyNumberFormat="1" applyFont="1" applyFill="1" applyBorder="1" applyAlignment="1">
      <alignment horizontal="center" vertical="center" wrapText="1"/>
    </xf>
    <xf numFmtId="0" fontId="7" fillId="0" borderId="12" xfId="6" applyFont="1" applyFill="1" applyBorder="1" applyAlignment="1">
      <alignment horizontal="justify" vertical="center" wrapText="1"/>
    </xf>
    <xf numFmtId="0" fontId="7" fillId="0" borderId="49" xfId="6" applyFont="1" applyFill="1" applyBorder="1" applyAlignment="1">
      <alignment horizontal="justify" vertical="center" wrapText="1"/>
    </xf>
    <xf numFmtId="0" fontId="35" fillId="2" borderId="12" xfId="6" applyFont="1" applyFill="1" applyBorder="1" applyAlignment="1">
      <alignment horizontal="center" vertical="center" wrapText="1"/>
    </xf>
    <xf numFmtId="0" fontId="76" fillId="0" borderId="9" xfId="2" applyFont="1" applyFill="1" applyBorder="1" applyAlignment="1">
      <alignment horizontal="justify" vertical="center" wrapText="1"/>
    </xf>
    <xf numFmtId="0" fontId="76" fillId="0" borderId="12" xfId="6" applyFont="1" applyFill="1" applyBorder="1" applyAlignment="1">
      <alignment horizontal="justify" vertical="center" wrapText="1"/>
    </xf>
    <xf numFmtId="0" fontId="35" fillId="22" borderId="12" xfId="6" applyFont="1" applyFill="1" applyBorder="1" applyAlignment="1">
      <alignment horizontal="center" vertical="center" wrapText="1"/>
    </xf>
    <xf numFmtId="0" fontId="35" fillId="22" borderId="12" xfId="6" applyFont="1" applyFill="1" applyBorder="1" applyAlignment="1">
      <alignment horizontal="justify" vertical="top" wrapText="1"/>
    </xf>
    <xf numFmtId="0" fontId="76" fillId="0" borderId="27" xfId="6" applyFont="1" applyFill="1" applyBorder="1" applyAlignment="1">
      <alignment horizontal="justify" vertical="center" wrapText="1"/>
    </xf>
    <xf numFmtId="0" fontId="43" fillId="22" borderId="12" xfId="6" applyFont="1" applyFill="1" applyBorder="1" applyAlignment="1">
      <alignment horizontal="center" vertical="center" wrapText="1"/>
    </xf>
    <xf numFmtId="0" fontId="43" fillId="22" borderId="12" xfId="6" applyFont="1" applyFill="1" applyBorder="1" applyAlignment="1">
      <alignment horizontal="justify" vertical="top" wrapText="1"/>
    </xf>
    <xf numFmtId="0" fontId="76" fillId="0" borderId="29" xfId="6" applyFont="1" applyFill="1" applyBorder="1" applyAlignment="1">
      <alignment horizontal="justify" vertical="center" wrapText="1"/>
    </xf>
    <xf numFmtId="0" fontId="7" fillId="0" borderId="9" xfId="6" applyFont="1" applyFill="1" applyBorder="1" applyAlignment="1">
      <alignment horizontal="justify" vertical="center" wrapText="1"/>
    </xf>
    <xf numFmtId="9" fontId="7" fillId="0" borderId="9" xfId="6" applyNumberFormat="1" applyFont="1" applyFill="1" applyBorder="1" applyAlignment="1">
      <alignment horizontal="center" vertical="center" wrapText="1"/>
    </xf>
    <xf numFmtId="0" fontId="7" fillId="0" borderId="29" xfId="6" applyFont="1" applyFill="1" applyBorder="1" applyAlignment="1">
      <alignment horizontal="justify" vertical="center" wrapText="1"/>
    </xf>
    <xf numFmtId="0" fontId="74" fillId="0" borderId="0" xfId="6" applyFont="1" applyFill="1"/>
    <xf numFmtId="0" fontId="35" fillId="5" borderId="12" xfId="6" applyFont="1" applyFill="1" applyBorder="1" applyAlignment="1">
      <alignment horizontal="center" vertical="center" wrapText="1"/>
    </xf>
    <xf numFmtId="0" fontId="35" fillId="0" borderId="12" xfId="6" applyFont="1" applyFill="1" applyBorder="1" applyAlignment="1">
      <alignment horizontal="center" vertical="center" wrapText="1"/>
    </xf>
    <xf numFmtId="0" fontId="35" fillId="0" borderId="12" xfId="6" applyFont="1" applyFill="1" applyBorder="1" applyAlignment="1">
      <alignment horizontal="justify" vertical="top" wrapText="1"/>
    </xf>
    <xf numFmtId="0" fontId="7" fillId="0" borderId="27" xfId="6" applyFont="1" applyFill="1" applyBorder="1" applyAlignment="1">
      <alignment horizontal="justify" vertical="center" wrapText="1"/>
    </xf>
    <xf numFmtId="0" fontId="35" fillId="2" borderId="12" xfId="6" applyFont="1" applyFill="1" applyBorder="1" applyAlignment="1">
      <alignment horizontal="justify" vertical="top" wrapText="1"/>
    </xf>
    <xf numFmtId="0" fontId="35" fillId="2" borderId="9" xfId="6" applyFont="1" applyFill="1" applyBorder="1" applyAlignment="1">
      <alignment horizontal="center" vertical="center" wrapText="1"/>
    </xf>
    <xf numFmtId="0" fontId="35" fillId="2" borderId="9" xfId="6" applyFont="1" applyFill="1" applyBorder="1" applyAlignment="1">
      <alignment horizontal="justify" vertical="top" wrapText="1"/>
    </xf>
    <xf numFmtId="9" fontId="7" fillId="0" borderId="12" xfId="6" applyNumberFormat="1" applyFont="1" applyFill="1" applyBorder="1" applyAlignment="1">
      <alignment horizontal="center" vertical="center" wrapText="1"/>
    </xf>
    <xf numFmtId="0" fontId="35" fillId="5" borderId="12" xfId="6" applyFont="1" applyFill="1" applyBorder="1" applyAlignment="1">
      <alignment horizontal="justify" vertical="top" wrapText="1"/>
    </xf>
    <xf numFmtId="0" fontId="7" fillId="0" borderId="10" xfId="6" applyFont="1" applyFill="1" applyBorder="1" applyAlignment="1">
      <alignment horizontal="justify" vertical="center" wrapText="1"/>
    </xf>
    <xf numFmtId="4" fontId="7" fillId="0" borderId="10" xfId="6" applyNumberFormat="1" applyFont="1" applyFill="1" applyBorder="1" applyAlignment="1">
      <alignment horizontal="right" vertical="center"/>
    </xf>
    <xf numFmtId="4" fontId="7" fillId="0" borderId="10" xfId="6" applyNumberFormat="1" applyFont="1" applyFill="1" applyBorder="1" applyAlignment="1">
      <alignment horizontal="center" vertical="center"/>
    </xf>
    <xf numFmtId="0" fontId="74" fillId="0" borderId="0" xfId="6" applyFont="1" applyFill="1" applyBorder="1" applyAlignment="1">
      <alignment vertical="center" wrapText="1"/>
    </xf>
    <xf numFmtId="0" fontId="7" fillId="0" borderId="30" xfId="6" applyFont="1" applyFill="1" applyBorder="1" applyAlignment="1">
      <alignment horizontal="justify" vertical="center" wrapText="1"/>
    </xf>
    <xf numFmtId="0" fontId="74" fillId="0" borderId="12" xfId="6" applyFont="1" applyFill="1" applyBorder="1" applyAlignment="1">
      <alignment horizontal="justify" vertical="top" wrapText="1"/>
    </xf>
    <xf numFmtId="0" fontId="71" fillId="0" borderId="0" xfId="0" applyFont="1"/>
    <xf numFmtId="0" fontId="71" fillId="0" borderId="0" xfId="0" applyFont="1" applyAlignment="1">
      <alignment vertical="center"/>
    </xf>
    <xf numFmtId="0" fontId="18" fillId="0" borderId="0" xfId="0" applyFont="1"/>
    <xf numFmtId="0" fontId="4" fillId="0" borderId="0" xfId="0" applyFont="1" applyFill="1" applyAlignment="1">
      <alignment horizontal="center" vertical="center"/>
    </xf>
    <xf numFmtId="0" fontId="18" fillId="0" borderId="0" xfId="0" applyFont="1" applyFill="1"/>
    <xf numFmtId="0" fontId="21" fillId="0" borderId="0" xfId="0" applyFont="1" applyBorder="1" applyAlignment="1">
      <alignment horizontal="center"/>
    </xf>
    <xf numFmtId="0" fontId="21" fillId="0" borderId="0" xfId="0" applyFont="1" applyBorder="1" applyAlignment="1">
      <alignment horizontal="center" vertical="center"/>
    </xf>
    <xf numFmtId="0" fontId="21" fillId="2" borderId="103" xfId="0" applyFont="1" applyFill="1" applyBorder="1" applyAlignment="1">
      <alignment horizontal="center" vertical="center" wrapText="1"/>
    </xf>
    <xf numFmtId="0" fontId="21" fillId="4" borderId="103" xfId="0" applyFont="1" applyFill="1" applyBorder="1" applyAlignment="1">
      <alignment horizontal="center" vertical="center" wrapText="1"/>
    </xf>
    <xf numFmtId="165" fontId="21" fillId="4" borderId="103" xfId="0" applyNumberFormat="1" applyFont="1" applyFill="1" applyBorder="1" applyAlignment="1">
      <alignment horizontal="center" vertical="center" wrapText="1"/>
    </xf>
    <xf numFmtId="0" fontId="18" fillId="0" borderId="103" xfId="0" applyFont="1" applyFill="1" applyBorder="1" applyAlignment="1">
      <alignment horizontal="justify" vertical="center" wrapText="1"/>
    </xf>
    <xf numFmtId="0" fontId="18" fillId="24" borderId="103" xfId="0" applyFont="1" applyFill="1" applyBorder="1" applyAlignment="1">
      <alignment horizontal="justify" vertical="top" wrapText="1"/>
    </xf>
    <xf numFmtId="0" fontId="18" fillId="0" borderId="103" xfId="0" applyFont="1" applyFill="1" applyBorder="1" applyAlignment="1">
      <alignment horizontal="justify" vertical="center"/>
    </xf>
    <xf numFmtId="0" fontId="18" fillId="5" borderId="103" xfId="0" applyFont="1" applyFill="1" applyBorder="1" applyAlignment="1">
      <alignment horizontal="justify" vertical="center"/>
    </xf>
    <xf numFmtId="0" fontId="18" fillId="5" borderId="103" xfId="0" applyFont="1" applyFill="1" applyBorder="1" applyAlignment="1">
      <alignment horizontal="justify" vertical="center" wrapText="1"/>
    </xf>
    <xf numFmtId="49" fontId="18" fillId="5" borderId="103" xfId="0" applyNumberFormat="1" applyFont="1" applyFill="1" applyBorder="1" applyAlignment="1">
      <alignment horizontal="justify" vertical="top" wrapText="1"/>
    </xf>
    <xf numFmtId="4" fontId="21" fillId="5" borderId="103" xfId="0" applyNumberFormat="1" applyFont="1" applyFill="1" applyBorder="1" applyAlignment="1">
      <alignment horizontal="center" vertical="center"/>
    </xf>
    <xf numFmtId="4" fontId="18" fillId="5" borderId="103" xfId="0" applyNumberFormat="1" applyFont="1" applyFill="1" applyBorder="1" applyAlignment="1">
      <alignment horizontal="center" vertical="center"/>
    </xf>
    <xf numFmtId="0" fontId="18" fillId="0" borderId="103" xfId="0" applyFont="1" applyFill="1" applyBorder="1" applyAlignment="1">
      <alignment horizontal="justify" vertical="top" wrapText="1"/>
    </xf>
    <xf numFmtId="0" fontId="18" fillId="0" borderId="103" xfId="0" applyFont="1" applyFill="1" applyBorder="1" applyAlignment="1">
      <alignment horizontal="center" vertical="center" wrapText="1"/>
    </xf>
    <xf numFmtId="0" fontId="17" fillId="0" borderId="0" xfId="2" applyFont="1" applyAlignment="1">
      <alignment horizontal="justify" vertical="center"/>
    </xf>
    <xf numFmtId="0" fontId="17" fillId="0" borderId="0" xfId="2" applyFont="1"/>
    <xf numFmtId="0" fontId="17" fillId="0" borderId="0" xfId="2" applyFont="1" applyAlignment="1">
      <alignment horizontal="justify"/>
    </xf>
    <xf numFmtId="0" fontId="9" fillId="0" borderId="0" xfId="2" applyFont="1"/>
    <xf numFmtId="0" fontId="17" fillId="0" borderId="0" xfId="2" applyFont="1" applyBorder="1" applyAlignment="1">
      <alignment horizontal="justify" vertical="center"/>
    </xf>
    <xf numFmtId="0" fontId="82" fillId="0" borderId="0" xfId="2" applyFont="1" applyBorder="1" applyAlignment="1">
      <alignment horizontal="center"/>
    </xf>
    <xf numFmtId="0" fontId="82" fillId="0" borderId="0" xfId="2" applyFont="1" applyBorder="1" applyAlignment="1">
      <alignment horizontal="justify"/>
    </xf>
    <xf numFmtId="0" fontId="17" fillId="0" borderId="0" xfId="2" applyFont="1" applyFill="1"/>
    <xf numFmtId="0" fontId="82" fillId="2" borderId="5" xfId="2" applyFont="1" applyFill="1" applyBorder="1" applyAlignment="1">
      <alignment horizontal="center" vertical="center" wrapText="1"/>
    </xf>
    <xf numFmtId="0" fontId="82" fillId="2" borderId="5" xfId="2" applyFont="1" applyFill="1" applyBorder="1" applyAlignment="1">
      <alignment horizontal="center" vertical="top" wrapText="1"/>
    </xf>
    <xf numFmtId="0" fontId="17" fillId="11" borderId="5" xfId="2" applyFont="1" applyFill="1" applyBorder="1" applyAlignment="1">
      <alignment horizontal="justify" vertical="top" wrapText="1"/>
    </xf>
    <xf numFmtId="0" fontId="17" fillId="0" borderId="5" xfId="2" applyFont="1" applyFill="1" applyBorder="1" applyAlignment="1">
      <alignment horizontal="justify" vertical="top" wrapText="1"/>
    </xf>
    <xf numFmtId="165" fontId="17" fillId="0" borderId="0" xfId="7" applyFont="1"/>
    <xf numFmtId="0" fontId="82" fillId="4" borderId="5" xfId="2" applyFont="1" applyFill="1" applyBorder="1" applyAlignment="1">
      <alignment horizontal="center" vertical="top" wrapText="1"/>
    </xf>
    <xf numFmtId="4" fontId="82" fillId="4" borderId="5" xfId="2" applyNumberFormat="1" applyFont="1" applyFill="1" applyBorder="1" applyAlignment="1">
      <alignment horizontal="center" vertical="center" wrapText="1"/>
    </xf>
    <xf numFmtId="165" fontId="17" fillId="0" borderId="0" xfId="7" applyFont="1" applyFill="1"/>
    <xf numFmtId="165" fontId="17" fillId="0" borderId="0" xfId="2" applyNumberFormat="1" applyFont="1"/>
    <xf numFmtId="0" fontId="17" fillId="5" borderId="0" xfId="2" applyFont="1" applyFill="1"/>
    <xf numFmtId="165" fontId="17" fillId="5" borderId="0" xfId="7" applyFont="1" applyFill="1"/>
    <xf numFmtId="0" fontId="17" fillId="5" borderId="5" xfId="2" applyFont="1" applyFill="1" applyBorder="1" applyAlignment="1">
      <alignment horizontal="justify" vertical="top" wrapText="1"/>
    </xf>
    <xf numFmtId="0" fontId="17" fillId="0" borderId="5" xfId="0" applyFont="1" applyFill="1" applyBorder="1" applyAlignment="1">
      <alignment horizontal="justify" vertical="center" wrapText="1"/>
    </xf>
    <xf numFmtId="0" fontId="71" fillId="11" borderId="5" xfId="2" applyFont="1" applyFill="1" applyBorder="1" applyAlignment="1">
      <alignment horizontal="justify" vertical="top" wrapText="1"/>
    </xf>
    <xf numFmtId="0" fontId="71" fillId="0" borderId="5" xfId="2" applyFont="1" applyFill="1" applyBorder="1" applyAlignment="1">
      <alignment horizontal="justify" vertical="top" wrapText="1"/>
    </xf>
    <xf numFmtId="0" fontId="17" fillId="0" borderId="5" xfId="2" applyFont="1" applyBorder="1"/>
    <xf numFmtId="0" fontId="17" fillId="0" borderId="5" xfId="2" applyFont="1" applyBorder="1" applyAlignment="1">
      <alignment horizontal="justify" vertical="center" wrapText="1"/>
    </xf>
    <xf numFmtId="4" fontId="17" fillId="0" borderId="5" xfId="2" applyNumberFormat="1" applyFont="1" applyBorder="1" applyAlignment="1">
      <alignment horizontal="center" vertical="center"/>
    </xf>
    <xf numFmtId="0" fontId="17" fillId="0" borderId="5" xfId="2" applyFont="1" applyFill="1" applyBorder="1"/>
    <xf numFmtId="0" fontId="17" fillId="0" borderId="5" xfId="2" applyFont="1" applyFill="1" applyBorder="1" applyAlignment="1">
      <alignment horizontal="justify" vertical="center" wrapText="1"/>
    </xf>
    <xf numFmtId="0" fontId="17" fillId="0" borderId="5" xfId="1" applyNumberFormat="1" applyFont="1" applyFill="1" applyBorder="1" applyAlignment="1">
      <alignment horizontal="center" vertical="center" wrapText="1"/>
    </xf>
    <xf numFmtId="0" fontId="17" fillId="0" borderId="5" xfId="2" applyFont="1" applyFill="1" applyBorder="1" applyAlignment="1">
      <alignment vertical="center" wrapText="1"/>
    </xf>
    <xf numFmtId="4" fontId="17" fillId="0" borderId="5" xfId="2" applyNumberFormat="1" applyFont="1" applyBorder="1" applyAlignment="1">
      <alignment vertical="center"/>
    </xf>
    <xf numFmtId="0" fontId="82" fillId="4" borderId="5" xfId="2" applyFont="1" applyFill="1" applyBorder="1" applyAlignment="1">
      <alignment vertical="center" wrapText="1"/>
    </xf>
    <xf numFmtId="0" fontId="82" fillId="4" borderId="5" xfId="2" applyFont="1" applyFill="1" applyBorder="1" applyAlignment="1">
      <alignment horizontal="justify" vertical="center" wrapText="1"/>
    </xf>
    <xf numFmtId="0" fontId="17" fillId="0" borderId="5" xfId="2" applyFont="1" applyFill="1" applyBorder="1" applyAlignment="1">
      <alignment horizontal="left" vertical="center" wrapText="1"/>
    </xf>
    <xf numFmtId="0" fontId="82" fillId="11" borderId="5" xfId="2" applyFont="1" applyFill="1" applyBorder="1" applyAlignment="1">
      <alignment horizontal="center" vertical="top" wrapText="1"/>
    </xf>
    <xf numFmtId="0" fontId="17" fillId="0" borderId="5" xfId="2" applyFont="1" applyFill="1" applyBorder="1" applyAlignment="1">
      <alignment horizontal="justify"/>
    </xf>
    <xf numFmtId="2" fontId="17" fillId="0" borderId="5" xfId="2" applyNumberFormat="1" applyFont="1" applyFill="1" applyBorder="1" applyAlignment="1">
      <alignment vertical="center"/>
    </xf>
    <xf numFmtId="0" fontId="17" fillId="0" borderId="5" xfId="2" applyFont="1" applyFill="1" applyBorder="1" applyAlignment="1">
      <alignment horizontal="justify" wrapText="1"/>
    </xf>
    <xf numFmtId="0" fontId="40" fillId="0" borderId="5" xfId="2" applyFont="1" applyFill="1" applyBorder="1" applyAlignment="1">
      <alignment horizontal="center" vertical="center" wrapText="1"/>
    </xf>
    <xf numFmtId="9" fontId="40" fillId="0" borderId="5" xfId="1" applyFont="1" applyFill="1" applyBorder="1" applyAlignment="1">
      <alignment horizontal="center" vertical="center"/>
    </xf>
    <xf numFmtId="0" fontId="82" fillId="5" borderId="5" xfId="2" applyFont="1" applyFill="1" applyBorder="1" applyAlignment="1">
      <alignment horizontal="center" vertical="center" wrapText="1"/>
    </xf>
    <xf numFmtId="2" fontId="17" fillId="0" borderId="5" xfId="2" applyNumberFormat="1" applyFont="1" applyFill="1" applyBorder="1" applyAlignment="1">
      <alignment horizontal="center" vertical="center"/>
    </xf>
    <xf numFmtId="9" fontId="40" fillId="0" borderId="5" xfId="1" applyFont="1" applyFill="1" applyBorder="1" applyAlignment="1">
      <alignment horizontal="center" vertical="center" wrapText="1"/>
    </xf>
    <xf numFmtId="0" fontId="17" fillId="0" borderId="5" xfId="2" applyFont="1" applyFill="1" applyBorder="1" applyAlignment="1">
      <alignment horizontal="center" vertical="center" wrapText="1"/>
    </xf>
    <xf numFmtId="9" fontId="17" fillId="0" borderId="5" xfId="1" applyFont="1" applyFill="1" applyBorder="1" applyAlignment="1">
      <alignment horizontal="center" vertical="center" wrapText="1"/>
    </xf>
    <xf numFmtId="0" fontId="17" fillId="11" borderId="5" xfId="2" applyFont="1" applyFill="1" applyBorder="1"/>
    <xf numFmtId="2" fontId="17" fillId="0" borderId="5" xfId="2" applyNumberFormat="1" applyFont="1" applyBorder="1" applyAlignment="1">
      <alignment horizontal="center" vertical="center"/>
    </xf>
    <xf numFmtId="0" fontId="17" fillId="0" borderId="5" xfId="2" applyFont="1" applyBorder="1" applyAlignment="1">
      <alignment horizontal="justify"/>
    </xf>
    <xf numFmtId="0" fontId="17" fillId="0" borderId="5" xfId="2" applyFont="1" applyBorder="1" applyAlignment="1">
      <alignment vertical="center"/>
    </xf>
    <xf numFmtId="9" fontId="17" fillId="0" borderId="5" xfId="1" applyFont="1" applyFill="1" applyBorder="1" applyAlignment="1">
      <alignment horizontal="center" vertical="center"/>
    </xf>
    <xf numFmtId="0" fontId="82" fillId="5" borderId="5" xfId="2" applyFont="1" applyFill="1" applyBorder="1" applyAlignment="1">
      <alignment horizontal="center" vertical="top" wrapText="1"/>
    </xf>
    <xf numFmtId="4" fontId="82" fillId="5" borderId="5" xfId="2" applyNumberFormat="1" applyFont="1" applyFill="1" applyBorder="1" applyAlignment="1">
      <alignment horizontal="center" vertical="center" wrapText="1"/>
    </xf>
    <xf numFmtId="0" fontId="17" fillId="0" borderId="5" xfId="0" applyFont="1" applyFill="1" applyBorder="1" applyAlignment="1">
      <alignment horizontal="left" vertical="center" wrapText="1"/>
    </xf>
    <xf numFmtId="0" fontId="17" fillId="2" borderId="5" xfId="2" applyFont="1" applyFill="1" applyBorder="1" applyAlignment="1">
      <alignment horizontal="center" vertical="center" wrapText="1"/>
    </xf>
    <xf numFmtId="0" fontId="17" fillId="5" borderId="5" xfId="2" applyFont="1" applyFill="1" applyBorder="1" applyAlignment="1">
      <alignment wrapText="1"/>
    </xf>
    <xf numFmtId="0" fontId="17" fillId="5" borderId="5" xfId="2" applyFont="1" applyFill="1" applyBorder="1"/>
    <xf numFmtId="0" fontId="17" fillId="5" borderId="5" xfId="2" applyFont="1" applyFill="1" applyBorder="1" applyAlignment="1">
      <alignment vertical="center" wrapText="1"/>
    </xf>
    <xf numFmtId="165" fontId="82" fillId="5" borderId="5" xfId="2" applyNumberFormat="1" applyFont="1" applyFill="1" applyBorder="1" applyAlignment="1">
      <alignment horizontal="justify" vertical="center" wrapText="1"/>
    </xf>
    <xf numFmtId="0" fontId="17" fillId="2" borderId="5" xfId="2" applyFont="1" applyFill="1" applyBorder="1" applyAlignment="1">
      <alignment horizontal="justify" vertical="center" wrapText="1"/>
    </xf>
    <xf numFmtId="0" fontId="17" fillId="5" borderId="5" xfId="2" applyFont="1" applyFill="1" applyBorder="1" applyAlignment="1">
      <alignment horizontal="center" vertical="center" wrapText="1"/>
    </xf>
    <xf numFmtId="0" fontId="17" fillId="11" borderId="5" xfId="2" applyFont="1" applyFill="1" applyBorder="1" applyAlignment="1">
      <alignment wrapText="1"/>
    </xf>
    <xf numFmtId="0" fontId="17" fillId="5" borderId="5" xfId="2" applyFont="1" applyFill="1" applyBorder="1" applyAlignment="1">
      <alignment horizontal="justify"/>
    </xf>
    <xf numFmtId="2" fontId="17" fillId="5" borderId="5" xfId="2" applyNumberFormat="1" applyFont="1" applyFill="1" applyBorder="1" applyAlignment="1">
      <alignment horizontal="center" vertical="center"/>
    </xf>
    <xf numFmtId="0" fontId="17" fillId="0" borderId="5" xfId="2" applyFont="1" applyFill="1" applyBorder="1" applyAlignment="1">
      <alignment vertical="top" wrapText="1"/>
    </xf>
    <xf numFmtId="0" fontId="17" fillId="5" borderId="5" xfId="0" applyFont="1" applyFill="1" applyBorder="1" applyAlignment="1">
      <alignment horizontal="justify" vertical="center" wrapText="1"/>
    </xf>
    <xf numFmtId="0" fontId="71" fillId="0" borderId="5" xfId="2" applyFont="1" applyBorder="1" applyAlignment="1">
      <alignment horizontal="justify" vertical="center" wrapText="1"/>
    </xf>
    <xf numFmtId="4" fontId="71" fillId="0" borderId="5" xfId="2" applyNumberFormat="1" applyFont="1" applyBorder="1" applyAlignment="1">
      <alignment horizontal="center" vertical="center"/>
    </xf>
    <xf numFmtId="0" fontId="87" fillId="0" borderId="0" xfId="0" applyFont="1"/>
    <xf numFmtId="0" fontId="87" fillId="0" borderId="0" xfId="0" applyFont="1" applyAlignment="1">
      <alignment horizontal="justify" vertical="center"/>
    </xf>
    <xf numFmtId="0" fontId="88" fillId="0" borderId="0" xfId="0" applyFont="1"/>
    <xf numFmtId="0" fontId="89" fillId="0" borderId="0" xfId="0" applyFont="1"/>
    <xf numFmtId="0" fontId="93" fillId="0" borderId="0" xfId="0" applyFont="1"/>
    <xf numFmtId="0" fontId="92" fillId="2" borderId="4" xfId="0" applyFont="1" applyFill="1" applyBorder="1" applyAlignment="1">
      <alignment horizontal="center" vertical="center" wrapText="1"/>
    </xf>
    <xf numFmtId="0" fontId="92" fillId="2" borderId="4" xfId="0" applyFont="1" applyFill="1" applyBorder="1" applyAlignment="1">
      <alignment horizontal="justify" vertical="center" wrapText="1"/>
    </xf>
    <xf numFmtId="0" fontId="93" fillId="0" borderId="0" xfId="0" applyFont="1" applyAlignment="1">
      <alignment horizontal="center" vertical="center"/>
    </xf>
    <xf numFmtId="0" fontId="92" fillId="4" borderId="4" xfId="0" applyFont="1" applyFill="1" applyBorder="1" applyAlignment="1">
      <alignment horizontal="center" vertical="center" wrapText="1"/>
    </xf>
    <xf numFmtId="43" fontId="92" fillId="4" borderId="4" xfId="8" applyFont="1" applyFill="1" applyBorder="1" applyAlignment="1">
      <alignment horizontal="center" vertical="center" wrapText="1"/>
    </xf>
    <xf numFmtId="0" fontId="95" fillId="5" borderId="4" xfId="0" applyFont="1" applyFill="1" applyBorder="1" applyAlignment="1">
      <alignment horizontal="justify" vertical="center" wrapText="1"/>
    </xf>
    <xf numFmtId="0" fontId="95" fillId="5" borderId="109" xfId="0" applyFont="1" applyFill="1" applyBorder="1" applyAlignment="1">
      <alignment vertical="center" wrapText="1"/>
    </xf>
    <xf numFmtId="0" fontId="95" fillId="0" borderId="109" xfId="0" applyFont="1" applyFill="1" applyBorder="1" applyAlignment="1">
      <alignment horizontal="center" vertical="center" wrapText="1"/>
    </xf>
    <xf numFmtId="0" fontId="92" fillId="25" borderId="4" xfId="0" applyFont="1" applyFill="1" applyBorder="1" applyAlignment="1">
      <alignment horizontal="center" vertical="center" wrapText="1"/>
    </xf>
    <xf numFmtId="0" fontId="96" fillId="0" borderId="0" xfId="0" applyFont="1"/>
    <xf numFmtId="0" fontId="95" fillId="0" borderId="4" xfId="0" applyFont="1" applyBorder="1" applyAlignment="1">
      <alignment horizontal="justify" vertical="center" wrapText="1"/>
    </xf>
    <xf numFmtId="0" fontId="98" fillId="25" borderId="4" xfId="0" applyFont="1" applyFill="1" applyBorder="1" applyAlignment="1">
      <alignment horizontal="justify" vertical="top" wrapText="1"/>
    </xf>
    <xf numFmtId="0" fontId="98" fillId="25" borderId="4" xfId="0" applyFont="1" applyFill="1" applyBorder="1" applyAlignment="1">
      <alignment horizontal="center" vertical="top" wrapText="1"/>
    </xf>
    <xf numFmtId="0" fontId="99" fillId="5" borderId="4" xfId="0" applyFont="1" applyFill="1" applyBorder="1" applyAlignment="1">
      <alignment horizontal="justify" vertical="center"/>
    </xf>
    <xf numFmtId="0" fontId="99" fillId="5" borderId="109" xfId="0" applyFont="1" applyFill="1" applyBorder="1" applyAlignment="1">
      <alignment horizontal="justify" vertical="top" wrapText="1"/>
    </xf>
    <xf numFmtId="0" fontId="95" fillId="5" borderId="4" xfId="0" applyFont="1" applyFill="1" applyBorder="1" applyAlignment="1">
      <alignment horizontal="center" vertical="center" wrapText="1"/>
    </xf>
    <xf numFmtId="0" fontId="100" fillId="25" borderId="4" xfId="0" applyFont="1" applyFill="1" applyBorder="1"/>
    <xf numFmtId="0" fontId="100" fillId="25" borderId="4" xfId="0" applyFont="1" applyFill="1" applyBorder="1" applyAlignment="1">
      <alignment horizontal="justify" vertical="top" wrapText="1"/>
    </xf>
    <xf numFmtId="0" fontId="101" fillId="5" borderId="0" xfId="0" applyFont="1" applyFill="1" applyBorder="1" applyAlignment="1">
      <alignment vertical="center" wrapText="1"/>
    </xf>
    <xf numFmtId="0" fontId="101" fillId="5" borderId="0" xfId="0" applyFont="1" applyFill="1"/>
    <xf numFmtId="0" fontId="102" fillId="5" borderId="0" xfId="0" applyFont="1" applyFill="1"/>
    <xf numFmtId="0" fontId="99" fillId="5" borderId="4" xfId="0" applyFont="1" applyFill="1" applyBorder="1" applyAlignment="1">
      <alignment horizontal="justify" vertical="center" wrapText="1"/>
    </xf>
    <xf numFmtId="0" fontId="99" fillId="5" borderId="109" xfId="0" applyFont="1" applyFill="1" applyBorder="1" applyAlignment="1">
      <alignment horizontal="justify" vertical="center" wrapText="1"/>
    </xf>
    <xf numFmtId="0" fontId="99" fillId="5" borderId="4" xfId="0" applyFont="1" applyFill="1" applyBorder="1" applyAlignment="1">
      <alignment horizontal="center" vertical="center" wrapText="1"/>
    </xf>
    <xf numFmtId="9" fontId="99" fillId="5" borderId="4" xfId="0" applyNumberFormat="1" applyFont="1" applyFill="1" applyBorder="1" applyAlignment="1">
      <alignment horizontal="center" vertical="center" wrapText="1"/>
    </xf>
    <xf numFmtId="0" fontId="104" fillId="5" borderId="4" xfId="0" applyFont="1" applyFill="1" applyBorder="1" applyAlignment="1">
      <alignment horizontal="justify" vertical="center" wrapText="1"/>
    </xf>
    <xf numFmtId="4" fontId="94" fillId="0" borderId="109" xfId="0" applyNumberFormat="1" applyFont="1" applyFill="1" applyBorder="1" applyAlignment="1">
      <alignment horizontal="center" vertical="center"/>
    </xf>
    <xf numFmtId="0" fontId="105" fillId="0" borderId="109" xfId="0" applyFont="1" applyFill="1" applyBorder="1" applyAlignment="1">
      <alignment vertical="center" wrapText="1"/>
    </xf>
    <xf numFmtId="0" fontId="95" fillId="5" borderId="112" xfId="0" applyFont="1" applyFill="1" applyBorder="1" applyAlignment="1">
      <alignment vertical="center" wrapText="1"/>
    </xf>
    <xf numFmtId="0" fontId="106" fillId="5" borderId="0" xfId="0" applyFont="1" applyFill="1" applyBorder="1"/>
    <xf numFmtId="0" fontId="107" fillId="5" borderId="0" xfId="0" applyFont="1" applyFill="1"/>
    <xf numFmtId="0" fontId="108" fillId="5" borderId="0" xfId="0" applyFont="1" applyFill="1"/>
    <xf numFmtId="0" fontId="95" fillId="5" borderId="112" xfId="0" applyFont="1" applyFill="1" applyBorder="1" applyAlignment="1">
      <alignment horizontal="justify" vertical="center" wrapText="1"/>
    </xf>
    <xf numFmtId="0" fontId="99" fillId="0" borderId="112" xfId="0" applyFont="1" applyFill="1" applyBorder="1" applyAlignment="1">
      <alignment horizontal="justify" vertical="center" wrapText="1"/>
    </xf>
    <xf numFmtId="0" fontId="99" fillId="5" borderId="112" xfId="0" applyFont="1" applyFill="1" applyBorder="1" applyAlignment="1">
      <alignment horizontal="justify" vertical="center" wrapText="1"/>
    </xf>
    <xf numFmtId="0" fontId="105" fillId="0" borderId="112" xfId="0" applyFont="1" applyFill="1" applyBorder="1" applyAlignment="1">
      <alignment horizontal="justify" vertical="center" wrapText="1"/>
    </xf>
    <xf numFmtId="0" fontId="107" fillId="0" borderId="0" xfId="0" applyFont="1"/>
    <xf numFmtId="0" fontId="108" fillId="0" borderId="0" xfId="0" applyFont="1"/>
    <xf numFmtId="0" fontId="99" fillId="5" borderId="12" xfId="0" applyFont="1" applyFill="1" applyBorder="1" applyAlignment="1">
      <alignment horizontal="justify" vertical="center" wrapText="1"/>
    </xf>
    <xf numFmtId="0" fontId="99" fillId="5" borderId="108" xfId="0" applyFont="1" applyFill="1" applyBorder="1" applyAlignment="1">
      <alignment horizontal="center" vertical="center" wrapText="1"/>
    </xf>
    <xf numFmtId="9" fontId="99" fillId="5" borderId="106" xfId="0" applyNumberFormat="1" applyFont="1" applyFill="1" applyBorder="1" applyAlignment="1">
      <alignment horizontal="center" vertical="center" wrapText="1"/>
    </xf>
    <xf numFmtId="4" fontId="94" fillId="5" borderId="113" xfId="0" applyNumberFormat="1" applyFont="1" applyFill="1" applyBorder="1" applyAlignment="1">
      <alignment horizontal="center" vertical="center"/>
    </xf>
    <xf numFmtId="0" fontId="99" fillId="0" borderId="110" xfId="0" applyFont="1" applyBorder="1" applyAlignment="1">
      <alignment horizontal="justify" vertical="center" wrapText="1"/>
    </xf>
    <xf numFmtId="0" fontId="99" fillId="0" borderId="114" xfId="0" applyFont="1" applyFill="1" applyBorder="1" applyAlignment="1">
      <alignment horizontal="justify" vertical="center" wrapText="1"/>
    </xf>
    <xf numFmtId="0" fontId="100" fillId="25" borderId="4" xfId="0" applyFont="1" applyFill="1" applyBorder="1" applyAlignment="1">
      <alignment horizontal="center" vertical="top" wrapText="1"/>
    </xf>
    <xf numFmtId="4" fontId="94" fillId="5" borderId="115" xfId="0" applyNumberFormat="1" applyFont="1" applyFill="1" applyBorder="1" applyAlignment="1">
      <alignment vertical="center" wrapText="1"/>
    </xf>
    <xf numFmtId="0" fontId="95" fillId="0" borderId="4" xfId="0" applyFont="1" applyFill="1" applyBorder="1" applyAlignment="1">
      <alignment horizontal="justify" vertical="center"/>
    </xf>
    <xf numFmtId="0" fontId="105" fillId="0" borderId="116" xfId="0" applyFont="1" applyFill="1" applyBorder="1" applyAlignment="1">
      <alignment horizontal="justify" vertical="center" wrapText="1"/>
    </xf>
    <xf numFmtId="0" fontId="99" fillId="0" borderId="4" xfId="0" applyFont="1" applyFill="1" applyBorder="1" applyAlignment="1">
      <alignment horizontal="justify" vertical="center" wrapText="1"/>
    </xf>
    <xf numFmtId="0" fontId="99" fillId="0" borderId="4" xfId="0" applyFont="1" applyFill="1" applyBorder="1" applyAlignment="1">
      <alignment horizontal="justify" vertical="center"/>
    </xf>
    <xf numFmtId="0" fontId="99" fillId="0" borderId="106" xfId="0" applyFont="1" applyFill="1" applyBorder="1" applyAlignment="1">
      <alignment horizontal="justify" vertical="center" wrapText="1"/>
    </xf>
    <xf numFmtId="0" fontId="95" fillId="5" borderId="114" xfId="0" applyFont="1" applyFill="1" applyBorder="1" applyAlignment="1">
      <alignment horizontal="justify" vertical="center" wrapText="1"/>
    </xf>
    <xf numFmtId="0" fontId="100" fillId="25" borderId="109" xfId="0" applyFont="1" applyFill="1" applyBorder="1" applyAlignment="1">
      <alignment horizontal="justify" vertical="top" wrapText="1"/>
    </xf>
    <xf numFmtId="0" fontId="100" fillId="25" borderId="109" xfId="0" applyFont="1" applyFill="1" applyBorder="1" applyAlignment="1">
      <alignment horizontal="center" vertical="top" wrapText="1"/>
    </xf>
    <xf numFmtId="4" fontId="94" fillId="5" borderId="117" xfId="0" applyNumberFormat="1" applyFont="1" applyFill="1" applyBorder="1" applyAlignment="1">
      <alignment vertical="center" wrapText="1"/>
    </xf>
    <xf numFmtId="0" fontId="95" fillId="0" borderId="106" xfId="0" applyFont="1" applyBorder="1" applyAlignment="1">
      <alignment horizontal="justify" vertical="center" wrapText="1"/>
    </xf>
    <xf numFmtId="0" fontId="110" fillId="0" borderId="0" xfId="0" applyFont="1"/>
    <xf numFmtId="0" fontId="99" fillId="5" borderId="114" xfId="0" applyFont="1" applyFill="1" applyBorder="1" applyAlignment="1">
      <alignment horizontal="justify" vertical="center" wrapText="1"/>
    </xf>
    <xf numFmtId="0" fontId="112" fillId="0" borderId="111" xfId="0" applyFont="1" applyFill="1" applyBorder="1" applyAlignment="1">
      <alignment horizontal="justify" vertical="center" wrapText="1"/>
    </xf>
    <xf numFmtId="0" fontId="95" fillId="20" borderId="4" xfId="0" applyFont="1" applyFill="1" applyBorder="1" applyAlignment="1">
      <alignment horizontal="justify" vertical="center"/>
    </xf>
    <xf numFmtId="0" fontId="112" fillId="0" borderId="4" xfId="0" applyFont="1" applyFill="1" applyBorder="1" applyAlignment="1">
      <alignment horizontal="justify" vertical="center" wrapText="1"/>
    </xf>
    <xf numFmtId="0" fontId="95" fillId="0" borderId="4" xfId="0" applyFont="1" applyBorder="1" applyAlignment="1">
      <alignment horizontal="center" vertical="center" wrapText="1"/>
    </xf>
    <xf numFmtId="4" fontId="94" fillId="0" borderId="118" xfId="0" applyNumberFormat="1" applyFont="1" applyFill="1" applyBorder="1" applyAlignment="1">
      <alignment vertical="center"/>
    </xf>
    <xf numFmtId="0" fontId="96" fillId="0" borderId="0" xfId="0" applyNumberFormat="1" applyFont="1"/>
    <xf numFmtId="4" fontId="94" fillId="0" borderId="111" xfId="0" applyNumberFormat="1" applyFont="1" applyFill="1" applyBorder="1" applyAlignment="1">
      <alignment vertical="center"/>
    </xf>
    <xf numFmtId="0" fontId="95" fillId="5" borderId="4" xfId="0" applyFont="1" applyFill="1" applyBorder="1" applyAlignment="1">
      <alignment horizontal="justify" vertical="center"/>
    </xf>
    <xf numFmtId="0" fontId="95" fillId="5" borderId="109" xfId="0" applyFont="1" applyFill="1" applyBorder="1" applyAlignment="1">
      <alignment horizontal="justify" vertical="center" wrapText="1"/>
    </xf>
    <xf numFmtId="4" fontId="94" fillId="0" borderId="110" xfId="0" applyNumberFormat="1" applyFont="1" applyFill="1" applyBorder="1" applyAlignment="1">
      <alignment vertical="center"/>
    </xf>
    <xf numFmtId="0" fontId="95" fillId="0" borderId="4" xfId="0" applyFont="1" applyBorder="1" applyAlignment="1">
      <alignment horizontal="justify" vertical="center"/>
    </xf>
    <xf numFmtId="0" fontId="96" fillId="25" borderId="4" xfId="0" applyFont="1" applyFill="1" applyBorder="1" applyAlignment="1"/>
    <xf numFmtId="0" fontId="92" fillId="25" borderId="4" xfId="0" applyFont="1" applyFill="1" applyBorder="1" applyAlignment="1">
      <alignment horizontal="justify" vertical="top" wrapText="1"/>
    </xf>
    <xf numFmtId="0" fontId="96" fillId="25" borderId="4" xfId="0" applyFont="1" applyFill="1" applyBorder="1"/>
    <xf numFmtId="0" fontId="89" fillId="0" borderId="4" xfId="0" applyFont="1" applyBorder="1" applyAlignment="1">
      <alignment horizontal="left" vertical="center" wrapText="1"/>
    </xf>
    <xf numFmtId="0" fontId="95" fillId="5" borderId="12" xfId="0" applyFont="1" applyFill="1" applyBorder="1" applyAlignment="1">
      <alignment horizontal="justify" vertical="center" wrapText="1"/>
    </xf>
    <xf numFmtId="0" fontId="92" fillId="0" borderId="0" xfId="0" applyFont="1" applyFill="1" applyBorder="1" applyAlignment="1">
      <alignment horizontal="center" vertical="center" wrapText="1"/>
    </xf>
    <xf numFmtId="0" fontId="96" fillId="0" borderId="0" xfId="0" applyFont="1" applyAlignment="1">
      <alignment horizontal="justify" vertical="center"/>
    </xf>
    <xf numFmtId="0" fontId="94" fillId="0" borderId="0" xfId="0" applyFont="1"/>
    <xf numFmtId="0" fontId="89" fillId="0" borderId="0" xfId="0" applyFont="1" applyAlignment="1">
      <alignment horizontal="justify" vertical="center"/>
    </xf>
    <xf numFmtId="0" fontId="104" fillId="0" borderId="0" xfId="0" applyFont="1"/>
    <xf numFmtId="0" fontId="116" fillId="0" borderId="0" xfId="0" applyFont="1" applyAlignment="1">
      <alignment horizontal="justify" vertical="center"/>
    </xf>
    <xf numFmtId="0" fontId="116" fillId="0" borderId="0" xfId="0" applyFont="1" applyAlignment="1">
      <alignment horizontal="left"/>
    </xf>
    <xf numFmtId="0" fontId="116" fillId="0" borderId="0" xfId="0" applyFont="1" applyAlignment="1">
      <alignment horizontal="center"/>
    </xf>
    <xf numFmtId="0" fontId="116" fillId="0" borderId="0" xfId="0" applyFont="1"/>
    <xf numFmtId="0" fontId="116" fillId="0" borderId="0" xfId="0" applyFont="1" applyFill="1" applyAlignment="1">
      <alignment horizontal="justify" vertical="center"/>
    </xf>
    <xf numFmtId="0" fontId="116" fillId="0" borderId="0" xfId="0" applyFont="1" applyAlignment="1">
      <alignment horizontal="center" vertical="center"/>
    </xf>
    <xf numFmtId="0" fontId="116" fillId="0" borderId="0" xfId="0" applyFont="1" applyBorder="1"/>
    <xf numFmtId="0" fontId="9" fillId="0" borderId="0" xfId="0" applyFont="1" applyBorder="1"/>
    <xf numFmtId="0" fontId="9" fillId="0" borderId="0" xfId="0" applyFont="1" applyFill="1" applyBorder="1"/>
    <xf numFmtId="0" fontId="19" fillId="5" borderId="0" xfId="0" applyFont="1" applyFill="1" applyBorder="1" applyAlignment="1">
      <alignment horizontal="justify" vertical="center"/>
    </xf>
    <xf numFmtId="0" fontId="19" fillId="5" borderId="0" xfId="0" applyFont="1" applyFill="1" applyBorder="1" applyAlignment="1">
      <alignment horizontal="center"/>
    </xf>
    <xf numFmtId="0" fontId="19" fillId="0" borderId="0" xfId="0" applyFont="1" applyFill="1" applyBorder="1" applyAlignment="1">
      <alignment horizontal="justify" vertical="center"/>
    </xf>
    <xf numFmtId="0" fontId="19" fillId="5" borderId="0" xfId="0" applyFont="1" applyFill="1" applyBorder="1" applyAlignment="1">
      <alignment horizontal="center" vertical="center"/>
    </xf>
    <xf numFmtId="0" fontId="9" fillId="5" borderId="0" xfId="0" applyFont="1" applyFill="1" applyBorder="1" applyAlignment="1">
      <alignment horizontal="justify" vertical="center"/>
    </xf>
    <xf numFmtId="0" fontId="9" fillId="5" borderId="0" xfId="0" applyFont="1" applyFill="1" applyBorder="1" applyAlignment="1">
      <alignment horizontal="center" vertical="center"/>
    </xf>
    <xf numFmtId="0" fontId="9" fillId="5" borderId="0" xfId="0" applyFont="1" applyFill="1" applyBorder="1" applyAlignment="1">
      <alignment horizontal="center"/>
    </xf>
    <xf numFmtId="0" fontId="19" fillId="2" borderId="119" xfId="0" applyFont="1" applyFill="1" applyBorder="1" applyAlignment="1">
      <alignment horizontal="center" vertical="center" wrapText="1"/>
    </xf>
    <xf numFmtId="0" fontId="19" fillId="0" borderId="119" xfId="0" applyFont="1" applyFill="1" applyBorder="1" applyAlignment="1">
      <alignment horizontal="center" vertical="center" wrapText="1"/>
    </xf>
    <xf numFmtId="0" fontId="9" fillId="0" borderId="0" xfId="0" applyFont="1" applyBorder="1" applyAlignment="1">
      <alignment horizontal="center" vertical="center"/>
    </xf>
    <xf numFmtId="165" fontId="19" fillId="4" borderId="119" xfId="0" applyNumberFormat="1" applyFont="1" applyFill="1" applyBorder="1" applyAlignment="1">
      <alignment horizontal="center" vertical="center" wrapText="1"/>
    </xf>
    <xf numFmtId="0" fontId="19" fillId="4" borderId="119" xfId="0" applyFont="1" applyFill="1" applyBorder="1" applyAlignment="1">
      <alignment horizontal="center" vertical="center" wrapText="1"/>
    </xf>
    <xf numFmtId="165" fontId="19" fillId="4" borderId="119" xfId="7" applyFont="1" applyFill="1" applyBorder="1" applyAlignment="1">
      <alignment horizontal="center" vertical="center" wrapText="1"/>
    </xf>
    <xf numFmtId="0" fontId="9" fillId="0" borderId="120" xfId="0" applyFont="1" applyFill="1" applyBorder="1" applyAlignment="1">
      <alignment vertical="center" wrapText="1"/>
    </xf>
    <xf numFmtId="0" fontId="9" fillId="0" borderId="119" xfId="0" applyFont="1" applyFill="1" applyBorder="1" applyAlignment="1">
      <alignment horizontal="left" vertical="center" wrapText="1"/>
    </xf>
    <xf numFmtId="0" fontId="9" fillId="0" borderId="119" xfId="0" applyFont="1" applyFill="1" applyBorder="1" applyAlignment="1">
      <alignment horizontal="center" vertical="center" wrapText="1"/>
    </xf>
    <xf numFmtId="165" fontId="9" fillId="0" borderId="119" xfId="0" applyNumberFormat="1" applyFont="1" applyFill="1" applyBorder="1" applyAlignment="1">
      <alignment horizontal="center" vertical="center" wrapText="1"/>
    </xf>
    <xf numFmtId="0" fontId="9" fillId="0" borderId="121" xfId="0" applyFont="1" applyFill="1" applyBorder="1" applyAlignment="1">
      <alignment vertical="center" wrapText="1"/>
    </xf>
    <xf numFmtId="0" fontId="19" fillId="5" borderId="119" xfId="0" applyFont="1" applyFill="1" applyBorder="1" applyAlignment="1">
      <alignment horizontal="left" vertical="center" wrapText="1"/>
    </xf>
    <xf numFmtId="0" fontId="19" fillId="0" borderId="119" xfId="0" applyFont="1" applyFill="1" applyBorder="1" applyAlignment="1">
      <alignment horizontal="left" vertical="center" wrapText="1"/>
    </xf>
    <xf numFmtId="0" fontId="9" fillId="11" borderId="119" xfId="0" applyFont="1" applyFill="1" applyBorder="1" applyAlignment="1">
      <alignment horizontal="left" vertical="center" wrapText="1"/>
    </xf>
    <xf numFmtId="0" fontId="9" fillId="0" borderId="120" xfId="0" applyFont="1" applyFill="1" applyBorder="1" applyAlignment="1">
      <alignment horizontal="left" vertical="center" wrapText="1"/>
    </xf>
    <xf numFmtId="0" fontId="9" fillId="0" borderId="120" xfId="0" applyFont="1" applyFill="1" applyBorder="1" applyAlignment="1">
      <alignment horizontal="center" vertical="center" wrapText="1"/>
    </xf>
    <xf numFmtId="165" fontId="9" fillId="0" borderId="120" xfId="0" applyNumberFormat="1" applyFont="1" applyFill="1" applyBorder="1" applyAlignment="1">
      <alignment horizontal="center" vertical="center" wrapText="1"/>
    </xf>
    <xf numFmtId="0" fontId="9" fillId="0" borderId="122" xfId="0" applyFont="1" applyFill="1" applyBorder="1" applyAlignment="1">
      <alignment vertical="center" wrapText="1"/>
    </xf>
    <xf numFmtId="0" fontId="118" fillId="0" borderId="119" xfId="0" applyFont="1" applyFill="1" applyBorder="1" applyAlignment="1">
      <alignment horizontal="center" vertical="center" wrapText="1"/>
    </xf>
    <xf numFmtId="0" fontId="9" fillId="0" borderId="119" xfId="0" applyFont="1" applyFill="1" applyBorder="1" applyAlignment="1">
      <alignment horizontal="justify" vertical="center" wrapText="1"/>
    </xf>
    <xf numFmtId="0" fontId="118" fillId="0" borderId="119" xfId="0" applyFont="1" applyFill="1" applyBorder="1" applyAlignment="1">
      <alignment horizontal="justify" vertical="center" wrapText="1"/>
    </xf>
    <xf numFmtId="0" fontId="118" fillId="0" borderId="120" xfId="0" applyFont="1" applyFill="1" applyBorder="1" applyAlignment="1">
      <alignment horizontal="center" vertical="center" wrapText="1"/>
    </xf>
    <xf numFmtId="0" fontId="119" fillId="5" borderId="119" xfId="0" applyFont="1" applyFill="1" applyBorder="1" applyAlignment="1">
      <alignment horizontal="center" vertical="center" wrapText="1"/>
    </xf>
    <xf numFmtId="0" fontId="119" fillId="0" borderId="119" xfId="0" applyFont="1" applyFill="1" applyBorder="1" applyAlignment="1">
      <alignment horizontal="center" vertical="center" wrapText="1"/>
    </xf>
    <xf numFmtId="0" fontId="118" fillId="0" borderId="119" xfId="0" applyFont="1" applyFill="1" applyBorder="1" applyAlignment="1">
      <alignment vertical="center" wrapText="1"/>
    </xf>
    <xf numFmtId="0" fontId="118" fillId="11" borderId="123" xfId="0" applyFont="1" applyFill="1" applyBorder="1" applyAlignment="1">
      <alignment vertical="center" wrapText="1"/>
    </xf>
    <xf numFmtId="0" fontId="118" fillId="5" borderId="12" xfId="0" applyFont="1" applyFill="1" applyBorder="1" applyAlignment="1">
      <alignment horizontal="justify" vertical="center" wrapText="1"/>
    </xf>
    <xf numFmtId="0" fontId="118" fillId="5" borderId="12" xfId="0" applyFont="1" applyFill="1" applyBorder="1" applyAlignment="1">
      <alignment horizontal="center" vertical="center" wrapText="1"/>
    </xf>
    <xf numFmtId="165" fontId="118" fillId="5" borderId="12" xfId="0" applyNumberFormat="1" applyFont="1" applyFill="1" applyBorder="1" applyAlignment="1">
      <alignment horizontal="center" vertical="center" wrapText="1"/>
    </xf>
    <xf numFmtId="0" fontId="118" fillId="0" borderId="12" xfId="0" applyFont="1" applyBorder="1" applyAlignment="1">
      <alignment horizontal="center"/>
    </xf>
    <xf numFmtId="0" fontId="118" fillId="0" borderId="0" xfId="0" applyFont="1" applyBorder="1"/>
    <xf numFmtId="0" fontId="19" fillId="11" borderId="119" xfId="0" applyFont="1" applyFill="1" applyBorder="1" applyAlignment="1">
      <alignment horizontal="left" vertical="center" wrapText="1"/>
    </xf>
    <xf numFmtId="0" fontId="9" fillId="0" borderId="0" xfId="0" applyFont="1" applyBorder="1" applyAlignment="1">
      <alignment horizontal="center"/>
    </xf>
    <xf numFmtId="165" fontId="19" fillId="4" borderId="120" xfId="7" applyFont="1" applyFill="1" applyBorder="1" applyAlignment="1">
      <alignment horizontal="center" vertical="center" wrapText="1"/>
    </xf>
    <xf numFmtId="0" fontId="118" fillId="5" borderId="119" xfId="0" applyFont="1" applyFill="1" applyBorder="1" applyAlignment="1">
      <alignment horizontal="justify" vertical="center"/>
    </xf>
    <xf numFmtId="0" fontId="119" fillId="0" borderId="119" xfId="0" applyFont="1" applyFill="1" applyBorder="1" applyAlignment="1">
      <alignment horizontal="justify" vertical="center" wrapText="1"/>
    </xf>
    <xf numFmtId="165" fontId="119" fillId="5" borderId="119" xfId="0" applyNumberFormat="1" applyFont="1" applyFill="1" applyBorder="1" applyAlignment="1">
      <alignment horizontal="center" vertical="center" wrapText="1"/>
    </xf>
    <xf numFmtId="165" fontId="119" fillId="5" borderId="119" xfId="7" applyFont="1" applyFill="1" applyBorder="1" applyAlignment="1">
      <alignment horizontal="center" vertical="center" wrapText="1"/>
    </xf>
    <xf numFmtId="165" fontId="119" fillId="5" borderId="123" xfId="7" applyFont="1" applyFill="1" applyBorder="1" applyAlignment="1">
      <alignment horizontal="center" vertical="center" wrapText="1"/>
    </xf>
    <xf numFmtId="0" fontId="118" fillId="5" borderId="119" xfId="0" applyFont="1" applyFill="1" applyBorder="1" applyAlignment="1">
      <alignment horizontal="justify" vertical="center" wrapText="1"/>
    </xf>
    <xf numFmtId="0" fontId="9" fillId="5" borderId="119" xfId="0" applyFont="1" applyFill="1" applyBorder="1" applyAlignment="1">
      <alignment horizontal="left" vertical="center" wrapText="1"/>
    </xf>
    <xf numFmtId="9" fontId="9" fillId="5" borderId="119" xfId="0" applyNumberFormat="1" applyFont="1" applyFill="1" applyBorder="1" applyAlignment="1">
      <alignment horizontal="center" vertical="center" wrapText="1"/>
    </xf>
    <xf numFmtId="0" fontId="9" fillId="20" borderId="119" xfId="0" applyFont="1" applyFill="1" applyBorder="1" applyAlignment="1">
      <alignment horizontal="left" vertical="center"/>
    </xf>
    <xf numFmtId="0" fontId="9" fillId="5" borderId="119" xfId="0" applyFont="1" applyFill="1" applyBorder="1" applyAlignment="1">
      <alignment horizontal="center" vertical="center" wrapText="1"/>
    </xf>
    <xf numFmtId="165" fontId="9" fillId="0" borderId="121" xfId="0" applyNumberFormat="1" applyFont="1" applyFill="1" applyBorder="1" applyAlignment="1">
      <alignment horizontal="center" vertical="center" wrapText="1"/>
    </xf>
    <xf numFmtId="0" fontId="118" fillId="5" borderId="119" xfId="0" applyFont="1" applyFill="1" applyBorder="1" applyAlignment="1">
      <alignment horizontal="center" vertical="center" wrapText="1"/>
    </xf>
    <xf numFmtId="9" fontId="118" fillId="5" borderId="119" xfId="0" applyNumberFormat="1" applyFont="1" applyFill="1" applyBorder="1" applyAlignment="1">
      <alignment horizontal="center" vertical="center" wrapText="1"/>
    </xf>
    <xf numFmtId="0" fontId="9" fillId="20" borderId="119" xfId="0" applyFont="1" applyFill="1" applyBorder="1"/>
    <xf numFmtId="14" fontId="118" fillId="0" borderId="119" xfId="0" applyNumberFormat="1" applyFont="1" applyFill="1" applyBorder="1" applyAlignment="1">
      <alignment horizontal="justify" vertical="center" wrapText="1"/>
    </xf>
    <xf numFmtId="0" fontId="9" fillId="0" borderId="119" xfId="0" applyFont="1" applyBorder="1"/>
    <xf numFmtId="165" fontId="118" fillId="5" borderId="119" xfId="0" applyNumberFormat="1" applyFont="1" applyFill="1" applyBorder="1" applyAlignment="1">
      <alignment horizontal="center" vertical="center" wrapText="1"/>
    </xf>
    <xf numFmtId="165" fontId="118" fillId="5" borderId="123" xfId="0" applyNumberFormat="1" applyFont="1" applyFill="1" applyBorder="1" applyAlignment="1">
      <alignment vertical="center" wrapText="1"/>
    </xf>
    <xf numFmtId="165" fontId="9" fillId="0" borderId="12" xfId="7" applyFont="1" applyBorder="1" applyAlignment="1">
      <alignment horizontal="center"/>
    </xf>
    <xf numFmtId="0" fontId="19" fillId="5" borderId="119" xfId="0" applyFont="1" applyFill="1" applyBorder="1" applyAlignment="1">
      <alignment horizontal="center" vertical="center" wrapText="1"/>
    </xf>
    <xf numFmtId="0" fontId="19" fillId="0" borderId="119" xfId="0" applyFont="1" applyFill="1" applyBorder="1" applyAlignment="1">
      <alignment horizontal="left" vertical="center"/>
    </xf>
    <xf numFmtId="0" fontId="9" fillId="0" borderId="122" xfId="0" applyFont="1" applyFill="1" applyBorder="1" applyAlignment="1">
      <alignment horizontal="center" vertical="center" wrapText="1"/>
    </xf>
    <xf numFmtId="0" fontId="63" fillId="11" borderId="119" xfId="0" applyFont="1" applyFill="1" applyBorder="1" applyAlignment="1">
      <alignment horizontal="left" vertical="center" wrapText="1"/>
    </xf>
    <xf numFmtId="0" fontId="63" fillId="0" borderId="119" xfId="0" applyFont="1" applyFill="1" applyBorder="1" applyAlignment="1">
      <alignment horizontal="left" vertical="center" wrapText="1"/>
    </xf>
    <xf numFmtId="0" fontId="9" fillId="5" borderId="122" xfId="0" applyFont="1" applyFill="1" applyBorder="1" applyAlignment="1">
      <alignment horizontal="center" vertical="center" wrapText="1"/>
    </xf>
    <xf numFmtId="165" fontId="9" fillId="5" borderId="119" xfId="0" applyNumberFormat="1" applyFont="1" applyFill="1" applyBorder="1" applyAlignment="1">
      <alignment horizontal="left" vertical="center" wrapText="1"/>
    </xf>
    <xf numFmtId="165" fontId="9" fillId="5" borderId="119" xfId="0" applyNumberFormat="1" applyFont="1" applyFill="1" applyBorder="1" applyAlignment="1">
      <alignment horizontal="center" vertical="center" wrapText="1"/>
    </xf>
    <xf numFmtId="165" fontId="9" fillId="5" borderId="119" xfId="7" applyFont="1" applyFill="1" applyBorder="1" applyAlignment="1">
      <alignment horizontal="center" vertical="center" wrapText="1"/>
    </xf>
    <xf numFmtId="0" fontId="9" fillId="5" borderId="0" xfId="0" applyFont="1" applyFill="1" applyBorder="1"/>
    <xf numFmtId="165" fontId="9" fillId="0" borderId="119" xfId="7" applyFont="1" applyFill="1" applyBorder="1" applyAlignment="1">
      <alignment horizontal="center" vertical="center" wrapText="1"/>
    </xf>
    <xf numFmtId="165" fontId="9" fillId="0" borderId="119" xfId="0" applyNumberFormat="1" applyFont="1" applyFill="1" applyBorder="1" applyAlignment="1">
      <alignment horizontal="left" vertical="center" wrapText="1"/>
    </xf>
    <xf numFmtId="1" fontId="9" fillId="0" borderId="119" xfId="0" applyNumberFormat="1" applyFont="1" applyFill="1" applyBorder="1" applyAlignment="1">
      <alignment horizontal="center" vertical="center" wrapText="1"/>
    </xf>
    <xf numFmtId="0" fontId="19" fillId="20" borderId="119" xfId="0" applyFont="1" applyFill="1" applyBorder="1" applyAlignment="1">
      <alignment horizontal="left" vertical="center" wrapText="1"/>
    </xf>
    <xf numFmtId="0" fontId="9" fillId="0" borderId="119" xfId="0" applyFont="1" applyFill="1" applyBorder="1" applyAlignment="1">
      <alignment horizontal="left" vertical="center"/>
    </xf>
    <xf numFmtId="0" fontId="9" fillId="0" borderId="124" xfId="0" applyFont="1" applyFill="1" applyBorder="1" applyAlignment="1">
      <alignment vertical="center" wrapText="1"/>
    </xf>
    <xf numFmtId="166" fontId="9" fillId="5" borderId="119" xfId="0" applyNumberFormat="1" applyFont="1" applyFill="1" applyBorder="1" applyAlignment="1">
      <alignment horizontal="center" vertical="center" wrapText="1"/>
    </xf>
    <xf numFmtId="0" fontId="63" fillId="5" borderId="119" xfId="0" applyFont="1" applyFill="1" applyBorder="1" applyAlignment="1">
      <alignment horizontal="left" vertical="center" wrapText="1"/>
    </xf>
    <xf numFmtId="4" fontId="9" fillId="0" borderId="119" xfId="0" applyNumberFormat="1" applyFont="1" applyFill="1" applyBorder="1" applyAlignment="1">
      <alignment horizontal="center" vertical="center" wrapText="1"/>
    </xf>
    <xf numFmtId="0" fontId="63" fillId="0" borderId="119"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63" fillId="26" borderId="119" xfId="0" applyFont="1" applyFill="1" applyBorder="1" applyAlignment="1">
      <alignment horizontal="left" vertical="center" wrapText="1"/>
    </xf>
    <xf numFmtId="0" fontId="9" fillId="5" borderId="0" xfId="0" applyFont="1" applyFill="1" applyAlignment="1">
      <alignment horizontal="left" vertical="center"/>
    </xf>
    <xf numFmtId="0" fontId="9" fillId="5" borderId="0" xfId="0" applyFont="1" applyFill="1" applyAlignment="1">
      <alignment horizontal="center" vertical="center"/>
    </xf>
    <xf numFmtId="0" fontId="9" fillId="0" borderId="0" xfId="0" applyFont="1" applyFill="1" applyAlignment="1">
      <alignment horizontal="left" vertical="center"/>
    </xf>
    <xf numFmtId="0" fontId="79" fillId="5" borderId="0" xfId="0" applyFont="1" applyFill="1"/>
    <xf numFmtId="0" fontId="9" fillId="0" borderId="0" xfId="0" applyFont="1" applyFill="1" applyBorder="1" applyAlignment="1">
      <alignment horizontal="center" vertical="center" wrapText="1"/>
    </xf>
    <xf numFmtId="165" fontId="9" fillId="0" borderId="119" xfId="7" applyNumberFormat="1" applyFont="1" applyFill="1" applyBorder="1" applyAlignment="1">
      <alignment horizontal="right" vertical="center" wrapText="1"/>
    </xf>
    <xf numFmtId="165" fontId="9" fillId="0" borderId="119" xfId="7" applyNumberFormat="1" applyFont="1" applyFill="1" applyBorder="1" applyAlignment="1">
      <alignment horizontal="center" vertical="center" wrapText="1"/>
    </xf>
    <xf numFmtId="0" fontId="9" fillId="0" borderId="119" xfId="0" applyFont="1" applyBorder="1" applyAlignment="1">
      <alignment horizontal="left" vertical="center" wrapText="1"/>
    </xf>
    <xf numFmtId="165" fontId="9" fillId="5" borderId="119" xfId="7" applyNumberFormat="1" applyFont="1" applyFill="1" applyBorder="1" applyAlignment="1">
      <alignment horizontal="center" vertical="center" wrapText="1"/>
    </xf>
    <xf numFmtId="0" fontId="9" fillId="0" borderId="127" xfId="0" applyFont="1" applyFill="1" applyBorder="1" applyAlignment="1">
      <alignment vertical="center" wrapText="1"/>
    </xf>
    <xf numFmtId="0" fontId="9" fillId="0" borderId="119" xfId="0" applyNumberFormat="1" applyFont="1" applyFill="1" applyBorder="1" applyAlignment="1">
      <alignment horizontal="left" vertical="center" wrapText="1"/>
    </xf>
    <xf numFmtId="0" fontId="9" fillId="0" borderId="0" xfId="0" applyFont="1" applyFill="1" applyBorder="1" applyAlignment="1">
      <alignment vertical="center" wrapText="1"/>
    </xf>
    <xf numFmtId="9" fontId="9" fillId="0" borderId="119" xfId="0" applyNumberFormat="1" applyFont="1" applyFill="1" applyBorder="1" applyAlignment="1">
      <alignment horizontal="center" vertical="center" wrapText="1"/>
    </xf>
    <xf numFmtId="165" fontId="9" fillId="0" borderId="119" xfId="7" applyNumberFormat="1" applyFont="1" applyFill="1" applyBorder="1" applyAlignment="1">
      <alignment horizontal="right" vertical="center"/>
    </xf>
    <xf numFmtId="165" fontId="9" fillId="0" borderId="119" xfId="7" applyNumberFormat="1" applyFont="1" applyFill="1" applyBorder="1" applyAlignment="1">
      <alignment horizontal="center" vertical="center"/>
    </xf>
    <xf numFmtId="1" fontId="9" fillId="20" borderId="119" xfId="0" applyNumberFormat="1" applyFont="1" applyFill="1" applyBorder="1" applyAlignment="1">
      <alignment horizontal="center" vertical="center" wrapText="1"/>
    </xf>
    <xf numFmtId="0" fontId="9" fillId="20" borderId="119" xfId="0" applyFont="1" applyFill="1" applyBorder="1" applyAlignment="1">
      <alignment horizontal="left" vertical="center" wrapText="1"/>
    </xf>
    <xf numFmtId="0" fontId="9" fillId="0" borderId="119" xfId="0" applyFont="1" applyFill="1" applyBorder="1" applyAlignment="1">
      <alignment vertical="center" wrapText="1"/>
    </xf>
    <xf numFmtId="165" fontId="9" fillId="0" borderId="119" xfId="7" applyNumberFormat="1" applyFont="1" applyBorder="1" applyAlignment="1">
      <alignment vertical="center"/>
    </xf>
    <xf numFmtId="165" fontId="9" fillId="0" borderId="119" xfId="7" applyNumberFormat="1" applyFont="1" applyBorder="1" applyAlignment="1">
      <alignment horizontal="center" vertical="center"/>
    </xf>
    <xf numFmtId="165" fontId="9" fillId="0" borderId="119" xfId="7" applyNumberFormat="1" applyFont="1" applyFill="1" applyBorder="1" applyAlignment="1">
      <alignment vertical="center"/>
    </xf>
    <xf numFmtId="165" fontId="9" fillId="0" borderId="119" xfId="7" applyNumberFormat="1" applyFont="1" applyFill="1" applyBorder="1" applyAlignment="1">
      <alignment vertical="center" wrapText="1"/>
    </xf>
    <xf numFmtId="0" fontId="9" fillId="20" borderId="119" xfId="0" applyNumberFormat="1" applyFont="1" applyFill="1" applyBorder="1" applyAlignment="1">
      <alignment horizontal="left" vertical="center" wrapText="1"/>
    </xf>
    <xf numFmtId="165" fontId="9" fillId="0" borderId="120" xfId="7" applyNumberFormat="1" applyFont="1" applyFill="1" applyBorder="1" applyAlignment="1">
      <alignment horizontal="center" vertical="center" wrapText="1"/>
    </xf>
    <xf numFmtId="165" fontId="9" fillId="0" borderId="123" xfId="7" applyNumberFormat="1" applyFont="1" applyFill="1" applyBorder="1" applyAlignment="1">
      <alignment vertical="center" wrapText="1"/>
    </xf>
    <xf numFmtId="0" fontId="9" fillId="0" borderId="12" xfId="0" applyFont="1" applyBorder="1" applyAlignment="1">
      <alignment horizontal="center"/>
    </xf>
    <xf numFmtId="165" fontId="9" fillId="0" borderId="122" xfId="7" applyNumberFormat="1" applyFont="1" applyFill="1" applyBorder="1" applyAlignment="1">
      <alignment horizontal="center" vertical="center" wrapText="1"/>
    </xf>
    <xf numFmtId="0" fontId="19" fillId="11" borderId="119" xfId="0" applyFont="1" applyFill="1" applyBorder="1" applyAlignment="1">
      <alignment horizontal="left" vertical="center"/>
    </xf>
    <xf numFmtId="0" fontId="9" fillId="11" borderId="119" xfId="0" applyFont="1" applyFill="1" applyBorder="1" applyAlignment="1">
      <alignment horizontal="left" vertical="center"/>
    </xf>
    <xf numFmtId="165" fontId="9" fillId="0" borderId="120" xfId="7" applyNumberFormat="1" applyFont="1" applyFill="1" applyBorder="1" applyAlignment="1">
      <alignment vertical="center" wrapText="1"/>
    </xf>
    <xf numFmtId="0" fontId="9" fillId="11" borderId="123" xfId="0" applyFont="1" applyFill="1" applyBorder="1" applyAlignment="1">
      <alignment horizontal="left" vertical="center" wrapText="1"/>
    </xf>
    <xf numFmtId="0" fontId="9" fillId="11" borderId="123" xfId="0" applyFont="1" applyFill="1" applyBorder="1" applyAlignment="1">
      <alignment horizontal="left" vertical="center"/>
    </xf>
    <xf numFmtId="0" fontId="9" fillId="0" borderId="120" xfId="0" applyFont="1" applyBorder="1" applyAlignment="1">
      <alignment horizontal="left" vertical="center" wrapText="1"/>
    </xf>
    <xf numFmtId="0" fontId="9" fillId="0" borderId="12" xfId="0" applyFont="1" applyBorder="1" applyAlignment="1">
      <alignment horizontal="left" vertical="center" wrapText="1"/>
    </xf>
    <xf numFmtId="0" fontId="9" fillId="0" borderId="129" xfId="0" applyFont="1" applyBorder="1" applyAlignment="1">
      <alignment horizontal="left" vertical="center" wrapText="1"/>
    </xf>
    <xf numFmtId="0" fontId="9" fillId="0" borderId="124" xfId="0" applyFont="1" applyFill="1" applyBorder="1" applyAlignment="1">
      <alignment horizontal="left" vertical="center" wrapText="1"/>
    </xf>
    <xf numFmtId="0" fontId="9" fillId="11" borderId="120" xfId="0" applyFont="1" applyFill="1" applyBorder="1" applyAlignment="1">
      <alignment horizontal="left" vertical="center"/>
    </xf>
    <xf numFmtId="0" fontId="9" fillId="11" borderId="128" xfId="0" applyFont="1" applyFill="1" applyBorder="1" applyAlignment="1">
      <alignment horizontal="left" vertical="center"/>
    </xf>
    <xf numFmtId="0" fontId="9" fillId="0" borderId="122" xfId="0" applyFont="1" applyBorder="1" applyAlignment="1">
      <alignment horizontal="left" vertical="center" wrapText="1"/>
    </xf>
    <xf numFmtId="9" fontId="9" fillId="0" borderId="122" xfId="0" applyNumberFormat="1" applyFont="1" applyBorder="1" applyAlignment="1">
      <alignment horizontal="center" vertical="center" wrapText="1"/>
    </xf>
    <xf numFmtId="0" fontId="9" fillId="0" borderId="122" xfId="0" applyFont="1" applyFill="1" applyBorder="1" applyAlignment="1">
      <alignment horizontal="left" vertical="center" wrapText="1"/>
    </xf>
    <xf numFmtId="0" fontId="9" fillId="0" borderId="130" xfId="0" applyFont="1" applyFill="1" applyBorder="1" applyAlignment="1">
      <alignment horizontal="left" vertical="center"/>
    </xf>
    <xf numFmtId="0" fontId="9" fillId="0" borderId="122" xfId="0" applyFont="1" applyBorder="1" applyAlignment="1">
      <alignment horizontal="center" vertical="center" wrapText="1"/>
    </xf>
    <xf numFmtId="0" fontId="9" fillId="11" borderId="122" xfId="0" applyFont="1" applyFill="1" applyBorder="1" applyAlignment="1">
      <alignment horizontal="left" vertical="center"/>
    </xf>
    <xf numFmtId="165" fontId="9" fillId="0" borderId="122" xfId="7" applyNumberFormat="1" applyFont="1" applyFill="1" applyBorder="1" applyAlignment="1">
      <alignment horizontal="right" vertical="center" wrapText="1"/>
    </xf>
    <xf numFmtId="0" fontId="9" fillId="0" borderId="0" xfId="0" applyFont="1" applyBorder="1" applyAlignment="1">
      <alignment horizontal="left" vertical="center" wrapText="1"/>
    </xf>
    <xf numFmtId="165" fontId="9" fillId="5" borderId="119" xfId="7" applyNumberFormat="1" applyFont="1" applyFill="1" applyBorder="1" applyAlignment="1">
      <alignment horizontal="right" vertical="center" wrapText="1"/>
    </xf>
    <xf numFmtId="166" fontId="9" fillId="0" borderId="119" xfId="0" applyNumberFormat="1" applyFont="1" applyFill="1" applyBorder="1" applyAlignment="1">
      <alignment horizontal="center" vertical="center" wrapText="1"/>
    </xf>
    <xf numFmtId="0" fontId="9" fillId="0" borderId="0" xfId="0" applyFont="1" applyFill="1"/>
    <xf numFmtId="165" fontId="9" fillId="0" borderId="0" xfId="7" applyFont="1" applyFill="1"/>
    <xf numFmtId="0" fontId="9" fillId="0" borderId="119" xfId="0" applyNumberFormat="1" applyFont="1" applyBorder="1" applyAlignment="1">
      <alignment horizontal="center" vertical="center" wrapText="1"/>
    </xf>
    <xf numFmtId="0" fontId="9" fillId="0" borderId="119" xfId="0" applyFont="1" applyBorder="1" applyAlignment="1">
      <alignment horizontal="center" vertical="center" wrapText="1"/>
    </xf>
    <xf numFmtId="0" fontId="9" fillId="0" borderId="123" xfId="0" applyFont="1" applyFill="1" applyBorder="1" applyAlignment="1">
      <alignment horizontal="left" vertical="center" wrapText="1"/>
    </xf>
    <xf numFmtId="0" fontId="9" fillId="0" borderId="12" xfId="0" applyFont="1" applyFill="1" applyBorder="1" applyAlignment="1">
      <alignment vertical="top" wrapText="1"/>
    </xf>
    <xf numFmtId="165" fontId="9" fillId="0" borderId="119" xfId="7" applyNumberFormat="1" applyFont="1" applyBorder="1" applyAlignment="1">
      <alignment horizontal="right" vertical="center" wrapText="1"/>
    </xf>
    <xf numFmtId="0" fontId="9" fillId="0" borderId="12" xfId="0" applyFont="1" applyFill="1" applyBorder="1" applyAlignment="1">
      <alignment vertical="center" wrapText="1"/>
    </xf>
    <xf numFmtId="0" fontId="9" fillId="0" borderId="119" xfId="0" applyFont="1" applyBorder="1" applyAlignment="1">
      <alignment horizontal="left" vertical="center"/>
    </xf>
    <xf numFmtId="0" fontId="9" fillId="5" borderId="120" xfId="0" applyFont="1" applyFill="1" applyBorder="1" applyAlignment="1">
      <alignment horizontal="left" vertical="center" wrapText="1"/>
    </xf>
    <xf numFmtId="0" fontId="9" fillId="20" borderId="120" xfId="0" applyFont="1" applyFill="1" applyBorder="1" applyAlignment="1">
      <alignment horizontal="left" vertical="center" wrapText="1"/>
    </xf>
    <xf numFmtId="49" fontId="9" fillId="20" borderId="128" xfId="0" applyNumberFormat="1" applyFont="1" applyFill="1" applyBorder="1" applyAlignment="1">
      <alignment horizontal="center" vertical="center" wrapText="1"/>
    </xf>
    <xf numFmtId="0" fontId="9" fillId="5" borderId="12" xfId="0" applyFont="1" applyFill="1" applyBorder="1" applyAlignment="1">
      <alignment horizontal="left" vertical="center" wrapText="1"/>
    </xf>
    <xf numFmtId="0" fontId="9" fillId="20" borderId="129" xfId="0" applyFont="1" applyFill="1" applyBorder="1" applyAlignment="1">
      <alignment horizontal="left" vertical="center" wrapText="1"/>
    </xf>
    <xf numFmtId="0" fontId="9" fillId="11" borderId="120" xfId="0" applyFont="1" applyFill="1" applyBorder="1" applyAlignment="1">
      <alignment horizontal="left" vertical="center" wrapText="1"/>
    </xf>
    <xf numFmtId="165" fontId="9" fillId="0" borderId="120" xfId="7" applyNumberFormat="1" applyFont="1" applyFill="1" applyBorder="1" applyAlignment="1">
      <alignment horizontal="right" vertical="center" wrapText="1"/>
    </xf>
    <xf numFmtId="0" fontId="9" fillId="20" borderId="121" xfId="0" applyFont="1" applyFill="1" applyBorder="1" applyAlignment="1">
      <alignment horizontal="left" vertical="center" wrapText="1"/>
    </xf>
    <xf numFmtId="1" fontId="9" fillId="20" borderId="131" xfId="0" applyNumberFormat="1" applyFont="1" applyFill="1" applyBorder="1" applyAlignment="1">
      <alignment horizontal="center" vertical="center" wrapText="1"/>
    </xf>
    <xf numFmtId="0" fontId="9" fillId="20" borderId="132" xfId="0" applyFont="1" applyFill="1" applyBorder="1" applyAlignment="1">
      <alignment horizontal="left" vertical="center" wrapText="1"/>
    </xf>
    <xf numFmtId="0" fontId="9" fillId="0" borderId="133" xfId="0" applyFont="1" applyFill="1" applyBorder="1" applyAlignment="1">
      <alignment horizontal="left" vertical="center" wrapText="1"/>
    </xf>
    <xf numFmtId="0" fontId="9" fillId="11" borderId="121" xfId="0" applyFont="1" applyFill="1" applyBorder="1" applyAlignment="1">
      <alignment horizontal="left" vertical="center" wrapText="1"/>
    </xf>
    <xf numFmtId="0" fontId="9" fillId="0" borderId="121" xfId="0" applyFont="1" applyFill="1" applyBorder="1" applyAlignment="1">
      <alignment horizontal="left" vertical="center" wrapText="1"/>
    </xf>
    <xf numFmtId="0" fontId="9" fillId="0" borderId="121" xfId="0" applyFont="1" applyFill="1" applyBorder="1" applyAlignment="1">
      <alignment horizontal="center" vertical="center" wrapText="1"/>
    </xf>
    <xf numFmtId="165" fontId="9" fillId="0" borderId="121" xfId="7" applyNumberFormat="1" applyFont="1" applyFill="1" applyBorder="1" applyAlignment="1">
      <alignment horizontal="right" vertical="center" wrapText="1"/>
    </xf>
    <xf numFmtId="165" fontId="9" fillId="0" borderId="121" xfId="7" applyNumberFormat="1" applyFont="1" applyFill="1" applyBorder="1" applyAlignment="1">
      <alignment horizontal="center" vertical="center" wrapText="1"/>
    </xf>
    <xf numFmtId="0" fontId="9" fillId="20" borderId="122" xfId="0" applyFont="1" applyFill="1" applyBorder="1" applyAlignment="1">
      <alignment horizontal="left" vertical="center" wrapText="1"/>
    </xf>
    <xf numFmtId="1" fontId="9" fillId="20" borderId="134" xfId="0" applyNumberFormat="1" applyFont="1" applyFill="1" applyBorder="1" applyAlignment="1">
      <alignment horizontal="center" vertical="center" wrapText="1"/>
    </xf>
    <xf numFmtId="0" fontId="9" fillId="20" borderId="135" xfId="0" applyFont="1" applyFill="1" applyBorder="1" applyAlignment="1">
      <alignment horizontal="left" vertical="center" wrapText="1"/>
    </xf>
    <xf numFmtId="0" fontId="9" fillId="0" borderId="127" xfId="0" applyFont="1" applyFill="1" applyBorder="1" applyAlignment="1">
      <alignment horizontal="left" vertical="center" wrapText="1"/>
    </xf>
    <xf numFmtId="0" fontId="9" fillId="11" borderId="122" xfId="0" applyFont="1" applyFill="1" applyBorder="1" applyAlignment="1">
      <alignment horizontal="left" vertical="center" wrapText="1"/>
    </xf>
    <xf numFmtId="0" fontId="9" fillId="5" borderId="122" xfId="0" applyFont="1" applyFill="1" applyBorder="1" applyAlignment="1">
      <alignment horizontal="left" vertical="center" wrapText="1"/>
    </xf>
    <xf numFmtId="0" fontId="9" fillId="0" borderId="123" xfId="0" applyNumberFormat="1" applyFont="1" applyFill="1" applyBorder="1" applyAlignment="1">
      <alignment horizontal="left" vertical="center" wrapText="1"/>
    </xf>
    <xf numFmtId="0" fontId="9" fillId="20" borderId="119"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165" fontId="9" fillId="0" borderId="12" xfId="7" applyNumberFormat="1" applyFont="1" applyFill="1" applyBorder="1" applyAlignment="1">
      <alignment horizontal="right" vertical="center" wrapText="1"/>
    </xf>
    <xf numFmtId="165" fontId="9" fillId="0" borderId="12" xfId="7" applyNumberFormat="1" applyFont="1" applyFill="1" applyBorder="1" applyAlignment="1">
      <alignment horizontal="center" vertical="center" wrapText="1"/>
    </xf>
    <xf numFmtId="0" fontId="9" fillId="20" borderId="119" xfId="0" applyFont="1" applyFill="1" applyBorder="1" applyAlignment="1">
      <alignment horizontal="center" vertical="center"/>
    </xf>
    <xf numFmtId="9" fontId="9" fillId="20" borderId="119" xfId="0" applyNumberFormat="1" applyFont="1" applyFill="1" applyBorder="1" applyAlignment="1">
      <alignment horizontal="center" vertical="center"/>
    </xf>
    <xf numFmtId="9" fontId="9" fillId="20" borderId="119" xfId="0" applyNumberFormat="1" applyFont="1" applyFill="1" applyBorder="1" applyAlignment="1">
      <alignment horizontal="center" vertical="center" wrapText="1"/>
    </xf>
    <xf numFmtId="167" fontId="9" fillId="0" borderId="119" xfId="7" applyNumberFormat="1" applyFont="1" applyFill="1" applyBorder="1" applyAlignment="1">
      <alignment horizontal="right" vertical="center" wrapText="1"/>
    </xf>
    <xf numFmtId="167" fontId="9" fillId="0" borderId="119" xfId="7" applyNumberFormat="1" applyFont="1" applyFill="1" applyBorder="1" applyAlignment="1">
      <alignment horizontal="center" vertical="center" wrapText="1"/>
    </xf>
    <xf numFmtId="0" fontId="9" fillId="0" borderId="119" xfId="0" applyFont="1" applyFill="1" applyBorder="1" applyAlignment="1">
      <alignment horizontal="center" vertical="center"/>
    </xf>
    <xf numFmtId="0" fontId="9" fillId="0" borderId="119" xfId="0" applyFont="1" applyBorder="1" applyAlignment="1">
      <alignment horizontal="center" vertical="center"/>
    </xf>
    <xf numFmtId="167" fontId="9" fillId="0" borderId="119" xfId="7" applyNumberFormat="1" applyFont="1" applyBorder="1" applyAlignment="1">
      <alignment horizontal="right" vertical="center"/>
    </xf>
    <xf numFmtId="167" fontId="9" fillId="0" borderId="119" xfId="7" applyNumberFormat="1" applyFont="1" applyBorder="1" applyAlignment="1">
      <alignment horizontal="center" vertical="center"/>
    </xf>
    <xf numFmtId="167" fontId="9" fillId="0" borderId="119" xfId="7" applyNumberFormat="1" applyFont="1" applyBorder="1" applyAlignment="1">
      <alignment horizontal="right" vertical="center" wrapText="1"/>
    </xf>
    <xf numFmtId="167" fontId="9" fillId="0" borderId="119" xfId="7" applyNumberFormat="1" applyFont="1" applyBorder="1" applyAlignment="1">
      <alignment horizontal="center" vertical="center" wrapText="1"/>
    </xf>
    <xf numFmtId="0" fontId="63" fillId="0" borderId="119" xfId="0" applyFont="1" applyBorder="1" applyAlignment="1">
      <alignment horizontal="left" vertical="center" wrapText="1"/>
    </xf>
    <xf numFmtId="0" fontId="63" fillId="0" borderId="119" xfId="0" applyFont="1" applyBorder="1" applyAlignment="1">
      <alignment horizontal="center" vertical="center" wrapText="1"/>
    </xf>
    <xf numFmtId="167" fontId="63" fillId="0" borderId="119" xfId="7" applyNumberFormat="1" applyFont="1" applyBorder="1" applyAlignment="1">
      <alignment horizontal="right" vertical="center" wrapText="1"/>
    </xf>
    <xf numFmtId="167" fontId="63" fillId="0" borderId="119" xfId="7" applyNumberFormat="1" applyFont="1" applyBorder="1" applyAlignment="1">
      <alignment horizontal="center" vertical="center" wrapText="1"/>
    </xf>
    <xf numFmtId="167" fontId="9" fillId="5" borderId="119" xfId="7" applyNumberFormat="1" applyFont="1" applyFill="1" applyBorder="1" applyAlignment="1">
      <alignment horizontal="right" vertical="center" wrapText="1"/>
    </xf>
    <xf numFmtId="167" fontId="9" fillId="5" borderId="119" xfId="7" applyNumberFormat="1" applyFont="1" applyFill="1" applyBorder="1" applyAlignment="1">
      <alignment horizontal="center" vertical="center" wrapText="1"/>
    </xf>
    <xf numFmtId="166" fontId="9" fillId="0" borderId="119" xfId="0" applyNumberFormat="1" applyFont="1" applyFill="1" applyBorder="1" applyAlignment="1">
      <alignment vertical="center" wrapText="1"/>
    </xf>
    <xf numFmtId="0" fontId="9" fillId="0" borderId="136" xfId="0" applyFont="1" applyFill="1" applyBorder="1" applyAlignment="1">
      <alignment vertical="center" wrapText="1"/>
    </xf>
    <xf numFmtId="0" fontId="9" fillId="0" borderId="133" xfId="0" applyFont="1" applyFill="1" applyBorder="1" applyAlignment="1">
      <alignment vertical="center" wrapText="1"/>
    </xf>
    <xf numFmtId="0" fontId="9" fillId="0" borderId="123" xfId="0" applyFont="1" applyFill="1" applyBorder="1" applyAlignment="1">
      <alignment vertical="center" wrapText="1"/>
    </xf>
    <xf numFmtId="167" fontId="9" fillId="0" borderId="126" xfId="7" applyNumberFormat="1" applyFont="1" applyFill="1" applyBorder="1" applyAlignment="1">
      <alignment vertical="center" wrapText="1"/>
    </xf>
    <xf numFmtId="0" fontId="9" fillId="0" borderId="128" xfId="0" applyFont="1" applyFill="1" applyBorder="1" applyAlignment="1">
      <alignment horizontal="left" vertical="center" wrapText="1"/>
    </xf>
    <xf numFmtId="0" fontId="9" fillId="0" borderId="128" xfId="0" applyFont="1" applyFill="1" applyBorder="1" applyAlignment="1">
      <alignment vertical="center" wrapText="1"/>
    </xf>
    <xf numFmtId="167" fontId="9" fillId="0" borderId="129" xfId="7" applyNumberFormat="1" applyFont="1" applyFill="1" applyBorder="1" applyAlignment="1">
      <alignment vertical="center" wrapText="1"/>
    </xf>
    <xf numFmtId="167" fontId="9" fillId="0" borderId="120" xfId="7" applyNumberFormat="1" applyFont="1" applyFill="1" applyBorder="1" applyAlignment="1">
      <alignment horizontal="center" vertical="center" wrapText="1"/>
    </xf>
    <xf numFmtId="0" fontId="9" fillId="0" borderId="12" xfId="0" applyFont="1" applyBorder="1" applyAlignment="1">
      <alignment horizontal="left" vertical="center"/>
    </xf>
    <xf numFmtId="0" fontId="9" fillId="11" borderId="12" xfId="0" applyFont="1" applyFill="1" applyBorder="1" applyAlignment="1">
      <alignment horizontal="left" vertical="center" wrapText="1"/>
    </xf>
    <xf numFmtId="0" fontId="9" fillId="0" borderId="0" xfId="0" applyFont="1" applyAlignment="1">
      <alignment horizontal="left" vertical="center"/>
    </xf>
    <xf numFmtId="0" fontId="9" fillId="0" borderId="134" xfId="0" applyFont="1" applyFill="1" applyBorder="1" applyAlignment="1">
      <alignment horizontal="left" vertical="center" wrapText="1"/>
    </xf>
    <xf numFmtId="0" fontId="9" fillId="0" borderId="11" xfId="7" applyNumberFormat="1" applyFont="1" applyFill="1" applyBorder="1" applyAlignment="1">
      <alignment horizontal="center" vertical="center"/>
    </xf>
    <xf numFmtId="167" fontId="9" fillId="0" borderId="11" xfId="7" applyNumberFormat="1" applyFont="1" applyFill="1" applyBorder="1" applyAlignment="1">
      <alignment horizontal="right" vertical="center"/>
    </xf>
    <xf numFmtId="167" fontId="9" fillId="0" borderId="11" xfId="7" applyNumberFormat="1" applyFont="1" applyFill="1" applyBorder="1" applyAlignment="1">
      <alignment horizontal="center" vertical="center"/>
    </xf>
    <xf numFmtId="3" fontId="9" fillId="0" borderId="12" xfId="7" applyNumberFormat="1" applyFont="1" applyFill="1" applyBorder="1" applyAlignment="1">
      <alignment horizontal="center" vertical="center"/>
    </xf>
    <xf numFmtId="167" fontId="9" fillId="0" borderId="12" xfId="7" applyNumberFormat="1" applyFont="1" applyFill="1" applyBorder="1" applyAlignment="1">
      <alignment horizontal="right" vertical="center"/>
    </xf>
    <xf numFmtId="167" fontId="9" fillId="0" borderId="12" xfId="7" applyNumberFormat="1" applyFont="1" applyFill="1" applyBorder="1" applyAlignment="1">
      <alignment horizontal="center" vertical="center"/>
    </xf>
    <xf numFmtId="0" fontId="9" fillId="0" borderId="12" xfId="0" applyFont="1" applyFill="1" applyBorder="1" applyAlignment="1">
      <alignment horizontal="center" vertical="center"/>
    </xf>
    <xf numFmtId="3" fontId="9" fillId="0" borderId="12" xfId="0" applyNumberFormat="1" applyFont="1" applyFill="1" applyBorder="1" applyAlignment="1">
      <alignment horizontal="center" vertical="center"/>
    </xf>
    <xf numFmtId="167" fontId="116" fillId="0" borderId="0" xfId="0" applyNumberFormat="1" applyFont="1" applyAlignment="1">
      <alignment horizontal="center"/>
    </xf>
    <xf numFmtId="43" fontId="116" fillId="0" borderId="0" xfId="0" applyNumberFormat="1" applyFont="1" applyAlignment="1">
      <alignment horizontal="center"/>
    </xf>
    <xf numFmtId="165" fontId="116" fillId="0" borderId="0" xfId="7" applyFont="1" applyAlignment="1">
      <alignment horizontal="center"/>
    </xf>
    <xf numFmtId="168" fontId="116" fillId="0" borderId="0" xfId="0" applyNumberFormat="1" applyFont="1" applyAlignment="1">
      <alignment horizontal="center"/>
    </xf>
    <xf numFmtId="0" fontId="120" fillId="0" borderId="0" xfId="6" applyFont="1" applyBorder="1" applyAlignment="1">
      <alignment horizontal="justify" vertical="center"/>
    </xf>
    <xf numFmtId="0" fontId="120" fillId="0" borderId="0" xfId="6" applyFont="1" applyFill="1" applyBorder="1" applyAlignment="1">
      <alignment horizontal="center" vertical="center"/>
    </xf>
    <xf numFmtId="0" fontId="120" fillId="0" borderId="0" xfId="6" applyFont="1" applyBorder="1" applyAlignment="1">
      <alignment horizontal="left" vertical="center"/>
    </xf>
    <xf numFmtId="0" fontId="120" fillId="0" borderId="0" xfId="6" applyFont="1" applyBorder="1" applyAlignment="1">
      <alignment vertical="center"/>
    </xf>
    <xf numFmtId="165" fontId="120" fillId="0" borderId="0" xfId="7" applyFont="1" applyBorder="1" applyAlignment="1">
      <alignment horizontal="center" vertical="center"/>
    </xf>
    <xf numFmtId="0" fontId="120" fillId="0" borderId="0" xfId="6" applyFont="1" applyFill="1" applyBorder="1" applyAlignment="1">
      <alignment horizontal="justify" vertical="center"/>
    </xf>
    <xf numFmtId="0" fontId="122" fillId="0" borderId="0" xfId="6" applyFont="1" applyFill="1" applyBorder="1" applyAlignment="1">
      <alignment horizontal="center" vertical="center"/>
    </xf>
    <xf numFmtId="0" fontId="122" fillId="0" borderId="0" xfId="6" applyFont="1" applyFill="1" applyBorder="1" applyAlignment="1">
      <alignment horizontal="justify" vertical="center"/>
    </xf>
    <xf numFmtId="0" fontId="122" fillId="0" borderId="56" xfId="6" applyFont="1" applyFill="1" applyBorder="1" applyAlignment="1">
      <alignment horizontal="center" vertical="center"/>
    </xf>
    <xf numFmtId="0" fontId="120" fillId="2" borderId="140" xfId="6" applyFont="1" applyFill="1" applyBorder="1" applyAlignment="1">
      <alignment horizontal="center" vertical="center" wrapText="1"/>
    </xf>
    <xf numFmtId="0" fontId="122" fillId="0" borderId="140" xfId="6" applyFont="1" applyFill="1" applyBorder="1" applyAlignment="1">
      <alignment horizontal="center" vertical="center" wrapText="1"/>
    </xf>
    <xf numFmtId="0" fontId="122" fillId="2" borderId="140" xfId="6" applyFont="1" applyFill="1" applyBorder="1" applyAlignment="1">
      <alignment horizontal="center" vertical="center" wrapText="1"/>
    </xf>
    <xf numFmtId="0" fontId="120" fillId="0" borderId="0" xfId="6" applyFont="1" applyBorder="1" applyAlignment="1">
      <alignment horizontal="center" vertical="center"/>
    </xf>
    <xf numFmtId="0" fontId="122" fillId="4" borderId="140" xfId="6" applyFont="1" applyFill="1" applyBorder="1" applyAlignment="1">
      <alignment horizontal="center" vertical="center" wrapText="1"/>
    </xf>
    <xf numFmtId="165" fontId="122" fillId="4" borderId="140" xfId="7" applyFont="1" applyFill="1" applyBorder="1" applyAlignment="1">
      <alignment horizontal="center" vertical="center" wrapText="1"/>
    </xf>
    <xf numFmtId="0" fontId="120" fillId="5" borderId="140" xfId="6" applyFont="1" applyFill="1" applyBorder="1" applyAlignment="1">
      <alignment horizontal="justify" vertical="center" wrapText="1"/>
    </xf>
    <xf numFmtId="0" fontId="120" fillId="5" borderId="141" xfId="6" applyFont="1" applyFill="1" applyBorder="1" applyAlignment="1">
      <alignment horizontal="justify" vertical="center" wrapText="1"/>
    </xf>
    <xf numFmtId="0" fontId="122" fillId="5" borderId="140" xfId="6" applyFont="1" applyFill="1" applyBorder="1" applyAlignment="1">
      <alignment horizontal="justify" vertical="center" wrapText="1"/>
    </xf>
    <xf numFmtId="0" fontId="122" fillId="5" borderId="140" xfId="6" applyFont="1" applyFill="1" applyBorder="1" applyAlignment="1">
      <alignment horizontal="center" vertical="center" wrapText="1"/>
    </xf>
    <xf numFmtId="165" fontId="122" fillId="5" borderId="143" xfId="6" applyNumberFormat="1" applyFont="1" applyFill="1" applyBorder="1" applyAlignment="1">
      <alignment horizontal="center" vertical="center" wrapText="1"/>
    </xf>
    <xf numFmtId="165" fontId="122" fillId="5" borderId="140" xfId="7" applyFont="1" applyFill="1" applyBorder="1" applyAlignment="1">
      <alignment horizontal="center" vertical="center" wrapText="1"/>
    </xf>
    <xf numFmtId="0" fontId="120" fillId="0" borderId="0" xfId="6" applyFont="1" applyBorder="1"/>
    <xf numFmtId="0" fontId="120" fillId="5" borderId="137" xfId="6" applyFont="1" applyFill="1" applyBorder="1" applyAlignment="1">
      <alignment horizontal="justify" vertical="center" wrapText="1"/>
    </xf>
    <xf numFmtId="0" fontId="120" fillId="5" borderId="12" xfId="6" applyFont="1" applyFill="1" applyBorder="1" applyAlignment="1">
      <alignment horizontal="justify" vertical="center" wrapText="1"/>
    </xf>
    <xf numFmtId="0" fontId="122" fillId="5" borderId="139" xfId="6" applyFont="1" applyFill="1" applyBorder="1" applyAlignment="1">
      <alignment horizontal="justify" vertical="center" wrapText="1"/>
    </xf>
    <xf numFmtId="0" fontId="122" fillId="0" borderId="140" xfId="6" applyFont="1" applyFill="1" applyBorder="1" applyAlignment="1">
      <alignment horizontal="justify" vertical="center" wrapText="1"/>
    </xf>
    <xf numFmtId="9" fontId="122" fillId="0" borderId="140" xfId="6" applyNumberFormat="1" applyFont="1" applyFill="1" applyBorder="1" applyAlignment="1">
      <alignment horizontal="center" vertical="center" wrapText="1"/>
    </xf>
    <xf numFmtId="0" fontId="120" fillId="0" borderId="146" xfId="6" applyFont="1" applyFill="1" applyBorder="1" applyAlignment="1">
      <alignment horizontal="left" vertical="center" wrapText="1"/>
    </xf>
    <xf numFmtId="0" fontId="120" fillId="0" borderId="12" xfId="6" applyFont="1" applyFill="1" applyBorder="1" applyAlignment="1">
      <alignment horizontal="left" vertical="center" wrapText="1"/>
    </xf>
    <xf numFmtId="0" fontId="120" fillId="5" borderId="139" xfId="6" applyFont="1" applyFill="1" applyBorder="1" applyAlignment="1">
      <alignment horizontal="justify" vertical="center" wrapText="1"/>
    </xf>
    <xf numFmtId="0" fontId="120" fillId="5" borderId="140" xfId="6" applyFont="1" applyFill="1" applyBorder="1" applyAlignment="1">
      <alignment horizontal="center" vertical="center" wrapText="1"/>
    </xf>
    <xf numFmtId="0" fontId="120" fillId="5" borderId="140" xfId="6" applyFont="1" applyFill="1" applyBorder="1" applyAlignment="1">
      <alignment horizontal="center" vertical="top" wrapText="1"/>
    </xf>
    <xf numFmtId="165" fontId="120" fillId="0" borderId="140" xfId="7" applyFont="1" applyFill="1" applyBorder="1" applyAlignment="1">
      <alignment vertical="center" wrapText="1"/>
    </xf>
    <xf numFmtId="0" fontId="122" fillId="0" borderId="0" xfId="6" applyFont="1" applyBorder="1"/>
    <xf numFmtId="9" fontId="122" fillId="0" borderId="137" xfId="6" applyNumberFormat="1" applyFont="1" applyFill="1" applyBorder="1" applyAlignment="1">
      <alignment horizontal="center" vertical="center" wrapText="1"/>
    </xf>
    <xf numFmtId="0" fontId="120" fillId="0" borderId="27" xfId="6" applyFont="1" applyFill="1" applyBorder="1" applyAlignment="1">
      <alignment horizontal="left" vertical="center" wrapText="1"/>
    </xf>
    <xf numFmtId="0" fontId="120" fillId="5" borderId="147" xfId="6" applyFont="1" applyFill="1" applyBorder="1" applyAlignment="1">
      <alignment horizontal="justify" vertical="center" wrapText="1"/>
    </xf>
    <xf numFmtId="0" fontId="120" fillId="0" borderId="140" xfId="6" applyFont="1" applyFill="1" applyBorder="1" applyAlignment="1">
      <alignment horizontal="justify" vertical="center" wrapText="1"/>
    </xf>
    <xf numFmtId="0" fontId="120" fillId="0" borderId="140" xfId="6" applyFont="1" applyFill="1" applyBorder="1" applyAlignment="1">
      <alignment horizontal="center" vertical="center" wrapText="1"/>
    </xf>
    <xf numFmtId="0" fontId="120" fillId="0" borderId="143" xfId="6" applyFont="1" applyFill="1" applyBorder="1" applyAlignment="1">
      <alignment horizontal="justify" vertical="center" wrapText="1"/>
    </xf>
    <xf numFmtId="165" fontId="120" fillId="0" borderId="140" xfId="7" applyFont="1" applyFill="1" applyBorder="1" applyAlignment="1">
      <alignment horizontal="center" vertical="center" wrapText="1"/>
    </xf>
    <xf numFmtId="0" fontId="120" fillId="0" borderId="137" xfId="6" applyFont="1" applyFill="1" applyBorder="1" applyAlignment="1">
      <alignment horizontal="center" vertical="center" wrapText="1"/>
    </xf>
    <xf numFmtId="0" fontId="120" fillId="0" borderId="139" xfId="6" applyFont="1" applyFill="1" applyBorder="1" applyAlignment="1">
      <alignment horizontal="justify" vertical="center" wrapText="1"/>
    </xf>
    <xf numFmtId="0" fontId="120" fillId="5" borderId="139" xfId="6" applyFont="1" applyFill="1" applyBorder="1" applyAlignment="1">
      <alignment vertical="center" wrapText="1"/>
    </xf>
    <xf numFmtId="0" fontId="120" fillId="5" borderId="140" xfId="6" applyFont="1" applyFill="1" applyBorder="1" applyAlignment="1">
      <alignment vertical="center" wrapText="1"/>
    </xf>
    <xf numFmtId="0" fontId="120" fillId="5" borderId="0" xfId="6" applyFont="1" applyFill="1" applyBorder="1" applyAlignment="1">
      <alignment vertical="center" wrapText="1"/>
    </xf>
    <xf numFmtId="0" fontId="120" fillId="0" borderId="141" xfId="6" applyFont="1" applyFill="1" applyBorder="1" applyAlignment="1">
      <alignment horizontal="justify" vertical="center" wrapText="1"/>
    </xf>
    <xf numFmtId="0" fontId="120" fillId="0" borderId="12" xfId="6" applyFont="1" applyFill="1" applyBorder="1" applyAlignment="1">
      <alignment horizontal="justify" vertical="center" wrapText="1"/>
    </xf>
    <xf numFmtId="0" fontId="120" fillId="0" borderId="12" xfId="6" applyFont="1" applyFill="1" applyBorder="1" applyAlignment="1">
      <alignment horizontal="center" vertical="center" wrapText="1"/>
    </xf>
    <xf numFmtId="0" fontId="120" fillId="0" borderId="9" xfId="6" applyFont="1" applyFill="1" applyBorder="1" applyAlignment="1">
      <alignment horizontal="justify" vertical="center" wrapText="1"/>
    </xf>
    <xf numFmtId="0" fontId="120" fillId="0" borderId="12" xfId="6" applyFont="1" applyFill="1" applyBorder="1" applyAlignment="1">
      <alignment vertical="center" wrapText="1"/>
    </xf>
    <xf numFmtId="0" fontId="120" fillId="11" borderId="12" xfId="6" applyFont="1" applyFill="1" applyBorder="1" applyAlignment="1">
      <alignment vertical="center" wrapText="1"/>
    </xf>
    <xf numFmtId="0" fontId="120" fillId="0" borderId="10" xfId="6" applyFont="1" applyFill="1" applyBorder="1" applyAlignment="1">
      <alignment horizontal="justify" vertical="center" wrapText="1"/>
    </xf>
    <xf numFmtId="0" fontId="120" fillId="0" borderId="11" xfId="6" applyFont="1" applyFill="1" applyBorder="1" applyAlignment="1">
      <alignment horizontal="justify" vertical="center" wrapText="1"/>
    </xf>
    <xf numFmtId="165" fontId="120" fillId="0" borderId="12" xfId="7" applyFont="1" applyFill="1" applyBorder="1" applyAlignment="1">
      <alignment horizontal="center" vertical="center" wrapText="1"/>
    </xf>
    <xf numFmtId="0" fontId="120" fillId="5" borderId="12" xfId="6" applyFont="1" applyFill="1" applyBorder="1" applyAlignment="1">
      <alignment horizontal="center" vertical="center" wrapText="1"/>
    </xf>
    <xf numFmtId="0" fontId="120" fillId="0" borderId="143" xfId="6" applyFont="1" applyFill="1" applyBorder="1" applyAlignment="1">
      <alignment horizontal="center" vertical="center" wrapText="1"/>
    </xf>
    <xf numFmtId="0" fontId="120" fillId="0" borderId="142" xfId="6" applyFont="1" applyFill="1" applyBorder="1" applyAlignment="1">
      <alignment horizontal="justify" vertical="center" wrapText="1"/>
    </xf>
    <xf numFmtId="0" fontId="120" fillId="11" borderId="143" xfId="6" applyFont="1" applyFill="1" applyBorder="1" applyAlignment="1">
      <alignment horizontal="center" vertical="center" wrapText="1"/>
    </xf>
    <xf numFmtId="0" fontId="120" fillId="11" borderId="140" xfId="6" applyFont="1" applyFill="1" applyBorder="1" applyAlignment="1">
      <alignment horizontal="center" vertical="center" wrapText="1"/>
    </xf>
    <xf numFmtId="0" fontId="120" fillId="5" borderId="0" xfId="6" applyFont="1" applyFill="1" applyBorder="1" applyAlignment="1">
      <alignment horizontal="center" vertical="center" wrapText="1"/>
    </xf>
    <xf numFmtId="0" fontId="120" fillId="0" borderId="141" xfId="6" applyFont="1" applyFill="1" applyBorder="1" applyAlignment="1">
      <alignment horizontal="center" vertical="center" wrapText="1"/>
    </xf>
    <xf numFmtId="0" fontId="120" fillId="11" borderId="141" xfId="6" applyFont="1" applyFill="1" applyBorder="1" applyAlignment="1">
      <alignment horizontal="center" vertical="center" wrapText="1"/>
    </xf>
    <xf numFmtId="0" fontId="120" fillId="0" borderId="140" xfId="3" applyFont="1" applyFill="1" applyBorder="1" applyAlignment="1">
      <alignment horizontal="left" vertical="center" wrapText="1"/>
    </xf>
    <xf numFmtId="0" fontId="120" fillId="0" borderId="141" xfId="3" applyFont="1" applyFill="1" applyBorder="1" applyAlignment="1">
      <alignment horizontal="left" vertical="center" wrapText="1"/>
    </xf>
    <xf numFmtId="0" fontId="120" fillId="0" borderId="12" xfId="3" applyFont="1" applyFill="1" applyBorder="1" applyAlignment="1">
      <alignment vertical="center" wrapText="1"/>
    </xf>
    <xf numFmtId="0" fontId="120" fillId="11" borderId="12" xfId="3" applyFont="1" applyFill="1" applyBorder="1" applyAlignment="1">
      <alignment vertical="center" wrapText="1"/>
    </xf>
    <xf numFmtId="0" fontId="120" fillId="0" borderId="0" xfId="6" applyFont="1" applyFill="1" applyBorder="1" applyAlignment="1">
      <alignment vertical="center"/>
    </xf>
    <xf numFmtId="0" fontId="120" fillId="0" borderId="142" xfId="3" applyFont="1" applyFill="1" applyBorder="1" applyAlignment="1">
      <alignment horizontal="left" vertical="center" wrapText="1"/>
    </xf>
    <xf numFmtId="0" fontId="120" fillId="0" borderId="140" xfId="6" applyFont="1" applyFill="1" applyBorder="1" applyAlignment="1">
      <alignment horizontal="left" vertical="center" wrapText="1"/>
    </xf>
    <xf numFmtId="0" fontId="120" fillId="0" borderId="142" xfId="6" applyFont="1" applyFill="1" applyBorder="1" applyAlignment="1">
      <alignment horizontal="left" vertical="center" wrapText="1"/>
    </xf>
    <xf numFmtId="0" fontId="120" fillId="0" borderId="143" xfId="6" applyFont="1" applyFill="1" applyBorder="1" applyAlignment="1">
      <alignment horizontal="left" vertical="center" wrapText="1"/>
    </xf>
    <xf numFmtId="0" fontId="120" fillId="0" borderId="143" xfId="3" applyFont="1" applyFill="1" applyBorder="1" applyAlignment="1">
      <alignment horizontal="center" vertical="center" wrapText="1"/>
    </xf>
    <xf numFmtId="0" fontId="120" fillId="11" borderId="143" xfId="3" applyFont="1" applyFill="1" applyBorder="1" applyAlignment="1">
      <alignment horizontal="center" vertical="center" wrapText="1"/>
    </xf>
    <xf numFmtId="0" fontId="120" fillId="5" borderId="0" xfId="6" applyFont="1" applyFill="1" applyBorder="1" applyAlignment="1">
      <alignment vertical="center"/>
    </xf>
    <xf numFmtId="0" fontId="122" fillId="11" borderId="140" xfId="6" applyFont="1" applyFill="1" applyBorder="1" applyAlignment="1">
      <alignment horizontal="center" vertical="center" wrapText="1"/>
    </xf>
    <xf numFmtId="0" fontId="122" fillId="0" borderId="141" xfId="6" applyFont="1" applyFill="1" applyBorder="1" applyAlignment="1">
      <alignment horizontal="center" vertical="center" wrapText="1"/>
    </xf>
    <xf numFmtId="0" fontId="122" fillId="11" borderId="141" xfId="6" applyFont="1" applyFill="1" applyBorder="1" applyAlignment="1">
      <alignment horizontal="center" vertical="center" wrapText="1"/>
    </xf>
    <xf numFmtId="0" fontId="122" fillId="11" borderId="137" xfId="6" applyFont="1" applyFill="1" applyBorder="1" applyAlignment="1">
      <alignment horizontal="center" vertical="center" wrapText="1"/>
    </xf>
    <xf numFmtId="0" fontId="120" fillId="5" borderId="12" xfId="6" applyFont="1" applyFill="1" applyBorder="1" applyAlignment="1">
      <alignment vertical="center"/>
    </xf>
    <xf numFmtId="0" fontId="122" fillId="0" borderId="12" xfId="6" applyFont="1" applyFill="1" applyBorder="1" applyAlignment="1">
      <alignment horizontal="center" vertical="center" wrapText="1"/>
    </xf>
    <xf numFmtId="0" fontId="122" fillId="0" borderId="139" xfId="6" applyFont="1" applyFill="1" applyBorder="1" applyAlignment="1">
      <alignment horizontal="center" vertical="center" wrapText="1"/>
    </xf>
    <xf numFmtId="0" fontId="122" fillId="0" borderId="137" xfId="6" applyFont="1" applyFill="1" applyBorder="1" applyAlignment="1">
      <alignment horizontal="center" vertical="center" wrapText="1"/>
    </xf>
    <xf numFmtId="0" fontId="122" fillId="11" borderId="12" xfId="6" applyFont="1" applyFill="1" applyBorder="1" applyAlignment="1">
      <alignment horizontal="center" vertical="center" wrapText="1"/>
    </xf>
    <xf numFmtId="0" fontId="120" fillId="5" borderId="143" xfId="6" applyFont="1" applyFill="1" applyBorder="1" applyAlignment="1">
      <alignment horizontal="justify" vertical="center" wrapText="1"/>
    </xf>
    <xf numFmtId="0" fontId="120" fillId="5" borderId="143" xfId="6" applyFont="1" applyFill="1" applyBorder="1" applyAlignment="1">
      <alignment horizontal="center" vertical="center" wrapText="1"/>
    </xf>
    <xf numFmtId="0" fontId="122" fillId="5" borderId="143" xfId="6" applyFont="1" applyFill="1" applyBorder="1" applyAlignment="1">
      <alignment horizontal="center" vertical="center" wrapText="1"/>
    </xf>
    <xf numFmtId="165" fontId="122" fillId="5" borderId="140" xfId="6" applyNumberFormat="1" applyFont="1" applyFill="1" applyBorder="1" applyAlignment="1">
      <alignment horizontal="justify" vertical="center" wrapText="1"/>
    </xf>
    <xf numFmtId="0" fontId="120" fillId="5" borderId="0" xfId="6" applyFont="1" applyFill="1" applyBorder="1"/>
    <xf numFmtId="0" fontId="120" fillId="5" borderId="140" xfId="6" applyFont="1" applyFill="1" applyBorder="1" applyAlignment="1">
      <alignment vertical="center"/>
    </xf>
    <xf numFmtId="0" fontId="120" fillId="5" borderId="0" xfId="6" applyFont="1" applyFill="1" applyBorder="1" applyAlignment="1">
      <alignment horizontal="center" vertical="center"/>
    </xf>
    <xf numFmtId="0" fontId="120" fillId="0" borderId="141" xfId="6" applyFont="1" applyFill="1" applyBorder="1" applyAlignment="1">
      <alignment horizontal="left" vertical="center" wrapText="1"/>
    </xf>
    <xf numFmtId="0" fontId="122" fillId="5" borderId="141" xfId="6" applyFont="1" applyFill="1" applyBorder="1" applyAlignment="1">
      <alignment horizontal="center" vertical="center" wrapText="1"/>
    </xf>
    <xf numFmtId="0" fontId="122" fillId="5" borderId="139" xfId="6" applyFont="1" applyFill="1" applyBorder="1" applyAlignment="1">
      <alignment horizontal="center" vertical="center" wrapText="1"/>
    </xf>
    <xf numFmtId="0" fontId="120" fillId="5" borderId="140" xfId="6" applyFont="1" applyFill="1" applyBorder="1" applyAlignment="1">
      <alignment horizontal="left" vertical="center" wrapText="1"/>
    </xf>
    <xf numFmtId="0" fontId="123" fillId="5" borderId="140" xfId="6" applyFont="1" applyFill="1" applyBorder="1" applyAlignment="1">
      <alignment horizontal="left" vertical="center" wrapText="1"/>
    </xf>
    <xf numFmtId="0" fontId="124" fillId="5" borderId="140" xfId="6" applyFont="1" applyFill="1" applyBorder="1" applyAlignment="1">
      <alignment horizontal="center" vertical="center" wrapText="1"/>
    </xf>
    <xf numFmtId="0" fontId="124" fillId="11" borderId="140" xfId="6" applyFont="1" applyFill="1" applyBorder="1" applyAlignment="1">
      <alignment horizontal="center" vertical="center" wrapText="1"/>
    </xf>
    <xf numFmtId="0" fontId="120" fillId="0" borderId="140" xfId="6" applyFont="1" applyBorder="1" applyAlignment="1">
      <alignment horizontal="justify" vertical="center"/>
    </xf>
    <xf numFmtId="165" fontId="120" fillId="0" borderId="0" xfId="7" applyFont="1" applyBorder="1" applyAlignment="1">
      <alignment vertical="center"/>
    </xf>
    <xf numFmtId="0" fontId="122" fillId="0" borderId="0" xfId="6" applyFont="1" applyBorder="1" applyAlignment="1">
      <alignment vertical="center"/>
    </xf>
    <xf numFmtId="0" fontId="120" fillId="5" borderId="140" xfId="3" applyFont="1" applyFill="1" applyBorder="1" applyAlignment="1">
      <alignment horizontal="left" vertical="center" wrapText="1"/>
    </xf>
    <xf numFmtId="0" fontId="120" fillId="0" borderId="0" xfId="3" applyFont="1" applyBorder="1" applyAlignment="1">
      <alignment vertical="center"/>
    </xf>
    <xf numFmtId="0" fontId="120" fillId="0" borderId="140" xfId="3" applyFont="1" applyFill="1" applyBorder="1" applyAlignment="1">
      <alignment vertical="center" wrapText="1"/>
    </xf>
    <xf numFmtId="0" fontId="120" fillId="0" borderId="143" xfId="3" applyFont="1" applyFill="1" applyBorder="1" applyAlignment="1">
      <alignment horizontal="left" vertical="center" wrapText="1"/>
    </xf>
    <xf numFmtId="0" fontId="123" fillId="0" borderId="140" xfId="6" applyFont="1" applyFill="1" applyBorder="1" applyAlignment="1">
      <alignment horizontal="left" vertical="center" wrapText="1"/>
    </xf>
    <xf numFmtId="0" fontId="123" fillId="0" borderId="141" xfId="6" applyFont="1" applyFill="1" applyBorder="1" applyAlignment="1">
      <alignment horizontal="left" vertical="center" wrapText="1"/>
    </xf>
    <xf numFmtId="0" fontId="123" fillId="0" borderId="142" xfId="6" applyFont="1" applyFill="1" applyBorder="1" applyAlignment="1">
      <alignment horizontal="left" vertical="center" wrapText="1"/>
    </xf>
    <xf numFmtId="0" fontId="120" fillId="11" borderId="140" xfId="6" applyFont="1" applyFill="1" applyBorder="1" applyAlignment="1">
      <alignment horizontal="justify" vertical="center" wrapText="1"/>
    </xf>
    <xf numFmtId="165" fontId="123" fillId="0" borderId="140" xfId="6" applyNumberFormat="1" applyFont="1" applyFill="1" applyBorder="1" applyAlignment="1">
      <alignment horizontal="left" vertical="center" wrapText="1"/>
    </xf>
    <xf numFmtId="0" fontId="120" fillId="5" borderId="12" xfId="6" applyFont="1" applyFill="1" applyBorder="1" applyAlignment="1">
      <alignment vertical="center" wrapText="1"/>
    </xf>
    <xf numFmtId="0" fontId="123" fillId="0" borderId="140" xfId="3" applyFont="1" applyFill="1" applyBorder="1" applyAlignment="1">
      <alignment horizontal="left" vertical="center" wrapText="1"/>
    </xf>
    <xf numFmtId="49" fontId="120" fillId="5" borderId="140" xfId="6" applyNumberFormat="1" applyFont="1" applyFill="1" applyBorder="1" applyAlignment="1">
      <alignment horizontal="justify" vertical="center" wrapText="1"/>
    </xf>
    <xf numFmtId="0" fontId="120" fillId="0" borderId="140" xfId="3" applyFont="1" applyFill="1" applyBorder="1" applyAlignment="1">
      <alignment horizontal="center" vertical="center" wrapText="1"/>
    </xf>
    <xf numFmtId="0" fontId="120" fillId="5" borderId="140" xfId="3" applyFont="1" applyFill="1" applyBorder="1" applyAlignment="1">
      <alignment horizontal="justify" vertical="center" wrapText="1"/>
    </xf>
    <xf numFmtId="0" fontId="120" fillId="5" borderId="140" xfId="3" applyFont="1" applyFill="1" applyBorder="1" applyAlignment="1">
      <alignment horizontal="center" vertical="center" wrapText="1"/>
    </xf>
    <xf numFmtId="0" fontId="120" fillId="5" borderId="141" xfId="3" applyFont="1" applyFill="1" applyBorder="1" applyAlignment="1">
      <alignment horizontal="justify" vertical="center" wrapText="1"/>
    </xf>
    <xf numFmtId="165" fontId="120" fillId="5" borderId="141" xfId="7" applyFont="1" applyFill="1" applyBorder="1" applyAlignment="1">
      <alignment horizontal="center" vertical="center" wrapText="1"/>
    </xf>
    <xf numFmtId="0" fontId="120" fillId="0" borderId="29" xfId="3" applyFont="1" applyFill="1" applyBorder="1" applyAlignment="1">
      <alignment vertical="center" wrapText="1"/>
    </xf>
    <xf numFmtId="0" fontId="120" fillId="0" borderId="140" xfId="6" applyFont="1" applyFill="1" applyBorder="1" applyAlignment="1">
      <alignment horizontal="left" vertical="center"/>
    </xf>
    <xf numFmtId="0" fontId="120" fillId="0" borderId="143" xfId="6" applyFont="1" applyFill="1" applyBorder="1" applyAlignment="1">
      <alignment horizontal="left" vertical="center"/>
    </xf>
    <xf numFmtId="0" fontId="120" fillId="0" borderId="30" xfId="3" applyFont="1" applyFill="1" applyBorder="1" applyAlignment="1">
      <alignment vertical="center" wrapText="1"/>
    </xf>
    <xf numFmtId="0" fontId="120" fillId="0" borderId="146" xfId="3" applyFont="1" applyFill="1" applyBorder="1" applyAlignment="1">
      <alignment vertical="center" wrapText="1"/>
    </xf>
    <xf numFmtId="0" fontId="120" fillId="0" borderId="147" xfId="3" applyFont="1" applyFill="1" applyBorder="1" applyAlignment="1">
      <alignment vertical="center" wrapText="1"/>
    </xf>
    <xf numFmtId="49" fontId="120" fillId="0" borderId="140" xfId="6" applyNumberFormat="1" applyFont="1" applyFill="1" applyBorder="1" applyAlignment="1">
      <alignment horizontal="justify" vertical="center" wrapText="1"/>
    </xf>
    <xf numFmtId="0" fontId="123" fillId="0" borderId="140" xfId="6" applyFont="1" applyFill="1" applyBorder="1" applyAlignment="1">
      <alignment horizontal="center" vertical="center" wrapText="1"/>
    </xf>
    <xf numFmtId="0" fontId="123" fillId="0" borderId="140" xfId="3" applyFont="1" applyFill="1" applyBorder="1" applyAlignment="1">
      <alignment horizontal="justify" vertical="center" wrapText="1"/>
    </xf>
    <xf numFmtId="0" fontId="123" fillId="0" borderId="141" xfId="6" applyFont="1" applyFill="1" applyBorder="1" applyAlignment="1">
      <alignment horizontal="center" vertical="center" wrapText="1"/>
    </xf>
    <xf numFmtId="0" fontId="120" fillId="5" borderId="9" xfId="6" applyFont="1" applyFill="1" applyBorder="1" applyAlignment="1">
      <alignment vertical="center"/>
    </xf>
    <xf numFmtId="0" fontId="120" fillId="0" borderId="9" xfId="6" applyFont="1" applyFill="1" applyBorder="1" applyAlignment="1">
      <alignment vertical="center"/>
    </xf>
    <xf numFmtId="0" fontId="120" fillId="5" borderId="11" xfId="6" applyFont="1" applyFill="1" applyBorder="1" applyAlignment="1">
      <alignment vertical="center"/>
    </xf>
    <xf numFmtId="0" fontId="120" fillId="0" borderId="11" xfId="6" applyFont="1" applyFill="1" applyBorder="1" applyAlignment="1">
      <alignment vertical="center"/>
    </xf>
    <xf numFmtId="0" fontId="120" fillId="0" borderId="140" xfId="3" applyFont="1" applyFill="1" applyBorder="1" applyAlignment="1">
      <alignment horizontal="justify" vertical="center" wrapText="1"/>
    </xf>
    <xf numFmtId="0" fontId="120" fillId="0" borderId="0" xfId="6" applyFont="1" applyAlignment="1">
      <alignment vertical="center"/>
    </xf>
    <xf numFmtId="0" fontId="120" fillId="0" borderId="140" xfId="6" applyFont="1" applyBorder="1" applyAlignment="1">
      <alignment vertical="center"/>
    </xf>
    <xf numFmtId="165" fontId="120" fillId="0" borderId="140" xfId="7" applyFont="1" applyBorder="1" applyAlignment="1">
      <alignment horizontal="right" vertical="center"/>
    </xf>
    <xf numFmtId="0" fontId="123" fillId="0" borderId="140" xfId="6" applyFont="1" applyFill="1" applyBorder="1" applyAlignment="1">
      <alignment horizontal="justify" vertical="center" wrapText="1"/>
    </xf>
    <xf numFmtId="165" fontId="123" fillId="0" borderId="140" xfId="7" applyFont="1" applyFill="1" applyBorder="1" applyAlignment="1">
      <alignment horizontal="center" vertical="center" wrapText="1"/>
    </xf>
    <xf numFmtId="165" fontId="123" fillId="0" borderId="140" xfId="7" applyFont="1" applyBorder="1" applyAlignment="1">
      <alignment horizontal="right" vertical="center"/>
    </xf>
    <xf numFmtId="9" fontId="120" fillId="0" borderId="140" xfId="1" applyNumberFormat="1" applyFont="1" applyFill="1" applyBorder="1" applyAlignment="1">
      <alignment horizontal="center" vertical="center" wrapText="1"/>
    </xf>
    <xf numFmtId="0" fontId="120" fillId="11" borderId="137" xfId="6" applyFont="1" applyFill="1" applyBorder="1" applyAlignment="1">
      <alignment horizontal="center" vertical="center" wrapText="1"/>
    </xf>
    <xf numFmtId="165" fontId="120" fillId="0" borderId="139" xfId="7" applyFont="1" applyFill="1" applyBorder="1" applyAlignment="1">
      <alignment horizontal="center" vertical="center" wrapText="1"/>
    </xf>
    <xf numFmtId="165" fontId="120" fillId="0" borderId="140" xfId="7" applyFont="1" applyBorder="1" applyAlignment="1">
      <alignment horizontal="center" vertical="center" wrapText="1"/>
    </xf>
    <xf numFmtId="0" fontId="120" fillId="0" borderId="142" xfId="3" applyFont="1" applyFill="1" applyBorder="1" applyAlignment="1">
      <alignment vertical="center" wrapText="1"/>
    </xf>
    <xf numFmtId="0" fontId="120" fillId="0" borderId="143" xfId="3" applyFont="1" applyFill="1" applyBorder="1" applyAlignment="1">
      <alignment vertical="center" wrapText="1"/>
    </xf>
    <xf numFmtId="0" fontId="120" fillId="0" borderId="140" xfId="6" applyFont="1" applyBorder="1" applyAlignment="1">
      <alignment horizontal="left" vertical="center" wrapText="1"/>
    </xf>
    <xf numFmtId="0" fontId="120" fillId="0" borderId="140" xfId="6" applyFont="1" applyBorder="1" applyAlignment="1">
      <alignment horizontal="left" vertical="center"/>
    </xf>
    <xf numFmtId="0" fontId="120" fillId="5" borderId="12" xfId="6" applyFont="1" applyFill="1" applyBorder="1" applyAlignment="1">
      <alignment horizontal="center" vertical="center"/>
    </xf>
    <xf numFmtId="0" fontId="120" fillId="11" borderId="12" xfId="6" applyFont="1" applyFill="1" applyBorder="1" applyAlignment="1">
      <alignment vertical="center"/>
    </xf>
    <xf numFmtId="0" fontId="120" fillId="0" borderId="12" xfId="6" applyFont="1" applyBorder="1" applyAlignment="1">
      <alignment vertical="center"/>
    </xf>
    <xf numFmtId="0" fontId="120" fillId="11" borderId="12" xfId="6" applyFont="1" applyFill="1" applyBorder="1" applyAlignment="1">
      <alignment horizontal="center" vertical="center"/>
    </xf>
    <xf numFmtId="0" fontId="122" fillId="0" borderId="140" xfId="6" applyFont="1" applyFill="1" applyBorder="1" applyAlignment="1">
      <alignment horizontal="center" vertical="center"/>
    </xf>
    <xf numFmtId="0" fontId="120" fillId="11" borderId="140" xfId="6" applyFont="1" applyFill="1" applyBorder="1" applyAlignment="1">
      <alignment horizontal="center" vertical="center"/>
    </xf>
    <xf numFmtId="0" fontId="120" fillId="0" borderId="140" xfId="6" applyFont="1" applyBorder="1" applyAlignment="1">
      <alignment vertical="center" wrapText="1"/>
    </xf>
    <xf numFmtId="165" fontId="120" fillId="0" borderId="0" xfId="7" applyFont="1" applyBorder="1" applyAlignment="1">
      <alignment horizontal="center" vertical="center" wrapText="1"/>
    </xf>
    <xf numFmtId="0" fontId="120" fillId="0" borderId="0" xfId="3" applyFont="1" applyFill="1" applyBorder="1" applyAlignment="1">
      <alignment vertical="center"/>
    </xf>
    <xf numFmtId="0" fontId="122" fillId="0" borderId="140" xfId="3" applyFont="1" applyFill="1" applyBorder="1" applyAlignment="1">
      <alignment horizontal="center" vertical="center" wrapText="1"/>
    </xf>
    <xf numFmtId="0" fontId="122" fillId="11" borderId="140" xfId="3" applyFont="1" applyFill="1" applyBorder="1" applyAlignment="1">
      <alignment horizontal="center" vertical="center" wrapText="1"/>
    </xf>
    <xf numFmtId="0" fontId="122" fillId="11" borderId="141" xfId="3" applyFont="1" applyFill="1" applyBorder="1" applyAlignment="1">
      <alignment horizontal="center" vertical="center" wrapText="1"/>
    </xf>
    <xf numFmtId="0" fontId="122" fillId="0" borderId="137" xfId="3" applyFont="1" applyFill="1" applyBorder="1" applyAlignment="1">
      <alignment horizontal="center" vertical="center" wrapText="1"/>
    </xf>
    <xf numFmtId="0" fontId="120" fillId="0" borderId="140" xfId="6" applyFont="1" applyFill="1" applyBorder="1" applyAlignment="1">
      <alignment vertical="center" wrapText="1"/>
    </xf>
    <xf numFmtId="0" fontId="120" fillId="11" borderId="143" xfId="6" applyFont="1" applyFill="1" applyBorder="1" applyAlignment="1">
      <alignment vertical="center" wrapText="1"/>
    </xf>
    <xf numFmtId="0" fontId="120" fillId="11" borderId="140" xfId="6" applyFont="1" applyFill="1" applyBorder="1" applyAlignment="1">
      <alignment vertical="center" wrapText="1"/>
    </xf>
    <xf numFmtId="0" fontId="120" fillId="0" borderId="141" xfId="6" applyFont="1" applyFill="1" applyBorder="1" applyAlignment="1">
      <alignment vertical="center" wrapText="1"/>
    </xf>
    <xf numFmtId="0" fontId="120" fillId="0" borderId="137" xfId="6" applyFont="1" applyFill="1" applyBorder="1" applyAlignment="1">
      <alignment vertical="center" wrapText="1"/>
    </xf>
    <xf numFmtId="0" fontId="120" fillId="11" borderId="139" xfId="6" applyFont="1" applyFill="1" applyBorder="1" applyAlignment="1">
      <alignment vertical="center" wrapText="1"/>
    </xf>
    <xf numFmtId="0" fontId="120" fillId="0" borderId="0" xfId="6" applyFont="1" applyAlignment="1">
      <alignment horizontal="justify" vertical="center"/>
    </xf>
    <xf numFmtId="0" fontId="120" fillId="0" borderId="0" xfId="6" applyFont="1" applyFill="1" applyAlignment="1">
      <alignment horizontal="center" vertical="center"/>
    </xf>
    <xf numFmtId="0" fontId="120" fillId="0" borderId="0" xfId="6" applyFont="1" applyAlignment="1">
      <alignment horizontal="left" vertical="center"/>
    </xf>
    <xf numFmtId="165" fontId="120" fillId="0" borderId="0" xfId="7" applyFont="1" applyAlignment="1">
      <alignment horizontal="center" vertical="center"/>
    </xf>
    <xf numFmtId="0" fontId="21" fillId="8" borderId="12" xfId="0" applyFont="1" applyFill="1" applyBorder="1" applyAlignment="1">
      <alignment horizontal="center" vertical="top" wrapText="1"/>
    </xf>
    <xf numFmtId="0" fontId="20" fillId="8" borderId="12" xfId="2" applyFont="1" applyFill="1" applyBorder="1" applyAlignment="1">
      <alignment horizontal="center" vertical="top" wrapText="1"/>
    </xf>
    <xf numFmtId="0" fontId="20" fillId="8" borderId="12" xfId="2" applyFont="1" applyFill="1" applyBorder="1" applyAlignment="1">
      <alignment horizontal="center" vertical="center" wrapText="1"/>
    </xf>
    <xf numFmtId="0" fontId="4" fillId="7" borderId="12" xfId="2" applyFont="1" applyFill="1" applyBorder="1" applyAlignment="1">
      <alignment horizontal="center" vertical="top" wrapText="1"/>
    </xf>
    <xf numFmtId="4" fontId="4" fillId="3" borderId="12" xfId="2" applyNumberFormat="1" applyFont="1" applyFill="1" applyBorder="1" applyAlignment="1">
      <alignment horizontal="center" vertical="center" wrapText="1"/>
    </xf>
    <xf numFmtId="0" fontId="18" fillId="0" borderId="12" xfId="2" applyFont="1" applyFill="1" applyBorder="1" applyAlignment="1">
      <alignment horizontal="justify" vertical="center" wrapText="1"/>
    </xf>
    <xf numFmtId="0" fontId="18" fillId="2" borderId="12" xfId="2" applyFont="1" applyFill="1" applyBorder="1" applyAlignment="1">
      <alignment horizontal="justify" vertical="top" wrapText="1"/>
    </xf>
    <xf numFmtId="9" fontId="18" fillId="2" borderId="12" xfId="2" applyNumberFormat="1" applyFont="1" applyFill="1" applyBorder="1" applyAlignment="1">
      <alignment horizontal="right" vertical="top" wrapText="1"/>
    </xf>
    <xf numFmtId="9" fontId="18" fillId="2" borderId="12" xfId="2" applyNumberFormat="1" applyFont="1" applyFill="1" applyBorder="1" applyAlignment="1">
      <alignment horizontal="justify" vertical="top" wrapText="1"/>
    </xf>
    <xf numFmtId="0" fontId="18" fillId="0" borderId="12" xfId="2" applyFont="1" applyBorder="1" applyAlignment="1">
      <alignment horizontal="justify" vertical="center" wrapText="1"/>
    </xf>
    <xf numFmtId="0" fontId="18" fillId="0" borderId="12" xfId="2" applyFont="1" applyFill="1" applyBorder="1" applyAlignment="1">
      <alignment horizontal="left" vertical="center" wrapText="1"/>
    </xf>
    <xf numFmtId="0" fontId="18" fillId="0" borderId="12" xfId="2" applyFont="1" applyFill="1" applyBorder="1" applyAlignment="1">
      <alignment vertical="center" wrapText="1"/>
    </xf>
    <xf numFmtId="0" fontId="70" fillId="0" borderId="0" xfId="2" applyFont="1"/>
    <xf numFmtId="0" fontId="18" fillId="0" borderId="0" xfId="2" applyFont="1"/>
    <xf numFmtId="0" fontId="18" fillId="5" borderId="12" xfId="2" applyFont="1" applyFill="1" applyBorder="1" applyAlignment="1">
      <alignment vertical="center" wrapText="1"/>
    </xf>
    <xf numFmtId="0" fontId="70" fillId="0" borderId="0" xfId="2" applyFont="1" applyFill="1"/>
    <xf numFmtId="0" fontId="18" fillId="5" borderId="12" xfId="2" applyFont="1" applyFill="1" applyBorder="1" applyAlignment="1">
      <alignment horizontal="justify" vertical="center" wrapText="1"/>
    </xf>
    <xf numFmtId="0" fontId="18" fillId="0" borderId="12" xfId="2" applyFont="1" applyFill="1" applyBorder="1" applyAlignment="1">
      <alignment horizontal="left" vertical="top" wrapText="1"/>
    </xf>
    <xf numFmtId="9" fontId="18" fillId="0" borderId="12" xfId="2" applyNumberFormat="1" applyFont="1" applyFill="1" applyBorder="1" applyAlignment="1">
      <alignment horizontal="center" vertical="center" wrapText="1"/>
    </xf>
    <xf numFmtId="0" fontId="18" fillId="2" borderId="12" xfId="2" applyFont="1" applyFill="1" applyBorder="1"/>
    <xf numFmtId="0" fontId="18" fillId="0" borderId="0" xfId="2" applyFont="1" applyFill="1"/>
    <xf numFmtId="0" fontId="18" fillId="5" borderId="12" xfId="2" applyFont="1" applyFill="1" applyBorder="1" applyAlignment="1">
      <alignment vertical="center"/>
    </xf>
    <xf numFmtId="0" fontId="18" fillId="5" borderId="12" xfId="2" applyFont="1" applyFill="1" applyBorder="1" applyAlignment="1">
      <alignment horizontal="justify" vertical="center"/>
    </xf>
    <xf numFmtId="0" fontId="18" fillId="0" borderId="0" xfId="6" applyFont="1"/>
    <xf numFmtId="0" fontId="18" fillId="0" borderId="0" xfId="6" applyFont="1" applyBorder="1"/>
    <xf numFmtId="0" fontId="20" fillId="0" borderId="0" xfId="6" applyFont="1" applyBorder="1" applyAlignment="1">
      <alignment horizontal="center"/>
    </xf>
    <xf numFmtId="0" fontId="21" fillId="2" borderId="12" xfId="6" applyFont="1" applyFill="1" applyBorder="1" applyAlignment="1">
      <alignment horizontal="center" vertical="top" wrapText="1"/>
    </xf>
    <xf numFmtId="0" fontId="21" fillId="7" borderId="41" xfId="6" applyFont="1" applyFill="1" applyBorder="1" applyAlignment="1">
      <alignment horizontal="center" vertical="top" wrapText="1"/>
    </xf>
    <xf numFmtId="165" fontId="21" fillId="7" borderId="162" xfId="6" applyNumberFormat="1" applyFont="1" applyFill="1" applyBorder="1" applyAlignment="1">
      <alignment horizontal="center" vertical="center" wrapText="1"/>
    </xf>
    <xf numFmtId="165" fontId="21" fillId="7" borderId="163" xfId="6" applyNumberFormat="1" applyFont="1" applyFill="1" applyBorder="1" applyAlignment="1">
      <alignment horizontal="center" vertical="center" wrapText="1"/>
    </xf>
    <xf numFmtId="0" fontId="18" fillId="0" borderId="12" xfId="6" applyFont="1" applyFill="1" applyBorder="1" applyAlignment="1">
      <alignment horizontal="left" vertical="center" wrapText="1"/>
    </xf>
    <xf numFmtId="0" fontId="18" fillId="0" borderId="12" xfId="6" applyFont="1" applyFill="1" applyBorder="1" applyAlignment="1">
      <alignment horizontal="center" vertical="center" wrapText="1"/>
    </xf>
    <xf numFmtId="0" fontId="21" fillId="0" borderId="12" xfId="6" applyFont="1" applyFill="1" applyBorder="1" applyAlignment="1">
      <alignment horizontal="center" vertical="top" wrapText="1"/>
    </xf>
    <xf numFmtId="0" fontId="18" fillId="0" borderId="12" xfId="6" applyFont="1" applyFill="1" applyBorder="1" applyAlignment="1">
      <alignment vertical="center" wrapText="1"/>
    </xf>
    <xf numFmtId="165" fontId="18" fillId="0" borderId="12" xfId="6" applyNumberFormat="1" applyFont="1" applyFill="1" applyBorder="1" applyAlignment="1">
      <alignment horizontal="center" vertical="center" wrapText="1"/>
    </xf>
    <xf numFmtId="165" fontId="21" fillId="0" borderId="12" xfId="6" applyNumberFormat="1" applyFont="1" applyFill="1" applyBorder="1" applyAlignment="1">
      <alignment horizontal="center" vertical="center" wrapText="1"/>
    </xf>
    <xf numFmtId="0" fontId="18" fillId="5" borderId="12" xfId="6" applyFont="1" applyFill="1" applyBorder="1" applyAlignment="1">
      <alignment vertical="center" wrapText="1"/>
    </xf>
    <xf numFmtId="0" fontId="18" fillId="5" borderId="27" xfId="6" applyFont="1" applyFill="1" applyBorder="1" applyAlignment="1">
      <alignment vertical="center" wrapText="1"/>
    </xf>
    <xf numFmtId="0" fontId="127" fillId="5" borderId="63" xfId="6" applyFont="1" applyFill="1" applyBorder="1" applyAlignment="1">
      <alignment vertical="center" wrapText="1"/>
    </xf>
    <xf numFmtId="0" fontId="18" fillId="5" borderId="63" xfId="6" applyFont="1" applyFill="1" applyBorder="1" applyAlignment="1">
      <alignment vertical="center" wrapText="1"/>
    </xf>
    <xf numFmtId="0" fontId="18" fillId="5" borderId="18" xfId="6" applyFont="1" applyFill="1" applyBorder="1" applyAlignment="1">
      <alignment vertical="center" wrapText="1"/>
    </xf>
    <xf numFmtId="165" fontId="21" fillId="7" borderId="164" xfId="6" applyNumberFormat="1"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1" fillId="0" borderId="12" xfId="6" applyFont="1" applyFill="1" applyBorder="1" applyAlignment="1">
      <alignment horizontal="left" vertical="center" wrapText="1"/>
    </xf>
    <xf numFmtId="0" fontId="21" fillId="0" borderId="9" xfId="6" applyFont="1" applyFill="1" applyBorder="1" applyAlignment="1">
      <alignment horizontal="center" vertical="top" wrapText="1"/>
    </xf>
    <xf numFmtId="0" fontId="21" fillId="2" borderId="9" xfId="6" applyFont="1" applyFill="1" applyBorder="1" applyAlignment="1">
      <alignment horizontal="center" vertical="top" wrapText="1"/>
    </xf>
    <xf numFmtId="165" fontId="18" fillId="0" borderId="9" xfId="6" applyNumberFormat="1" applyFont="1" applyFill="1" applyBorder="1" applyAlignment="1">
      <alignment horizontal="center" vertical="center" wrapText="1"/>
    </xf>
    <xf numFmtId="165" fontId="21" fillId="0" borderId="9" xfId="6" applyNumberFormat="1" applyFont="1" applyFill="1" applyBorder="1" applyAlignment="1">
      <alignment horizontal="center" vertical="center" wrapText="1"/>
    </xf>
    <xf numFmtId="0" fontId="18" fillId="5" borderId="9" xfId="6" applyFont="1" applyFill="1" applyBorder="1" applyAlignment="1">
      <alignment vertical="center" wrapText="1"/>
    </xf>
    <xf numFmtId="0" fontId="18" fillId="2" borderId="9" xfId="6" applyFont="1" applyFill="1" applyBorder="1" applyAlignment="1">
      <alignment vertical="center" wrapText="1"/>
    </xf>
    <xf numFmtId="0" fontId="18" fillId="0" borderId="9" xfId="6" applyFont="1" applyFill="1" applyBorder="1" applyAlignment="1">
      <alignment vertical="center" wrapText="1"/>
    </xf>
    <xf numFmtId="165" fontId="21" fillId="7" borderId="165" xfId="6" applyNumberFormat="1" applyFont="1" applyFill="1" applyBorder="1" applyAlignment="1">
      <alignment horizontal="center" vertical="center" wrapText="1"/>
    </xf>
    <xf numFmtId="0" fontId="23" fillId="0" borderId="12" xfId="6" applyFont="1" applyFill="1" applyBorder="1" applyAlignment="1">
      <alignment horizontal="center" vertical="top" wrapText="1"/>
    </xf>
    <xf numFmtId="0" fontId="18" fillId="5" borderId="0" xfId="6" applyFont="1" applyFill="1" applyBorder="1"/>
    <xf numFmtId="0" fontId="18" fillId="5" borderId="0" xfId="6" applyFont="1" applyFill="1"/>
    <xf numFmtId="0" fontId="18" fillId="0" borderId="12" xfId="6" applyFont="1" applyFill="1" applyBorder="1" applyAlignment="1">
      <alignment horizontal="justify" vertical="center" wrapText="1"/>
    </xf>
    <xf numFmtId="0" fontId="23" fillId="2" borderId="12" xfId="6" applyFont="1" applyFill="1" applyBorder="1" applyAlignment="1">
      <alignment horizontal="center" vertical="top" wrapText="1"/>
    </xf>
    <xf numFmtId="2" fontId="18" fillId="0" borderId="23" xfId="6" applyNumberFormat="1" applyFont="1" applyFill="1" applyBorder="1" applyAlignment="1">
      <alignment vertical="center" wrapText="1"/>
    </xf>
    <xf numFmtId="0" fontId="57" fillId="0" borderId="0" xfId="6" applyFont="1" applyFill="1" applyBorder="1" applyAlignment="1">
      <alignment horizontal="center" vertical="center" wrapText="1"/>
    </xf>
    <xf numFmtId="9" fontId="57" fillId="0" borderId="0" xfId="6" applyNumberFormat="1" applyFont="1" applyBorder="1" applyAlignment="1">
      <alignment horizontal="center" vertical="center"/>
    </xf>
    <xf numFmtId="0" fontId="18" fillId="5" borderId="0" xfId="6" applyFont="1" applyFill="1" applyBorder="1" applyAlignment="1">
      <alignment horizontal="justify" vertical="center" wrapText="1"/>
    </xf>
    <xf numFmtId="0" fontId="23" fillId="0" borderId="0" xfId="6" applyFont="1" applyFill="1" applyBorder="1" applyAlignment="1">
      <alignment horizontal="center" vertical="center" wrapText="1"/>
    </xf>
    <xf numFmtId="0" fontId="23" fillId="0" borderId="84" xfId="6" applyFont="1" applyFill="1" applyBorder="1" applyAlignment="1">
      <alignment horizontal="center" vertical="center" wrapText="1"/>
    </xf>
    <xf numFmtId="0" fontId="81" fillId="0" borderId="0" xfId="6" applyFont="1" applyFill="1" applyBorder="1" applyAlignment="1">
      <alignment horizontal="center" vertical="top" wrapText="1"/>
    </xf>
    <xf numFmtId="0" fontId="23" fillId="0" borderId="0" xfId="6" applyFont="1" applyFill="1" applyBorder="1" applyAlignment="1">
      <alignment horizontal="justify" vertical="top" wrapText="1"/>
    </xf>
    <xf numFmtId="0" fontId="23" fillId="0" borderId="84" xfId="6" applyNumberFormat="1" applyFont="1" applyFill="1" applyBorder="1" applyAlignment="1">
      <alignment horizontal="center" vertical="center" wrapText="1"/>
    </xf>
    <xf numFmtId="4" fontId="81" fillId="0" borderId="84" xfId="6" applyNumberFormat="1" applyFont="1" applyFill="1" applyBorder="1" applyAlignment="1">
      <alignment horizontal="center" vertical="center" wrapText="1"/>
    </xf>
    <xf numFmtId="169" fontId="23" fillId="0" borderId="0" xfId="6" applyNumberFormat="1" applyFont="1" applyFill="1" applyBorder="1" applyAlignment="1">
      <alignment horizontal="center" vertical="center" wrapText="1"/>
    </xf>
    <xf numFmtId="0" fontId="21" fillId="2" borderId="39" xfId="6" applyFont="1" applyFill="1" applyBorder="1" applyAlignment="1">
      <alignment horizontal="center" vertical="top" wrapText="1"/>
    </xf>
    <xf numFmtId="2" fontId="18" fillId="0" borderId="12" xfId="6" applyNumberFormat="1" applyFont="1" applyFill="1" applyBorder="1" applyAlignment="1">
      <alignment horizontal="justify" vertical="center" wrapText="1"/>
    </xf>
    <xf numFmtId="0" fontId="18" fillId="5" borderId="12" xfId="3" applyFont="1" applyFill="1" applyBorder="1" applyAlignment="1">
      <alignment horizontal="justify" vertical="center" wrapText="1"/>
    </xf>
    <xf numFmtId="0" fontId="18" fillId="5" borderId="12" xfId="6" applyFont="1" applyFill="1" applyBorder="1" applyAlignment="1">
      <alignment horizontal="justify" vertical="center" wrapText="1"/>
    </xf>
    <xf numFmtId="0" fontId="81" fillId="2" borderId="12" xfId="6" applyFont="1" applyFill="1" applyBorder="1" applyAlignment="1">
      <alignment horizontal="center" vertical="top" wrapText="1"/>
    </xf>
    <xf numFmtId="0" fontId="23" fillId="2" borderId="12" xfId="6" applyFont="1" applyFill="1" applyBorder="1" applyAlignment="1">
      <alignment horizontal="justify" vertical="top" wrapText="1"/>
    </xf>
    <xf numFmtId="165" fontId="18" fillId="0" borderId="9" xfId="6" applyNumberFormat="1" applyFont="1" applyFill="1" applyBorder="1" applyAlignment="1">
      <alignment vertical="center" wrapText="1"/>
    </xf>
    <xf numFmtId="169" fontId="23" fillId="0" borderId="12" xfId="6" applyNumberFormat="1" applyFont="1" applyFill="1" applyBorder="1" applyAlignment="1">
      <alignment horizontal="center" vertical="center" wrapText="1"/>
    </xf>
    <xf numFmtId="0" fontId="81" fillId="0" borderId="12" xfId="6" applyFont="1" applyFill="1" applyBorder="1" applyAlignment="1">
      <alignment horizontal="center" vertical="top" wrapText="1"/>
    </xf>
    <xf numFmtId="0" fontId="23" fillId="0" borderId="12" xfId="6" applyFont="1" applyFill="1" applyBorder="1" applyAlignment="1">
      <alignment horizontal="justify" vertical="top" wrapText="1"/>
    </xf>
    <xf numFmtId="4" fontId="57" fillId="0" borderId="11" xfId="6" applyNumberFormat="1" applyFont="1" applyFill="1" applyBorder="1" applyAlignment="1">
      <alignment horizontal="center" vertical="center" wrapText="1"/>
    </xf>
    <xf numFmtId="0" fontId="18" fillId="5" borderId="10" xfId="6" applyFont="1" applyFill="1" applyBorder="1" applyAlignment="1">
      <alignment horizontal="center" vertical="center" wrapText="1"/>
    </xf>
    <xf numFmtId="0" fontId="18" fillId="5" borderId="9" xfId="6" applyFont="1" applyFill="1" applyBorder="1" applyAlignment="1">
      <alignment horizontal="justify" vertical="center" wrapText="1"/>
    </xf>
    <xf numFmtId="0" fontId="18" fillId="0" borderId="9" xfId="6" applyFont="1" applyFill="1" applyBorder="1" applyAlignment="1">
      <alignment horizontal="left" vertical="center" wrapText="1"/>
    </xf>
    <xf numFmtId="0" fontId="81" fillId="0" borderId="10" xfId="6" applyFont="1" applyFill="1" applyBorder="1" applyAlignment="1">
      <alignment horizontal="center" vertical="top" wrapText="1"/>
    </xf>
    <xf numFmtId="0" fontId="23" fillId="0" borderId="10" xfId="6" applyFont="1" applyFill="1" applyBorder="1" applyAlignment="1">
      <alignment horizontal="justify" vertical="top" wrapText="1"/>
    </xf>
    <xf numFmtId="0" fontId="18" fillId="0" borderId="10" xfId="6" applyFont="1" applyFill="1" applyBorder="1" applyAlignment="1">
      <alignment horizontal="center" vertical="center" wrapText="1"/>
    </xf>
    <xf numFmtId="165" fontId="18" fillId="0" borderId="10" xfId="6" applyNumberFormat="1" applyFont="1" applyFill="1" applyBorder="1" applyAlignment="1">
      <alignment horizontal="center" vertical="center" wrapText="1"/>
    </xf>
    <xf numFmtId="169" fontId="23" fillId="0" borderId="11" xfId="6" applyNumberFormat="1" applyFont="1" applyFill="1" applyBorder="1" applyAlignment="1">
      <alignment horizontal="center" vertical="center" wrapText="1"/>
    </xf>
    <xf numFmtId="0" fontId="18" fillId="5" borderId="9" xfId="6" applyFont="1" applyFill="1" applyBorder="1" applyAlignment="1">
      <alignment horizontal="left" vertical="center" wrapText="1"/>
    </xf>
    <xf numFmtId="0" fontId="23" fillId="0" borderId="12" xfId="6" applyFont="1" applyFill="1" applyBorder="1" applyAlignment="1">
      <alignment horizontal="left" vertical="center" wrapText="1"/>
    </xf>
    <xf numFmtId="165" fontId="21" fillId="0" borderId="12" xfId="6" applyNumberFormat="1" applyFont="1" applyFill="1" applyBorder="1" applyAlignment="1">
      <alignment vertical="center" wrapText="1"/>
    </xf>
    <xf numFmtId="0" fontId="81" fillId="2" borderId="10" xfId="6" applyFont="1" applyFill="1" applyBorder="1" applyAlignment="1">
      <alignment horizontal="center" vertical="top" wrapText="1"/>
    </xf>
    <xf numFmtId="0" fontId="18" fillId="5" borderId="11" xfId="6" applyFont="1" applyFill="1" applyBorder="1" applyAlignment="1">
      <alignment horizontal="left" vertical="center" wrapText="1"/>
    </xf>
    <xf numFmtId="4" fontId="23" fillId="0" borderId="11" xfId="6" applyNumberFormat="1" applyFont="1" applyFill="1" applyBorder="1" applyAlignment="1">
      <alignment horizontal="center" vertical="center" wrapText="1"/>
    </xf>
    <xf numFmtId="4" fontId="81" fillId="0" borderId="12" xfId="6" applyNumberFormat="1" applyFont="1" applyFill="1" applyBorder="1" applyAlignment="1">
      <alignment horizontal="center" vertical="center" wrapText="1"/>
    </xf>
    <xf numFmtId="165" fontId="18" fillId="23" borderId="12" xfId="6" applyNumberFormat="1" applyFont="1" applyFill="1" applyBorder="1" applyAlignment="1">
      <alignment horizontal="right" vertical="center" wrapText="1"/>
    </xf>
    <xf numFmtId="0" fontId="18" fillId="0" borderId="0" xfId="6" applyFont="1" applyFill="1" applyBorder="1"/>
    <xf numFmtId="0" fontId="57" fillId="0" borderId="0" xfId="6" applyFont="1" applyFill="1" applyBorder="1" applyAlignment="1">
      <alignment vertical="center" wrapText="1"/>
    </xf>
    <xf numFmtId="1" fontId="57" fillId="0" borderId="0" xfId="6" applyNumberFormat="1" applyFont="1" applyBorder="1" applyAlignment="1">
      <alignment vertical="center"/>
    </xf>
    <xf numFmtId="0" fontId="23" fillId="0" borderId="0" xfId="6" applyFont="1" applyFill="1" applyBorder="1" applyAlignment="1">
      <alignment vertical="center" wrapText="1"/>
    </xf>
    <xf numFmtId="0" fontId="23" fillId="0" borderId="0" xfId="6" applyNumberFormat="1" applyFont="1" applyFill="1" applyBorder="1" applyAlignment="1">
      <alignment vertical="center" wrapText="1"/>
    </xf>
    <xf numFmtId="4" fontId="23" fillId="0" borderId="0" xfId="6" applyNumberFormat="1" applyFont="1" applyFill="1" applyBorder="1" applyAlignment="1">
      <alignment horizontal="center" vertical="center" wrapText="1"/>
    </xf>
    <xf numFmtId="4" fontId="81" fillId="0" borderId="0" xfId="6" applyNumberFormat="1" applyFont="1" applyFill="1" applyBorder="1" applyAlignment="1">
      <alignment horizontal="center" vertical="center" wrapText="1"/>
    </xf>
    <xf numFmtId="0" fontId="18" fillId="0" borderId="12" xfId="6" applyFont="1" applyBorder="1"/>
    <xf numFmtId="2" fontId="127" fillId="0" borderId="12" xfId="6" applyNumberFormat="1" applyFont="1" applyFill="1" applyBorder="1" applyAlignment="1">
      <alignment vertical="center" wrapText="1"/>
    </xf>
    <xf numFmtId="0" fontId="127" fillId="0" borderId="12" xfId="6" applyNumberFormat="1" applyFont="1" applyFill="1" applyBorder="1" applyAlignment="1">
      <alignment horizontal="center" vertical="center" wrapText="1"/>
    </xf>
    <xf numFmtId="2" fontId="18" fillId="0" borderId="12" xfId="6" applyNumberFormat="1" applyFont="1" applyFill="1" applyBorder="1" applyAlignment="1">
      <alignment vertical="center" wrapText="1"/>
    </xf>
    <xf numFmtId="0" fontId="18" fillId="5" borderId="9" xfId="6" applyFont="1" applyFill="1" applyBorder="1" applyAlignment="1">
      <alignment horizontal="center" vertical="center" wrapText="1"/>
    </xf>
    <xf numFmtId="0" fontId="23" fillId="0" borderId="12" xfId="6" applyNumberFormat="1" applyFont="1" applyFill="1" applyBorder="1" applyAlignment="1">
      <alignment vertical="center" wrapText="1"/>
    </xf>
    <xf numFmtId="4" fontId="23" fillId="0" borderId="12" xfId="6" applyNumberFormat="1" applyFont="1" applyFill="1" applyBorder="1" applyAlignment="1">
      <alignment horizontal="center" vertical="center" wrapText="1"/>
    </xf>
    <xf numFmtId="0" fontId="127" fillId="0" borderId="12" xfId="6" applyNumberFormat="1" applyFont="1" applyFill="1" applyBorder="1" applyAlignment="1">
      <alignment horizontal="left" vertical="center" wrapText="1"/>
    </xf>
    <xf numFmtId="0" fontId="18" fillId="0" borderId="12" xfId="6" applyNumberFormat="1" applyFont="1" applyFill="1" applyBorder="1" applyAlignment="1">
      <alignment horizontal="left" vertical="center" wrapText="1"/>
    </xf>
    <xf numFmtId="0" fontId="18" fillId="0" borderId="12" xfId="6" applyFont="1" applyBorder="1" applyAlignment="1">
      <alignment vertical="center" wrapText="1"/>
    </xf>
    <xf numFmtId="0" fontId="23" fillId="0" borderId="12" xfId="6" applyNumberFormat="1" applyFont="1" applyFill="1" applyBorder="1" applyAlignment="1">
      <alignment horizontal="left" vertical="center" wrapText="1"/>
    </xf>
    <xf numFmtId="2" fontId="18" fillId="0" borderId="9" xfId="6" applyNumberFormat="1" applyFont="1" applyFill="1" applyBorder="1" applyAlignment="1">
      <alignment horizontal="justify" vertical="center" wrapText="1"/>
    </xf>
    <xf numFmtId="0" fontId="23" fillId="0" borderId="12" xfId="6" applyFont="1" applyFill="1" applyBorder="1" applyAlignment="1">
      <alignment vertical="center" wrapText="1"/>
    </xf>
    <xf numFmtId="0" fontId="18" fillId="0" borderId="9" xfId="6" applyFont="1" applyFill="1" applyBorder="1" applyAlignment="1">
      <alignment horizontal="center" vertical="center" wrapText="1"/>
    </xf>
    <xf numFmtId="0" fontId="18" fillId="5" borderId="11" xfId="6" applyFont="1" applyFill="1" applyBorder="1" applyAlignment="1">
      <alignment vertical="center" wrapText="1"/>
    </xf>
    <xf numFmtId="0" fontId="18" fillId="0" borderId="12" xfId="6" applyFont="1" applyFill="1" applyBorder="1"/>
    <xf numFmtId="0" fontId="18" fillId="0" borderId="9" xfId="6" applyFont="1" applyFill="1" applyBorder="1" applyAlignment="1">
      <alignment vertical="center"/>
    </xf>
    <xf numFmtId="0" fontId="18" fillId="5" borderId="12" xfId="6" applyFont="1" applyFill="1" applyBorder="1" applyAlignment="1">
      <alignment horizontal="left" vertical="center" wrapText="1"/>
    </xf>
    <xf numFmtId="165" fontId="18" fillId="0" borderId="12" xfId="6" applyNumberFormat="1" applyFont="1" applyFill="1" applyBorder="1" applyAlignment="1">
      <alignment vertical="center" wrapText="1"/>
    </xf>
    <xf numFmtId="0" fontId="81" fillId="2" borderId="12" xfId="3" applyFont="1" applyFill="1" applyBorder="1" applyAlignment="1">
      <alignment horizontal="center" vertical="top" wrapText="1"/>
    </xf>
    <xf numFmtId="165" fontId="21" fillId="0" borderId="9" xfId="6" applyNumberFormat="1" applyFont="1" applyFill="1" applyBorder="1" applyAlignment="1">
      <alignment vertical="center" wrapText="1"/>
    </xf>
    <xf numFmtId="0" fontId="18" fillId="0" borderId="12" xfId="6" applyFont="1" applyFill="1" applyBorder="1" applyAlignment="1">
      <alignment vertical="center"/>
    </xf>
    <xf numFmtId="0" fontId="21" fillId="2" borderId="39" xfId="6" applyFont="1" applyFill="1" applyBorder="1" applyAlignment="1">
      <alignment horizontal="center" vertical="center" wrapText="1"/>
    </xf>
    <xf numFmtId="0" fontId="23" fillId="0" borderId="12" xfId="6" applyFont="1" applyBorder="1" applyAlignment="1">
      <alignment vertical="center"/>
    </xf>
    <xf numFmtId="1" fontId="23" fillId="0" borderId="12" xfId="6" applyNumberFormat="1" applyFont="1" applyFill="1" applyBorder="1" applyAlignment="1">
      <alignment horizontal="center" vertical="center"/>
    </xf>
    <xf numFmtId="0" fontId="127" fillId="5" borderId="12" xfId="6" applyFont="1" applyFill="1" applyBorder="1" applyAlignment="1">
      <alignment horizontal="justify" vertical="center" wrapText="1"/>
    </xf>
    <xf numFmtId="0" fontId="57" fillId="0" borderId="11" xfId="6" applyFont="1" applyFill="1" applyBorder="1" applyAlignment="1">
      <alignment vertical="center" wrapText="1"/>
    </xf>
    <xf numFmtId="0" fontId="134" fillId="0" borderId="12" xfId="6" applyFont="1" applyFill="1" applyBorder="1" applyAlignment="1">
      <alignment horizontal="center" vertical="top" wrapText="1"/>
    </xf>
    <xf numFmtId="0" fontId="134" fillId="2" borderId="12" xfId="6" applyFont="1" applyFill="1" applyBorder="1" applyAlignment="1">
      <alignment horizontal="center" vertical="top" wrapText="1"/>
    </xf>
    <xf numFmtId="0" fontId="57" fillId="0" borderId="12" xfId="6" applyFont="1" applyFill="1" applyBorder="1" applyAlignment="1">
      <alignment horizontal="justify" vertical="top" wrapText="1"/>
    </xf>
    <xf numFmtId="0" fontId="23" fillId="5" borderId="9" xfId="6" applyFont="1" applyFill="1" applyBorder="1" applyAlignment="1">
      <alignment horizontal="justify" vertical="center" wrapText="1"/>
    </xf>
    <xf numFmtId="0" fontId="23" fillId="5" borderId="9" xfId="6" applyFont="1" applyFill="1" applyBorder="1" applyAlignment="1">
      <alignment horizontal="left" vertical="center" wrapText="1"/>
    </xf>
    <xf numFmtId="0" fontId="23" fillId="5" borderId="9" xfId="6" applyFont="1" applyFill="1" applyBorder="1" applyAlignment="1">
      <alignment horizontal="center" vertical="center" wrapText="1"/>
    </xf>
    <xf numFmtId="4" fontId="81" fillId="5" borderId="12" xfId="6" applyNumberFormat="1" applyFont="1" applyFill="1" applyBorder="1" applyAlignment="1">
      <alignment horizontal="center" vertical="center"/>
    </xf>
    <xf numFmtId="4" fontId="81" fillId="0" borderId="12" xfId="6" applyNumberFormat="1" applyFont="1" applyFill="1" applyBorder="1" applyAlignment="1">
      <alignment horizontal="center" vertical="center"/>
    </xf>
    <xf numFmtId="0" fontId="23" fillId="5" borderId="12" xfId="6" applyFont="1" applyFill="1" applyBorder="1" applyAlignment="1">
      <alignment horizontal="left" vertical="center" wrapText="1"/>
    </xf>
    <xf numFmtId="165" fontId="23" fillId="5" borderId="12" xfId="6" applyNumberFormat="1" applyFont="1" applyFill="1" applyBorder="1" applyAlignment="1">
      <alignment vertical="center" wrapText="1"/>
    </xf>
    <xf numFmtId="0" fontId="21" fillId="7" borderId="169" xfId="6" applyFont="1" applyFill="1" applyBorder="1" applyAlignment="1">
      <alignment horizontal="center" vertical="top" wrapText="1"/>
    </xf>
    <xf numFmtId="0" fontId="21" fillId="7" borderId="170" xfId="6" applyFont="1" applyFill="1" applyBorder="1" applyAlignment="1">
      <alignment horizontal="center" vertical="top" wrapText="1"/>
    </xf>
    <xf numFmtId="165" fontId="21" fillId="7" borderId="170" xfId="6" applyNumberFormat="1" applyFont="1" applyFill="1" applyBorder="1" applyAlignment="1">
      <alignment horizontal="center" vertical="center" wrapText="1"/>
    </xf>
    <xf numFmtId="165" fontId="21" fillId="7" borderId="173" xfId="6" applyNumberFormat="1" applyFont="1" applyFill="1" applyBorder="1" applyAlignment="1">
      <alignment horizontal="center" vertical="center" wrapText="1"/>
    </xf>
    <xf numFmtId="0" fontId="18" fillId="0" borderId="12" xfId="6" applyFont="1" applyFill="1" applyBorder="1" applyAlignment="1">
      <alignment horizontal="justify" vertical="top" wrapText="1"/>
    </xf>
    <xf numFmtId="0" fontId="18" fillId="2" borderId="12" xfId="6" applyFont="1" applyFill="1" applyBorder="1" applyAlignment="1">
      <alignment horizontal="justify" vertical="top" wrapText="1"/>
    </xf>
    <xf numFmtId="0" fontId="18" fillId="0" borderId="11" xfId="6" applyFont="1" applyFill="1" applyBorder="1" applyAlignment="1">
      <alignment horizontal="justify" vertical="center" wrapText="1"/>
    </xf>
    <xf numFmtId="0" fontId="21" fillId="2" borderId="11" xfId="6" applyFont="1" applyFill="1" applyBorder="1" applyAlignment="1">
      <alignment horizontal="center" vertical="top" wrapText="1"/>
    </xf>
    <xf numFmtId="0" fontId="18" fillId="20" borderId="12" xfId="6" applyFont="1" applyFill="1" applyBorder="1" applyAlignment="1">
      <alignment horizontal="justify" vertical="center" wrapText="1"/>
    </xf>
    <xf numFmtId="4" fontId="18" fillId="0" borderId="12" xfId="6" applyNumberFormat="1" applyFont="1" applyFill="1" applyBorder="1" applyAlignment="1">
      <alignment vertical="center" wrapText="1"/>
    </xf>
    <xf numFmtId="4" fontId="18" fillId="0" borderId="10" xfId="6" applyNumberFormat="1" applyFont="1" applyFill="1" applyBorder="1" applyAlignment="1">
      <alignment horizontal="center" vertical="center" wrapText="1"/>
    </xf>
    <xf numFmtId="0" fontId="18" fillId="0" borderId="12" xfId="6" applyFont="1" applyFill="1" applyBorder="1" applyAlignment="1">
      <alignment horizontal="justify" vertical="center"/>
    </xf>
    <xf numFmtId="0" fontId="18" fillId="5" borderId="176" xfId="6" applyFont="1" applyFill="1" applyBorder="1" applyAlignment="1">
      <alignment horizontal="justify" vertical="center" wrapText="1"/>
    </xf>
    <xf numFmtId="0" fontId="18" fillId="0" borderId="11" xfId="6" applyFont="1" applyFill="1" applyBorder="1" applyAlignment="1">
      <alignment horizontal="justify" vertical="top" wrapText="1"/>
    </xf>
    <xf numFmtId="0" fontId="18" fillId="2" borderId="11" xfId="6" applyFont="1" applyFill="1" applyBorder="1" applyAlignment="1">
      <alignment horizontal="justify" vertical="top" wrapText="1"/>
    </xf>
    <xf numFmtId="0" fontId="18" fillId="5" borderId="179" xfId="6" applyFont="1" applyFill="1" applyBorder="1" applyAlignment="1">
      <alignment horizontal="justify" vertical="center" wrapText="1"/>
    </xf>
    <xf numFmtId="0" fontId="128" fillId="0" borderId="0" xfId="6" applyFont="1" applyFill="1"/>
    <xf numFmtId="4" fontId="21" fillId="11" borderId="12" xfId="6" applyNumberFormat="1" applyFont="1" applyFill="1" applyBorder="1" applyAlignment="1">
      <alignment horizontal="center" vertical="center"/>
    </xf>
    <xf numFmtId="0" fontId="136" fillId="0" borderId="0" xfId="0" applyFont="1" applyAlignment="1">
      <alignment horizontal="justify" vertical="center"/>
    </xf>
    <xf numFmtId="0" fontId="136" fillId="0" borderId="0" xfId="0" applyFont="1"/>
    <xf numFmtId="0" fontId="136" fillId="0" borderId="0" xfId="0" applyFont="1" applyAlignment="1">
      <alignment vertical="center"/>
    </xf>
    <xf numFmtId="0" fontId="54" fillId="5" borderId="0" xfId="0" applyFont="1" applyFill="1" applyBorder="1" applyAlignment="1">
      <alignment horizontal="justify" vertical="center"/>
    </xf>
    <xf numFmtId="0" fontId="54" fillId="5" borderId="0" xfId="0" applyFont="1" applyFill="1" applyBorder="1" applyAlignment="1">
      <alignment horizontal="center" vertical="center"/>
    </xf>
    <xf numFmtId="0" fontId="54" fillId="2" borderId="12" xfId="0" applyFont="1" applyFill="1" applyBorder="1" applyAlignment="1">
      <alignment horizontal="justify" vertical="center" wrapText="1"/>
    </xf>
    <xf numFmtId="0" fontId="54" fillId="2" borderId="12" xfId="0" applyFont="1" applyFill="1" applyBorder="1" applyAlignment="1">
      <alignment horizontal="center" vertical="top" wrapText="1"/>
    </xf>
    <xf numFmtId="0" fontId="136" fillId="0" borderId="0" xfId="0" applyFont="1" applyAlignment="1">
      <alignment horizontal="center"/>
    </xf>
    <xf numFmtId="0" fontId="54" fillId="4" borderId="12" xfId="0" applyFont="1" applyFill="1" applyBorder="1" applyAlignment="1">
      <alignment horizontal="center" vertical="center" wrapText="1"/>
    </xf>
    <xf numFmtId="165" fontId="54" fillId="4" borderId="12" xfId="7" applyFont="1" applyFill="1" applyBorder="1" applyAlignment="1">
      <alignment horizontal="center" vertical="center" wrapText="1"/>
    </xf>
    <xf numFmtId="0" fontId="138" fillId="5" borderId="12" xfId="0" applyFont="1" applyFill="1" applyBorder="1" applyAlignment="1">
      <alignment horizontal="center" vertical="center" wrapText="1"/>
    </xf>
    <xf numFmtId="0" fontId="137" fillId="5" borderId="12" xfId="0" applyFont="1" applyFill="1" applyBorder="1" applyAlignment="1">
      <alignment horizontal="justify" vertical="center" wrapText="1"/>
    </xf>
    <xf numFmtId="0" fontId="137" fillId="5" borderId="12" xfId="0" applyFont="1" applyFill="1" applyBorder="1" applyAlignment="1">
      <alignment vertical="center" wrapText="1"/>
    </xf>
    <xf numFmtId="0" fontId="54" fillId="5" borderId="12" xfId="0" applyFont="1" applyFill="1" applyBorder="1" applyAlignment="1">
      <alignment horizontal="center" vertical="center" wrapText="1"/>
    </xf>
    <xf numFmtId="165" fontId="54" fillId="5" borderId="12" xfId="0" applyNumberFormat="1" applyFont="1" applyFill="1" applyBorder="1" applyAlignment="1">
      <alignment horizontal="center" vertical="center" wrapText="1"/>
    </xf>
    <xf numFmtId="165" fontId="54" fillId="5" borderId="12" xfId="7" applyFont="1" applyFill="1" applyBorder="1" applyAlignment="1">
      <alignment horizontal="center" vertical="center" wrapText="1"/>
    </xf>
    <xf numFmtId="0" fontId="136" fillId="5" borderId="0" xfId="0" applyFont="1" applyFill="1"/>
    <xf numFmtId="0" fontId="136" fillId="5" borderId="0" xfId="0" applyFont="1" applyFill="1" applyAlignment="1">
      <alignment wrapText="1"/>
    </xf>
    <xf numFmtId="0" fontId="137" fillId="5" borderId="15" xfId="0" applyFont="1" applyFill="1" applyBorder="1" applyAlignment="1">
      <alignment horizontal="justify" vertical="center"/>
    </xf>
    <xf numFmtId="0" fontId="137" fillId="5" borderId="9" xfId="0" applyFont="1" applyFill="1" applyBorder="1" applyAlignment="1">
      <alignment horizontal="justify" vertical="center" wrapText="1"/>
    </xf>
    <xf numFmtId="0" fontId="137" fillId="0" borderId="15" xfId="0" applyFont="1" applyFill="1" applyBorder="1" applyAlignment="1">
      <alignment horizontal="justify" vertical="center" wrapText="1"/>
    </xf>
    <xf numFmtId="0" fontId="137" fillId="5" borderId="11" xfId="0" applyFont="1" applyFill="1" applyBorder="1" applyAlignment="1">
      <alignment vertical="center" wrapText="1"/>
    </xf>
    <xf numFmtId="0" fontId="137" fillId="0" borderId="12" xfId="0" applyFont="1" applyFill="1" applyBorder="1" applyAlignment="1">
      <alignment horizontal="justify" vertical="center" wrapText="1"/>
    </xf>
    <xf numFmtId="0" fontId="137" fillId="0" borderId="17" xfId="0" applyFont="1" applyFill="1" applyBorder="1" applyAlignment="1">
      <alignment horizontal="justify" vertical="center" wrapText="1"/>
    </xf>
    <xf numFmtId="0" fontId="137" fillId="5" borderId="9" xfId="0" applyFont="1" applyFill="1" applyBorder="1" applyAlignment="1">
      <alignment vertical="center" wrapText="1"/>
    </xf>
    <xf numFmtId="0" fontId="137" fillId="0" borderId="11" xfId="0" applyFont="1" applyFill="1" applyBorder="1" applyAlignment="1">
      <alignment horizontal="justify" vertical="center" wrapText="1"/>
    </xf>
    <xf numFmtId="0" fontId="138" fillId="5" borderId="12" xfId="0" applyFont="1" applyFill="1" applyBorder="1" applyAlignment="1">
      <alignment horizontal="center"/>
    </xf>
    <xf numFmtId="0" fontId="54" fillId="5" borderId="12" xfId="0" applyFont="1" applyFill="1" applyBorder="1" applyAlignment="1">
      <alignment horizontal="center"/>
    </xf>
    <xf numFmtId="0" fontId="54" fillId="5" borderId="12" xfId="0" applyFont="1" applyFill="1" applyBorder="1" applyAlignment="1">
      <alignment horizontal="center" vertical="center"/>
    </xf>
    <xf numFmtId="0" fontId="54" fillId="0" borderId="12" xfId="0" applyFont="1" applyFill="1" applyBorder="1" applyAlignment="1">
      <alignment horizontal="center"/>
    </xf>
    <xf numFmtId="0" fontId="136" fillId="0" borderId="12" xfId="0" applyFont="1" applyFill="1" applyBorder="1" applyAlignment="1">
      <alignment horizontal="justify" vertical="center" wrapText="1"/>
    </xf>
    <xf numFmtId="0" fontId="136" fillId="0" borderId="11" xfId="0" applyFont="1" applyFill="1" applyBorder="1" applyAlignment="1">
      <alignment vertical="center" wrapText="1"/>
    </xf>
    <xf numFmtId="0" fontId="118" fillId="0" borderId="12" xfId="0" applyFont="1" applyFill="1" applyBorder="1" applyAlignment="1">
      <alignment horizontal="center" vertical="center" wrapText="1"/>
    </xf>
    <xf numFmtId="0" fontId="54" fillId="11" borderId="12" xfId="0" applyFont="1" applyFill="1" applyBorder="1" applyAlignment="1">
      <alignment horizontal="center" vertical="center" wrapText="1"/>
    </xf>
    <xf numFmtId="0" fontId="54" fillId="2" borderId="12" xfId="0" applyFont="1" applyFill="1" applyBorder="1" applyAlignment="1">
      <alignment horizontal="center" vertical="center" wrapText="1"/>
    </xf>
    <xf numFmtId="0" fontId="136" fillId="0" borderId="12" xfId="0" applyFont="1" applyFill="1" applyBorder="1" applyAlignment="1">
      <alignment horizontal="justify" vertical="center"/>
    </xf>
    <xf numFmtId="0" fontId="136" fillId="5" borderId="12" xfId="0" applyFont="1" applyFill="1" applyBorder="1" applyAlignment="1">
      <alignment vertical="center" wrapText="1"/>
    </xf>
    <xf numFmtId="0" fontId="136" fillId="5" borderId="12" xfId="0" applyFont="1" applyFill="1" applyBorder="1" applyAlignment="1">
      <alignment horizontal="justify" vertical="center" wrapText="1"/>
    </xf>
    <xf numFmtId="0" fontId="54" fillId="0" borderId="0" xfId="0" applyFont="1" applyFill="1" applyBorder="1" applyAlignment="1">
      <alignment horizontal="justify" vertical="center"/>
    </xf>
    <xf numFmtId="0" fontId="54" fillId="0" borderId="0" xfId="0" applyFont="1" applyFill="1" applyBorder="1" applyAlignment="1">
      <alignment horizontal="center" vertical="center"/>
    </xf>
    <xf numFmtId="0" fontId="136" fillId="5" borderId="12" xfId="0" applyFont="1" applyFill="1" applyBorder="1" applyAlignment="1">
      <alignment horizontal="justify" vertical="center"/>
    </xf>
    <xf numFmtId="0" fontId="54" fillId="11" borderId="12" xfId="0" applyFont="1" applyFill="1" applyBorder="1" applyAlignment="1">
      <alignment horizontal="center"/>
    </xf>
    <xf numFmtId="0" fontId="136" fillId="0" borderId="0" xfId="0" applyFont="1" applyFill="1" applyBorder="1" applyAlignment="1">
      <alignment horizontal="justify" vertical="center" wrapText="1" readingOrder="1"/>
    </xf>
    <xf numFmtId="0" fontId="54" fillId="5" borderId="0" xfId="0" applyFont="1" applyFill="1" applyBorder="1" applyAlignment="1">
      <alignment horizontal="center"/>
    </xf>
    <xf numFmtId="0" fontId="136" fillId="5" borderId="12" xfId="0" applyFont="1" applyFill="1" applyBorder="1" applyAlignment="1">
      <alignment horizontal="center" vertical="center" wrapText="1"/>
    </xf>
    <xf numFmtId="0" fontId="136" fillId="5" borderId="0" xfId="0" applyFont="1" applyFill="1" applyBorder="1"/>
    <xf numFmtId="0" fontId="136" fillId="0" borderId="0" xfId="0" applyFont="1" applyFill="1" applyBorder="1" applyAlignment="1">
      <alignment vertical="center" wrapText="1" readingOrder="1"/>
    </xf>
    <xf numFmtId="0" fontId="136" fillId="0" borderId="16" xfId="0" applyFont="1" applyFill="1" applyBorder="1" applyAlignment="1">
      <alignment horizontal="justify" vertical="center" wrapText="1"/>
    </xf>
    <xf numFmtId="0" fontId="54" fillId="5" borderId="9" xfId="0" applyFont="1" applyFill="1" applyBorder="1" applyAlignment="1">
      <alignment horizontal="center" vertical="center" wrapText="1"/>
    </xf>
    <xf numFmtId="0" fontId="136" fillId="5" borderId="1" xfId="0" applyFont="1" applyFill="1" applyBorder="1" applyAlignment="1">
      <alignment horizontal="justify" vertical="center" wrapText="1"/>
    </xf>
    <xf numFmtId="0" fontId="136" fillId="5" borderId="16" xfId="0" applyFont="1" applyFill="1" applyBorder="1" applyAlignment="1">
      <alignment horizontal="justify" vertical="center"/>
    </xf>
    <xf numFmtId="0" fontId="136" fillId="0" borderId="12" xfId="0" applyFont="1" applyBorder="1" applyAlignment="1">
      <alignment vertical="center" wrapText="1"/>
    </xf>
    <xf numFmtId="0" fontId="136" fillId="5" borderId="27" xfId="0" applyFont="1" applyFill="1" applyBorder="1" applyAlignment="1">
      <alignment horizontal="justify" vertical="center" wrapText="1"/>
    </xf>
    <xf numFmtId="0" fontId="136" fillId="0" borderId="12" xfId="0" applyFont="1" applyBorder="1" applyAlignment="1">
      <alignment horizontal="justify" vertical="center" wrapText="1"/>
    </xf>
    <xf numFmtId="0" fontId="136" fillId="0" borderId="12" xfId="0" applyFont="1" applyFill="1" applyBorder="1" applyAlignment="1">
      <alignment horizontal="justify" vertical="center" wrapText="1" readingOrder="1"/>
    </xf>
    <xf numFmtId="0" fontId="54" fillId="5" borderId="0" xfId="0" applyFont="1" applyFill="1" applyBorder="1" applyAlignment="1">
      <alignment horizontal="center" vertical="center" wrapText="1"/>
    </xf>
    <xf numFmtId="0" fontId="54" fillId="5" borderId="0" xfId="0" applyFont="1" applyFill="1" applyBorder="1" applyAlignment="1">
      <alignment horizontal="justify" vertical="center" wrapText="1"/>
    </xf>
    <xf numFmtId="165" fontId="54" fillId="5" borderId="0" xfId="0" applyNumberFormat="1" applyFont="1" applyFill="1" applyBorder="1" applyAlignment="1">
      <alignment horizontal="center" vertical="center" wrapText="1"/>
    </xf>
    <xf numFmtId="165" fontId="54" fillId="5" borderId="0" xfId="7" applyFont="1" applyFill="1" applyBorder="1" applyAlignment="1">
      <alignment horizontal="center" vertical="center" wrapText="1"/>
    </xf>
    <xf numFmtId="0" fontId="136" fillId="0" borderId="0" xfId="0" applyFont="1" applyBorder="1"/>
    <xf numFmtId="0" fontId="54" fillId="0" borderId="11"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180" xfId="0" applyFont="1" applyFill="1" applyBorder="1" applyAlignment="1">
      <alignment horizontal="center" vertical="top" wrapText="1"/>
    </xf>
    <xf numFmtId="0" fontId="136" fillId="0" borderId="27" xfId="0" applyFont="1" applyFill="1" applyBorder="1" applyAlignment="1">
      <alignment horizontal="justify" vertical="center" wrapText="1"/>
    </xf>
    <xf numFmtId="0" fontId="136" fillId="0" borderId="181"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136" fillId="0" borderId="29" xfId="0" applyFont="1" applyFill="1" applyBorder="1" applyAlignment="1">
      <alignment horizontal="justify" vertical="center" wrapText="1"/>
    </xf>
    <xf numFmtId="0" fontId="136" fillId="0" borderId="182" xfId="0" applyFont="1" applyFill="1" applyBorder="1" applyAlignment="1">
      <alignment horizontal="left" vertical="center" wrapText="1"/>
    </xf>
    <xf numFmtId="0" fontId="136" fillId="0" borderId="9" xfId="0" applyFont="1" applyFill="1" applyBorder="1" applyAlignment="1">
      <alignment horizontal="justify" vertical="center" wrapText="1"/>
    </xf>
    <xf numFmtId="0" fontId="54" fillId="0" borderId="12" xfId="0" applyFont="1" applyFill="1" applyBorder="1" applyAlignment="1">
      <alignment horizontal="center" vertical="center" wrapText="1"/>
    </xf>
    <xf numFmtId="0" fontId="136" fillId="0" borderId="12" xfId="0" applyFont="1" applyFill="1" applyBorder="1" applyAlignment="1">
      <alignment horizontal="left" vertical="top" wrapText="1"/>
    </xf>
    <xf numFmtId="0" fontId="136" fillId="0" borderId="188" xfId="0" applyFont="1" applyFill="1" applyBorder="1" applyAlignment="1">
      <alignment horizontal="left" vertical="center" wrapText="1"/>
    </xf>
    <xf numFmtId="0" fontId="136" fillId="0" borderId="181" xfId="0" applyFont="1" applyFill="1" applyBorder="1" applyAlignment="1">
      <alignment horizontal="justify" vertical="center" wrapText="1"/>
    </xf>
    <xf numFmtId="0" fontId="136" fillId="0" borderId="188" xfId="0" applyFont="1" applyFill="1" applyBorder="1" applyAlignment="1">
      <alignment horizontal="left" vertical="top" wrapText="1"/>
    </xf>
    <xf numFmtId="0" fontId="136" fillId="0" borderId="188" xfId="0" applyFont="1" applyFill="1" applyBorder="1" applyAlignment="1"/>
    <xf numFmtId="0" fontId="54" fillId="0" borderId="190" xfId="0" applyFont="1" applyFill="1" applyBorder="1" applyAlignment="1">
      <alignment horizontal="center" vertical="top" wrapText="1"/>
    </xf>
    <xf numFmtId="0" fontId="136" fillId="0" borderId="181" xfId="0" applyFont="1" applyFill="1" applyBorder="1" applyAlignment="1">
      <alignment horizontal="left" vertical="top" wrapText="1"/>
    </xf>
    <xf numFmtId="0" fontId="136" fillId="0" borderId="181" xfId="0" applyFont="1" applyFill="1" applyBorder="1" applyAlignment="1"/>
    <xf numFmtId="9" fontId="136" fillId="0" borderId="181" xfId="0" applyNumberFormat="1" applyFont="1" applyFill="1" applyBorder="1" applyAlignment="1">
      <alignment horizontal="left" vertical="top" wrapText="1"/>
    </xf>
    <xf numFmtId="0" fontId="136" fillId="0" borderId="194" xfId="0" applyFont="1" applyFill="1" applyBorder="1" applyAlignment="1">
      <alignment horizontal="left" vertical="center" wrapText="1"/>
    </xf>
    <xf numFmtId="0" fontId="54" fillId="0" borderId="181" xfId="0" applyFont="1" applyFill="1" applyBorder="1" applyAlignment="1">
      <alignment horizontal="center" vertical="top" wrapText="1"/>
    </xf>
    <xf numFmtId="0" fontId="136" fillId="0" borderId="182" xfId="0" applyFont="1" applyFill="1" applyBorder="1" applyAlignment="1">
      <alignment horizontal="left" vertical="top" wrapText="1"/>
    </xf>
    <xf numFmtId="0" fontId="136" fillId="0" borderId="12" xfId="0" applyFont="1" applyFill="1" applyBorder="1" applyAlignment="1">
      <alignment horizontal="left" vertical="center" wrapText="1"/>
    </xf>
    <xf numFmtId="0" fontId="54" fillId="0" borderId="12" xfId="0" applyFont="1" applyFill="1" applyBorder="1" applyAlignment="1">
      <alignment horizontal="justify" vertical="center" wrapText="1"/>
    </xf>
    <xf numFmtId="0" fontId="136" fillId="0" borderId="194" xfId="0" applyFont="1" applyFill="1" applyBorder="1" applyAlignment="1">
      <alignment horizontal="justify" vertical="center" wrapText="1"/>
    </xf>
    <xf numFmtId="0" fontId="136" fillId="0" borderId="12" xfId="0" applyFont="1" applyFill="1" applyBorder="1" applyAlignment="1"/>
    <xf numFmtId="0" fontId="54" fillId="0" borderId="0" xfId="0" applyFont="1" applyFill="1" applyBorder="1" applyAlignment="1">
      <alignment horizontal="justify" vertical="center" wrapText="1"/>
    </xf>
    <xf numFmtId="165" fontId="54" fillId="0" borderId="0" xfId="0" applyNumberFormat="1" applyFont="1" applyFill="1" applyBorder="1" applyAlignment="1">
      <alignment horizontal="center" vertical="center" wrapText="1"/>
    </xf>
    <xf numFmtId="165" fontId="54" fillId="0" borderId="0" xfId="7" applyFont="1" applyFill="1" applyBorder="1" applyAlignment="1">
      <alignment horizontal="center" vertical="center" wrapText="1"/>
    </xf>
    <xf numFmtId="0" fontId="136" fillId="0" borderId="201" xfId="0" applyFont="1" applyFill="1" applyBorder="1" applyAlignment="1">
      <alignment horizontal="justify" vertical="center" wrapText="1"/>
    </xf>
    <xf numFmtId="0" fontId="136" fillId="0" borderId="182" xfId="0" applyFont="1" applyFill="1" applyBorder="1" applyAlignment="1">
      <alignment horizontal="justify" vertical="center" wrapText="1"/>
    </xf>
    <xf numFmtId="0" fontId="54" fillId="0" borderId="11" xfId="0" applyFont="1" applyFill="1" applyBorder="1" applyAlignment="1">
      <alignment horizontal="justify" vertical="center" wrapText="1"/>
    </xf>
    <xf numFmtId="0" fontId="136" fillId="0" borderId="11" xfId="0" applyFont="1" applyFill="1" applyBorder="1" applyAlignment="1">
      <alignment horizontal="center" vertical="center" wrapText="1"/>
    </xf>
    <xf numFmtId="0" fontId="136" fillId="0" borderId="9" xfId="0" applyFont="1" applyFill="1" applyBorder="1" applyAlignment="1"/>
    <xf numFmtId="0" fontId="54" fillId="0" borderId="12" xfId="0" applyFont="1" applyFill="1" applyBorder="1" applyAlignment="1">
      <alignment horizontal="center" vertical="top" wrapText="1"/>
    </xf>
    <xf numFmtId="165" fontId="54" fillId="0" borderId="12" xfId="7" applyFont="1" applyFill="1" applyBorder="1" applyAlignment="1">
      <alignment horizontal="center" vertical="center" wrapText="1"/>
    </xf>
    <xf numFmtId="0" fontId="136" fillId="0" borderId="9" xfId="0" applyFont="1" applyFill="1" applyBorder="1" applyAlignment="1">
      <alignment horizontal="justify" vertical="center" wrapText="1" readingOrder="1"/>
    </xf>
    <xf numFmtId="0" fontId="54" fillId="0" borderId="10" xfId="0" applyFont="1" applyFill="1" applyBorder="1" applyAlignment="1">
      <alignment horizontal="justify" vertical="center" wrapText="1"/>
    </xf>
    <xf numFmtId="165" fontId="54" fillId="0" borderId="10" xfId="0" applyNumberFormat="1" applyFont="1" applyFill="1" applyBorder="1" applyAlignment="1">
      <alignment horizontal="center" vertical="center" wrapText="1"/>
    </xf>
    <xf numFmtId="165" fontId="54" fillId="0" borderId="10" xfId="7" applyFont="1" applyFill="1" applyBorder="1" applyAlignment="1">
      <alignment horizontal="center" vertical="center" wrapText="1"/>
    </xf>
    <xf numFmtId="165" fontId="54" fillId="0" borderId="12" xfId="0" applyNumberFormat="1" applyFont="1" applyFill="1" applyBorder="1" applyAlignment="1">
      <alignment horizontal="center" vertical="center" wrapText="1"/>
    </xf>
    <xf numFmtId="0" fontId="136" fillId="5" borderId="12" xfId="0" applyFont="1" applyFill="1" applyBorder="1"/>
    <xf numFmtId="0" fontId="137" fillId="0" borderId="12" xfId="0" applyFont="1" applyFill="1" applyBorder="1" applyAlignment="1">
      <alignment horizontal="justify" vertical="center" wrapText="1" readingOrder="1"/>
    </xf>
    <xf numFmtId="0" fontId="136" fillId="0" borderId="12" xfId="0" applyFont="1" applyFill="1" applyBorder="1" applyAlignment="1">
      <alignment horizontal="center" vertical="center" wrapText="1"/>
    </xf>
    <xf numFmtId="0" fontId="54" fillId="0" borderId="12" xfId="0" applyFont="1" applyFill="1" applyBorder="1" applyAlignment="1">
      <alignment horizontal="center" vertical="center"/>
    </xf>
    <xf numFmtId="0" fontId="136" fillId="0" borderId="0" xfId="0" applyFont="1" applyFill="1" applyBorder="1" applyAlignment="1">
      <alignment horizontal="justify" vertical="center" wrapText="1"/>
    </xf>
    <xf numFmtId="0" fontId="136" fillId="0" borderId="0" xfId="0" applyFont="1" applyFill="1" applyBorder="1" applyAlignment="1">
      <alignment horizontal="left" vertical="center" wrapText="1"/>
    </xf>
    <xf numFmtId="0" fontId="54" fillId="0" borderId="0" xfId="0" applyFont="1" applyBorder="1" applyAlignment="1">
      <alignment horizontal="justify" vertical="center"/>
    </xf>
    <xf numFmtId="0" fontId="54" fillId="0" borderId="0" xfId="0" applyFont="1" applyBorder="1" applyAlignment="1">
      <alignment horizontal="center"/>
    </xf>
    <xf numFmtId="0" fontId="54" fillId="0" borderId="0" xfId="0" applyFont="1" applyBorder="1" applyAlignment="1">
      <alignment horizontal="center" vertical="center"/>
    </xf>
    <xf numFmtId="0" fontId="54" fillId="5" borderId="12" xfId="0" applyFont="1" applyFill="1" applyBorder="1" applyAlignment="1">
      <alignment horizontal="justify" vertical="center" wrapText="1"/>
    </xf>
    <xf numFmtId="0" fontId="136" fillId="5" borderId="12" xfId="0" applyFont="1" applyFill="1" applyBorder="1" applyAlignment="1">
      <alignment horizontal="left" vertical="center" wrapText="1"/>
    </xf>
    <xf numFmtId="0" fontId="54" fillId="5" borderId="12" xfId="0" applyFont="1" applyFill="1" applyBorder="1" applyAlignment="1">
      <alignment horizontal="justify" vertical="center"/>
    </xf>
    <xf numFmtId="0" fontId="136" fillId="0" borderId="12" xfId="0" applyFont="1" applyFill="1" applyBorder="1" applyAlignment="1">
      <alignment vertical="center" wrapText="1" readingOrder="1"/>
    </xf>
    <xf numFmtId="0" fontId="54" fillId="0" borderId="12" xfId="0" applyFont="1" applyFill="1" applyBorder="1" applyAlignment="1">
      <alignment horizontal="justify" vertical="center"/>
    </xf>
    <xf numFmtId="0" fontId="136" fillId="0" borderId="5" xfId="0" applyFont="1" applyFill="1" applyBorder="1" applyAlignment="1">
      <alignment horizontal="justify" vertical="center" wrapText="1"/>
    </xf>
    <xf numFmtId="0" fontId="136" fillId="0" borderId="5" xfId="0" applyFont="1" applyFill="1" applyBorder="1" applyAlignment="1">
      <alignment horizontal="justify" vertical="center"/>
    </xf>
    <xf numFmtId="0" fontId="54" fillId="5" borderId="18" xfId="0" applyFont="1" applyFill="1" applyBorder="1" applyAlignment="1">
      <alignment horizontal="center"/>
    </xf>
    <xf numFmtId="0" fontId="54" fillId="5" borderId="27" xfId="0" applyFont="1" applyFill="1" applyBorder="1" applyAlignment="1">
      <alignment horizontal="center"/>
    </xf>
    <xf numFmtId="0" fontId="136" fillId="5" borderId="5" xfId="0" applyFont="1" applyFill="1" applyBorder="1" applyAlignment="1">
      <alignment horizontal="justify" vertical="center" wrapText="1"/>
    </xf>
    <xf numFmtId="0" fontId="136" fillId="5" borderId="6" xfId="0" applyFont="1" applyFill="1" applyBorder="1" applyAlignment="1">
      <alignment horizontal="justify" vertical="center" wrapText="1"/>
    </xf>
    <xf numFmtId="0" fontId="136" fillId="5" borderId="5" xfId="0" applyFont="1" applyFill="1" applyBorder="1" applyAlignment="1">
      <alignment horizontal="justify" vertical="center"/>
    </xf>
    <xf numFmtId="0" fontId="139" fillId="0" borderId="0" xfId="0" applyFont="1" applyFill="1" applyBorder="1" applyAlignment="1">
      <alignment horizontal="justify" vertical="center" wrapText="1" readingOrder="1"/>
    </xf>
    <xf numFmtId="0" fontId="140" fillId="5" borderId="0" xfId="0" applyFont="1" applyFill="1" applyBorder="1" applyAlignment="1">
      <alignment horizontal="center"/>
    </xf>
    <xf numFmtId="0" fontId="140" fillId="5" borderId="0" xfId="0" applyFont="1" applyFill="1" applyBorder="1" applyAlignment="1">
      <alignment horizontal="justify" vertical="center"/>
    </xf>
    <xf numFmtId="0" fontId="140" fillId="5" borderId="0" xfId="0" applyFont="1" applyFill="1" applyBorder="1" applyAlignment="1">
      <alignment horizontal="center" vertical="center"/>
    </xf>
    <xf numFmtId="0" fontId="139" fillId="5" borderId="0" xfId="0" applyFont="1" applyFill="1"/>
    <xf numFmtId="0" fontId="54" fillId="2" borderId="5" xfId="0" applyFont="1" applyFill="1" applyBorder="1" applyAlignment="1">
      <alignment horizontal="center" vertical="center" wrapText="1"/>
    </xf>
    <xf numFmtId="0" fontId="54" fillId="2" borderId="5" xfId="0" applyFont="1" applyFill="1" applyBorder="1" applyAlignment="1">
      <alignment horizontal="center" vertical="top" wrapText="1"/>
    </xf>
    <xf numFmtId="0" fontId="54" fillId="4" borderId="5" xfId="0" applyFont="1" applyFill="1" applyBorder="1" applyAlignment="1">
      <alignment horizontal="center" vertical="top" wrapText="1"/>
    </xf>
    <xf numFmtId="165" fontId="54" fillId="4" borderId="5" xfId="0" applyNumberFormat="1" applyFont="1" applyFill="1" applyBorder="1" applyAlignment="1">
      <alignment horizontal="center" vertical="center" wrapText="1"/>
    </xf>
    <xf numFmtId="0" fontId="136" fillId="0" borderId="3" xfId="0" applyFont="1" applyFill="1" applyBorder="1" applyAlignment="1">
      <alignment horizontal="justify" vertical="center"/>
    </xf>
    <xf numFmtId="0" fontId="54" fillId="11" borderId="5" xfId="0" applyFont="1" applyFill="1" applyBorder="1" applyAlignment="1">
      <alignment horizontal="center" vertical="top" wrapText="1"/>
    </xf>
    <xf numFmtId="0" fontId="136" fillId="5" borderId="9" xfId="0" applyFont="1" applyFill="1" applyBorder="1" applyAlignment="1">
      <alignment horizontal="justify" vertical="center" wrapText="1"/>
    </xf>
    <xf numFmtId="0" fontId="136" fillId="0" borderId="13" xfId="0" applyFont="1" applyFill="1" applyBorder="1" applyAlignment="1">
      <alignment horizontal="justify" vertical="center" wrapText="1"/>
    </xf>
    <xf numFmtId="0" fontId="136" fillId="26" borderId="5" xfId="0" applyFont="1" applyFill="1" applyBorder="1" applyAlignment="1">
      <alignment horizontal="justify" vertical="center" wrapText="1"/>
    </xf>
    <xf numFmtId="0" fontId="54" fillId="11" borderId="8" xfId="0" applyFont="1" applyFill="1" applyBorder="1" applyAlignment="1">
      <alignment horizontal="center" vertical="top" wrapText="1"/>
    </xf>
    <xf numFmtId="0" fontId="136" fillId="6" borderId="0" xfId="0" applyFont="1" applyFill="1"/>
    <xf numFmtId="0" fontId="136" fillId="26" borderId="5" xfId="0" applyFont="1" applyFill="1" applyBorder="1" applyAlignment="1">
      <alignment horizontal="left" vertical="center" wrapText="1"/>
    </xf>
    <xf numFmtId="0" fontId="136" fillId="26" borderId="5" xfId="0" applyFont="1" applyFill="1" applyBorder="1" applyAlignment="1">
      <alignment horizontal="justify" vertical="center"/>
    </xf>
    <xf numFmtId="0" fontId="54" fillId="4" borderId="9" xfId="0" applyFont="1" applyFill="1" applyBorder="1" applyAlignment="1">
      <alignment horizontal="center" vertical="top" wrapText="1"/>
    </xf>
    <xf numFmtId="0" fontId="54" fillId="4" borderId="12" xfId="0" applyFont="1" applyFill="1" applyBorder="1" applyAlignment="1">
      <alignment horizontal="center" vertical="top" wrapText="1"/>
    </xf>
    <xf numFmtId="165" fontId="54" fillId="4" borderId="6" xfId="0" applyNumberFormat="1" applyFont="1" applyFill="1" applyBorder="1" applyAlignment="1">
      <alignment horizontal="center" vertical="center" wrapText="1"/>
    </xf>
    <xf numFmtId="0" fontId="136" fillId="0" borderId="12" xfId="0" applyFont="1" applyBorder="1"/>
    <xf numFmtId="0" fontId="54" fillId="11" borderId="12" xfId="0" applyFont="1" applyFill="1" applyBorder="1" applyAlignment="1">
      <alignment horizontal="center" vertical="top" wrapText="1"/>
    </xf>
    <xf numFmtId="0" fontId="136" fillId="0" borderId="12" xfId="0" applyFont="1" applyFill="1" applyBorder="1"/>
    <xf numFmtId="0" fontId="136" fillId="0" borderId="12" xfId="0" applyFont="1" applyBorder="1" applyAlignment="1">
      <alignment horizontal="justify" vertical="center"/>
    </xf>
    <xf numFmtId="0" fontId="136" fillId="0" borderId="11" xfId="0" applyFont="1" applyBorder="1"/>
    <xf numFmtId="0" fontId="136" fillId="0" borderId="11" xfId="0" applyFont="1" applyFill="1" applyBorder="1"/>
    <xf numFmtId="0" fontId="54" fillId="11" borderId="0" xfId="0" applyFont="1" applyFill="1" applyBorder="1" applyAlignment="1">
      <alignment horizontal="center" vertical="top" wrapText="1"/>
    </xf>
    <xf numFmtId="0" fontId="54" fillId="11" borderId="11" xfId="0" applyFont="1" applyFill="1" applyBorder="1" applyAlignment="1">
      <alignment horizontal="center" vertical="top" wrapText="1"/>
    </xf>
    <xf numFmtId="0" fontId="136" fillId="0" borderId="9" xfId="0" applyFont="1" applyBorder="1" applyAlignment="1">
      <alignment horizontal="justify" vertical="center"/>
    </xf>
    <xf numFmtId="0" fontId="136" fillId="5" borderId="11" xfId="0" applyFont="1" applyFill="1" applyBorder="1" applyAlignment="1">
      <alignment horizontal="justify" vertical="center" wrapText="1"/>
    </xf>
    <xf numFmtId="0" fontId="136" fillId="0" borderId="0" xfId="0" applyFont="1" applyAlignment="1">
      <alignment horizontal="center" vertical="center"/>
    </xf>
    <xf numFmtId="0" fontId="136" fillId="0" borderId="11" xfId="0" applyFont="1" applyBorder="1" applyAlignment="1">
      <alignment horizontal="justify" vertical="center"/>
    </xf>
    <xf numFmtId="0" fontId="136" fillId="0" borderId="11" xfId="0" applyFont="1" applyFill="1" applyBorder="1" applyAlignment="1">
      <alignment horizontal="center" vertical="center"/>
    </xf>
    <xf numFmtId="0" fontId="136" fillId="0" borderId="9" xfId="0" applyFont="1" applyBorder="1" applyAlignment="1">
      <alignment vertical="center" wrapText="1"/>
    </xf>
    <xf numFmtId="0" fontId="136" fillId="0" borderId="9" xfId="0" applyFont="1" applyBorder="1" applyAlignment="1">
      <alignment horizontal="center" vertical="center"/>
    </xf>
    <xf numFmtId="0" fontId="136" fillId="11" borderId="12" xfId="0" applyFont="1" applyFill="1" applyBorder="1" applyAlignment="1">
      <alignment horizontal="justify" vertical="top" wrapText="1"/>
    </xf>
    <xf numFmtId="0" fontId="137" fillId="0" borderId="9" xfId="0" applyFont="1" applyFill="1" applyBorder="1" applyAlignment="1">
      <alignment horizontal="justify" vertical="center" wrapText="1"/>
    </xf>
    <xf numFmtId="9" fontId="137" fillId="0" borderId="12" xfId="1" applyFont="1" applyFill="1" applyBorder="1" applyAlignment="1">
      <alignment horizontal="center" vertical="center" wrapText="1"/>
    </xf>
    <xf numFmtId="0" fontId="136" fillId="0" borderId="204" xfId="0" applyFont="1" applyFill="1" applyBorder="1" applyAlignment="1">
      <alignment horizontal="justify" vertical="center" wrapText="1"/>
    </xf>
    <xf numFmtId="0" fontId="136" fillId="0" borderId="204" xfId="0" applyFont="1" applyFill="1" applyBorder="1" applyAlignment="1">
      <alignment horizontal="left" vertical="center" wrapText="1"/>
    </xf>
    <xf numFmtId="0" fontId="136" fillId="0" borderId="181" xfId="0" applyFont="1" applyBorder="1" applyAlignment="1"/>
    <xf numFmtId="0" fontId="136" fillId="28" borderId="182" xfId="0" applyFont="1" applyFill="1" applyBorder="1" applyAlignment="1">
      <alignment horizontal="left" vertical="top" wrapText="1"/>
    </xf>
    <xf numFmtId="0" fontId="136" fillId="0" borderId="182" xfId="0" applyFont="1" applyBorder="1" applyAlignment="1"/>
    <xf numFmtId="0" fontId="136" fillId="0" borderId="186" xfId="0" applyFont="1" applyBorder="1"/>
    <xf numFmtId="0" fontId="136" fillId="20" borderId="12" xfId="0" applyFont="1" applyFill="1" applyBorder="1" applyAlignment="1">
      <alignment horizontal="justify" vertical="top" wrapText="1"/>
    </xf>
    <xf numFmtId="0" fontId="136" fillId="0" borderId="12" xfId="0" applyFont="1" applyFill="1" applyBorder="1" applyAlignment="1">
      <alignment horizontal="justify" vertical="top" wrapText="1"/>
    </xf>
    <xf numFmtId="0" fontId="18" fillId="5" borderId="12" xfId="6" applyFont="1" applyFill="1" applyBorder="1" applyAlignment="1">
      <alignment horizontal="justify" vertical="center" wrapText="1"/>
    </xf>
    <xf numFmtId="0" fontId="18" fillId="0" borderId="12" xfId="6" applyFont="1" applyFill="1" applyBorder="1" applyAlignment="1">
      <alignment horizontal="center" vertical="center" wrapText="1"/>
    </xf>
    <xf numFmtId="0" fontId="18" fillId="0" borderId="12" xfId="6" applyFont="1" applyFill="1" applyBorder="1" applyAlignment="1">
      <alignment horizontal="justify" vertical="center" wrapText="1"/>
    </xf>
    <xf numFmtId="0" fontId="18" fillId="5" borderId="12" xfId="6" applyFont="1" applyFill="1" applyBorder="1" applyAlignment="1">
      <alignment horizontal="center" vertical="center" wrapText="1"/>
    </xf>
    <xf numFmtId="0" fontId="18" fillId="5" borderId="12" xfId="2" applyFont="1" applyFill="1" applyBorder="1" applyAlignment="1">
      <alignment horizontal="justify" vertical="center" wrapText="1"/>
    </xf>
    <xf numFmtId="0" fontId="18" fillId="0" borderId="12" xfId="2" applyFont="1" applyFill="1" applyBorder="1" applyAlignment="1">
      <alignment horizontal="justify" vertical="center" wrapText="1"/>
    </xf>
    <xf numFmtId="0" fontId="21" fillId="0" borderId="0" xfId="9" applyFont="1" applyAlignment="1">
      <alignment horizontal="justify" vertical="center"/>
    </xf>
    <xf numFmtId="0" fontId="18" fillId="0" borderId="0" xfId="9" applyFont="1"/>
    <xf numFmtId="0" fontId="18" fillId="0" borderId="0" xfId="9" applyFont="1" applyAlignment="1">
      <alignment horizontal="justify" vertical="center"/>
    </xf>
    <xf numFmtId="4" fontId="18" fillId="0" borderId="0" xfId="9" applyNumberFormat="1" applyFont="1"/>
    <xf numFmtId="0" fontId="18" fillId="0" borderId="0" xfId="9" applyFont="1" applyBorder="1"/>
    <xf numFmtId="0" fontId="21" fillId="0" borderId="0" xfId="9" applyFont="1" applyBorder="1" applyAlignment="1">
      <alignment horizontal="justify" vertical="center"/>
    </xf>
    <xf numFmtId="0" fontId="21" fillId="0" borderId="0" xfId="9" applyFont="1" applyBorder="1" applyAlignment="1">
      <alignment horizontal="center"/>
    </xf>
    <xf numFmtId="0" fontId="21" fillId="8" borderId="39" xfId="9" applyFont="1" applyFill="1" applyBorder="1" applyAlignment="1">
      <alignment horizontal="center" vertical="center" wrapText="1"/>
    </xf>
    <xf numFmtId="0" fontId="18" fillId="0" borderId="0" xfId="9" applyFont="1" applyAlignment="1">
      <alignment horizontal="center"/>
    </xf>
    <xf numFmtId="0" fontId="21" fillId="7" borderId="39" xfId="9" applyFont="1" applyFill="1" applyBorder="1" applyAlignment="1">
      <alignment horizontal="center" vertical="center" wrapText="1"/>
    </xf>
    <xf numFmtId="4" fontId="21" fillId="3" borderId="39" xfId="9" applyNumberFormat="1" applyFont="1" applyFill="1" applyBorder="1" applyAlignment="1">
      <alignment horizontal="center" vertical="center" wrapText="1"/>
    </xf>
    <xf numFmtId="0" fontId="18" fillId="20" borderId="39" xfId="9" applyFont="1" applyFill="1" applyBorder="1" applyAlignment="1">
      <alignment horizontal="center" vertical="center" wrapText="1"/>
    </xf>
    <xf numFmtId="0" fontId="18" fillId="0" borderId="39" xfId="9" applyFont="1" applyFill="1" applyBorder="1" applyAlignment="1">
      <alignment horizontal="justify" vertical="top" wrapText="1"/>
    </xf>
    <xf numFmtId="0" fontId="18" fillId="2" borderId="39" xfId="9" applyFont="1" applyFill="1" applyBorder="1" applyAlignment="1">
      <alignment horizontal="justify" vertical="top" wrapText="1"/>
    </xf>
    <xf numFmtId="0" fontId="18" fillId="0" borderId="39" xfId="9" applyFont="1" applyBorder="1" applyAlignment="1">
      <alignment horizontal="justify" vertical="center" wrapText="1"/>
    </xf>
    <xf numFmtId="0" fontId="17" fillId="0" borderId="39" xfId="9" applyFont="1" applyFill="1" applyBorder="1" applyAlignment="1">
      <alignment vertical="top" wrapText="1"/>
    </xf>
    <xf numFmtId="0" fontId="18" fillId="0" borderId="39" xfId="9" applyFont="1" applyFill="1" applyBorder="1" applyAlignment="1">
      <alignment horizontal="justify" vertical="center" wrapText="1"/>
    </xf>
    <xf numFmtId="0" fontId="18" fillId="0" borderId="0" xfId="9" applyFont="1" applyFill="1"/>
    <xf numFmtId="0" fontId="18" fillId="5" borderId="39" xfId="9" applyFont="1" applyFill="1" applyBorder="1" applyAlignment="1">
      <alignment horizontal="center" vertical="center" wrapText="1"/>
    </xf>
    <xf numFmtId="4" fontId="18" fillId="5" borderId="39" xfId="9" applyNumberFormat="1" applyFont="1" applyFill="1" applyBorder="1" applyAlignment="1">
      <alignment horizontal="center" vertical="center"/>
    </xf>
    <xf numFmtId="0" fontId="18" fillId="2" borderId="39" xfId="9" applyFont="1" applyFill="1" applyBorder="1" applyAlignment="1">
      <alignment horizontal="left" vertical="top" wrapText="1"/>
    </xf>
    <xf numFmtId="0" fontId="18" fillId="5" borderId="39" xfId="9" applyFont="1" applyFill="1" applyBorder="1" applyAlignment="1">
      <alignment horizontal="justify" vertical="center" wrapText="1"/>
    </xf>
    <xf numFmtId="0" fontId="18" fillId="5" borderId="39" xfId="9" applyFont="1" applyFill="1" applyBorder="1"/>
    <xf numFmtId="0" fontId="18" fillId="2" borderId="39" xfId="9" applyFont="1" applyFill="1" applyBorder="1"/>
    <xf numFmtId="0" fontId="18" fillId="0" borderId="0" xfId="9" applyFont="1" applyFill="1" applyBorder="1"/>
    <xf numFmtId="0" fontId="18" fillId="12" borderId="0" xfId="9" applyFont="1" applyFill="1" applyBorder="1"/>
    <xf numFmtId="0" fontId="18" fillId="0" borderId="39" xfId="9" applyFont="1" applyFill="1" applyBorder="1" applyAlignment="1">
      <alignment horizontal="center" vertical="center" wrapText="1"/>
    </xf>
    <xf numFmtId="0" fontId="18" fillId="5" borderId="39" xfId="9" applyFont="1" applyFill="1" applyBorder="1" applyAlignment="1">
      <alignment horizontal="left" vertical="top" wrapText="1"/>
    </xf>
    <xf numFmtId="0" fontId="18" fillId="0" borderId="39" xfId="9" applyFont="1" applyBorder="1"/>
    <xf numFmtId="0" fontId="18" fillId="0" borderId="12" xfId="9" applyFont="1" applyBorder="1"/>
    <xf numFmtId="0" fontId="18" fillId="0" borderId="39" xfId="9" applyFont="1" applyFill="1" applyBorder="1" applyAlignment="1">
      <alignment horizontal="justify" vertical="center"/>
    </xf>
    <xf numFmtId="0" fontId="18" fillId="0" borderId="0" xfId="9" applyFont="1" applyFill="1" applyBorder="1" applyAlignment="1">
      <alignment horizontal="justify" vertical="center" wrapText="1"/>
    </xf>
    <xf numFmtId="1" fontId="18" fillId="0" borderId="0" xfId="9" applyNumberFormat="1" applyFont="1" applyFill="1" applyBorder="1" applyAlignment="1">
      <alignment horizontal="center" vertical="center" wrapText="1"/>
    </xf>
    <xf numFmtId="0" fontId="18" fillId="0" borderId="0" xfId="9" applyFont="1" applyFill="1" applyBorder="1" applyAlignment="1">
      <alignment vertical="center" wrapText="1"/>
    </xf>
    <xf numFmtId="0" fontId="18" fillId="0" borderId="0" xfId="9" applyFont="1" applyFill="1" applyBorder="1" applyAlignment="1">
      <alignment horizontal="justify" vertical="top" wrapText="1"/>
    </xf>
    <xf numFmtId="0" fontId="21" fillId="0" borderId="0" xfId="9" applyFont="1" applyFill="1" applyBorder="1" applyAlignment="1">
      <alignment horizontal="justify" vertical="center"/>
    </xf>
    <xf numFmtId="0" fontId="18" fillId="0" borderId="0" xfId="9" applyFont="1" applyBorder="1" applyAlignment="1">
      <alignment horizontal="justify" vertical="center"/>
    </xf>
    <xf numFmtId="0" fontId="21" fillId="0" borderId="0" xfId="9" applyFont="1" applyFill="1" applyAlignment="1">
      <alignment horizontal="justify" vertical="center"/>
    </xf>
    <xf numFmtId="0" fontId="18" fillId="2" borderId="39" xfId="9" applyFont="1" applyFill="1" applyBorder="1" applyAlignment="1">
      <alignment horizontal="center" vertical="center" wrapText="1"/>
    </xf>
    <xf numFmtId="4" fontId="21" fillId="11" borderId="87" xfId="9" applyNumberFormat="1" applyFont="1" applyFill="1" applyBorder="1" applyAlignment="1">
      <alignment horizontal="center" vertical="center"/>
    </xf>
    <xf numFmtId="0" fontId="4" fillId="0" borderId="0" xfId="6" applyFont="1" applyFill="1" applyBorder="1" applyAlignment="1">
      <alignment horizontal="center" vertical="center"/>
    </xf>
    <xf numFmtId="0" fontId="20" fillId="0" borderId="0" xfId="6" applyFont="1" applyFill="1" applyAlignment="1">
      <alignment horizontal="center" vertical="center"/>
    </xf>
    <xf numFmtId="0" fontId="21" fillId="8" borderId="12" xfId="6" applyFont="1" applyFill="1" applyBorder="1" applyAlignment="1">
      <alignment horizontal="center" vertical="top" wrapText="1"/>
    </xf>
    <xf numFmtId="0" fontId="21" fillId="4" borderId="12" xfId="6" applyFont="1" applyFill="1" applyBorder="1" applyAlignment="1">
      <alignment horizontal="center" vertical="center" wrapText="1"/>
    </xf>
    <xf numFmtId="0" fontId="21" fillId="2" borderId="12" xfId="6" applyFont="1" applyFill="1" applyBorder="1" applyAlignment="1">
      <alignment horizontal="center" vertical="center" wrapText="1"/>
    </xf>
    <xf numFmtId="0" fontId="18" fillId="2" borderId="12" xfId="6" applyFont="1" applyFill="1" applyBorder="1" applyAlignment="1">
      <alignment horizontal="center" vertical="center" wrapText="1"/>
    </xf>
    <xf numFmtId="165" fontId="7" fillId="0" borderId="0" xfId="10" applyFont="1"/>
    <xf numFmtId="165" fontId="21" fillId="5" borderId="12" xfId="10" applyFont="1" applyFill="1" applyBorder="1" applyAlignment="1">
      <alignment horizontal="center" vertical="center" wrapText="1"/>
    </xf>
    <xf numFmtId="0" fontId="18" fillId="5" borderId="12" xfId="6" applyFont="1" applyFill="1" applyBorder="1" applyAlignment="1">
      <alignment horizontal="justify" vertical="top" wrapText="1"/>
    </xf>
    <xf numFmtId="0" fontId="8" fillId="0" borderId="12" xfId="6" applyFont="1" applyFill="1" applyBorder="1" applyAlignment="1">
      <alignment horizontal="right" vertical="center" wrapText="1"/>
    </xf>
    <xf numFmtId="165" fontId="8" fillId="0" borderId="12" xfId="10" applyFont="1" applyBorder="1"/>
    <xf numFmtId="0" fontId="8" fillId="0" borderId="12" xfId="6" applyFont="1" applyFill="1" applyBorder="1" applyAlignment="1">
      <alignment horizontal="center" vertical="center" wrapText="1"/>
    </xf>
    <xf numFmtId="0" fontId="18" fillId="0" borderId="12" xfId="6" applyNumberFormat="1" applyFont="1" applyFill="1" applyBorder="1" applyAlignment="1">
      <alignment horizontal="justify" vertical="center" wrapText="1"/>
    </xf>
    <xf numFmtId="0" fontId="21" fillId="4" borderId="12" xfId="6" applyFont="1" applyFill="1" applyBorder="1" applyAlignment="1">
      <alignment horizontal="center" vertical="center" wrapText="1"/>
    </xf>
    <xf numFmtId="0" fontId="26" fillId="0" borderId="0" xfId="6" applyFont="1" applyAlignment="1">
      <alignment horizontal="center"/>
    </xf>
    <xf numFmtId="0" fontId="8" fillId="5" borderId="0" xfId="6" applyFont="1" applyFill="1" applyBorder="1" applyAlignment="1">
      <alignment horizontal="center" vertical="center"/>
    </xf>
    <xf numFmtId="0" fontId="4" fillId="6" borderId="0" xfId="6" applyFont="1" applyFill="1" applyBorder="1" applyAlignment="1">
      <alignment horizontal="center" vertical="center"/>
    </xf>
    <xf numFmtId="0" fontId="128" fillId="6" borderId="0" xfId="6" applyFont="1" applyFill="1" applyBorder="1"/>
    <xf numFmtId="0" fontId="20" fillId="7" borderId="12" xfId="6" applyFont="1" applyFill="1" applyBorder="1" applyAlignment="1">
      <alignment horizontal="center" vertical="center" wrapText="1"/>
    </xf>
    <xf numFmtId="0" fontId="21" fillId="2" borderId="12" xfId="6" applyFont="1" applyFill="1" applyBorder="1" applyAlignment="1">
      <alignment horizontal="center" vertical="top" wrapText="1"/>
    </xf>
    <xf numFmtId="0" fontId="21" fillId="2" borderId="12" xfId="6" applyFont="1" applyFill="1" applyBorder="1" applyAlignment="1">
      <alignment horizontal="center" vertical="center" wrapText="1"/>
    </xf>
    <xf numFmtId="0" fontId="17" fillId="0" borderId="12" xfId="6" applyFont="1" applyBorder="1" applyAlignment="1">
      <alignment horizontal="center" vertical="center" wrapText="1"/>
    </xf>
    <xf numFmtId="0" fontId="21" fillId="4" borderId="12" xfId="6" applyFont="1" applyFill="1" applyBorder="1" applyAlignment="1">
      <alignment horizontal="center" vertical="top" wrapText="1"/>
    </xf>
    <xf numFmtId="0" fontId="17" fillId="4" borderId="12" xfId="6" applyFont="1" applyFill="1" applyBorder="1" applyAlignment="1">
      <alignment horizontal="center" vertical="center" wrapText="1"/>
    </xf>
    <xf numFmtId="0" fontId="21" fillId="8" borderId="12" xfId="6" applyFont="1" applyFill="1" applyBorder="1" applyAlignment="1">
      <alignment horizontal="center" vertical="center" wrapText="1"/>
    </xf>
    <xf numFmtId="165" fontId="21" fillId="4" borderId="12" xfId="6" applyNumberFormat="1" applyFont="1" applyFill="1" applyBorder="1" applyAlignment="1">
      <alignment horizontal="center" vertical="center" wrapText="1"/>
    </xf>
    <xf numFmtId="0" fontId="18" fillId="0" borderId="12" xfId="6" applyFont="1" applyFill="1" applyBorder="1" applyAlignment="1">
      <alignment horizontal="justify" vertical="center" wrapText="1"/>
    </xf>
    <xf numFmtId="0" fontId="17" fillId="0" borderId="12" xfId="6" applyFont="1" applyBorder="1" applyAlignment="1">
      <alignment horizontal="justify" vertical="center" wrapText="1"/>
    </xf>
    <xf numFmtId="0" fontId="18" fillId="0" borderId="12" xfId="6" applyFont="1" applyFill="1" applyBorder="1" applyAlignment="1">
      <alignment horizontal="center" vertical="center" wrapText="1"/>
    </xf>
    <xf numFmtId="165" fontId="21" fillId="5" borderId="12" xfId="10" applyFont="1" applyFill="1" applyBorder="1" applyAlignment="1">
      <alignment horizontal="center" vertical="center" wrapText="1"/>
    </xf>
    <xf numFmtId="165" fontId="17" fillId="5" borderId="12" xfId="10" applyFont="1" applyFill="1" applyBorder="1" applyAlignment="1">
      <alignment horizontal="center" vertical="center" wrapText="1"/>
    </xf>
    <xf numFmtId="0" fontId="21" fillId="5" borderId="12" xfId="6" applyFont="1" applyFill="1" applyBorder="1" applyAlignment="1">
      <alignment horizontal="center" vertical="center" wrapText="1"/>
    </xf>
    <xf numFmtId="0" fontId="17" fillId="5" borderId="12" xfId="6" applyFont="1" applyFill="1" applyBorder="1" applyAlignment="1">
      <alignment horizontal="center" vertical="center" wrapText="1"/>
    </xf>
    <xf numFmtId="0" fontId="18" fillId="0" borderId="12" xfId="6" applyNumberFormat="1" applyFont="1" applyFill="1" applyBorder="1" applyAlignment="1">
      <alignment horizontal="justify" vertical="center" wrapText="1"/>
    </xf>
    <xf numFmtId="9" fontId="18" fillId="0" borderId="12" xfId="6" applyNumberFormat="1" applyFont="1" applyFill="1" applyBorder="1" applyAlignment="1">
      <alignment horizontal="justify" vertical="center" wrapText="1"/>
    </xf>
    <xf numFmtId="9" fontId="18" fillId="5" borderId="12" xfId="6" applyNumberFormat="1" applyFont="1" applyFill="1" applyBorder="1" applyAlignment="1">
      <alignment horizontal="center" vertical="center" wrapText="1"/>
    </xf>
    <xf numFmtId="0" fontId="17" fillId="0" borderId="12" xfId="6" applyFont="1" applyBorder="1"/>
    <xf numFmtId="0" fontId="18" fillId="0" borderId="12" xfId="6" applyFont="1" applyFill="1" applyBorder="1" applyAlignment="1">
      <alignment horizontal="justify" vertical="top" wrapText="1"/>
    </xf>
    <xf numFmtId="0" fontId="17" fillId="0" borderId="12" xfId="6" applyFont="1" applyBorder="1" applyAlignment="1">
      <alignment horizontal="justify" vertical="top" wrapText="1"/>
    </xf>
    <xf numFmtId="9" fontId="18" fillId="5" borderId="12" xfId="6" applyNumberFormat="1" applyFont="1" applyFill="1" applyBorder="1" applyAlignment="1">
      <alignment horizontal="justify" vertical="center" wrapText="1"/>
    </xf>
    <xf numFmtId="0" fontId="18" fillId="5" borderId="12" xfId="6" applyFont="1" applyFill="1" applyBorder="1" applyAlignment="1">
      <alignment horizontal="justify" vertical="center" wrapText="1"/>
    </xf>
    <xf numFmtId="1" fontId="18" fillId="5" borderId="12" xfId="6" applyNumberFormat="1" applyFont="1" applyFill="1" applyBorder="1" applyAlignment="1">
      <alignment horizontal="justify" vertical="center" wrapText="1"/>
    </xf>
    <xf numFmtId="0" fontId="26" fillId="0" borderId="0" xfId="9" applyFont="1" applyAlignment="1">
      <alignment horizontal="center" vertical="center"/>
    </xf>
    <xf numFmtId="0" fontId="21" fillId="0" borderId="0" xfId="9" applyFont="1" applyBorder="1" applyAlignment="1">
      <alignment horizontal="center" vertical="center"/>
    </xf>
    <xf numFmtId="0" fontId="21" fillId="29" borderId="0" xfId="9" applyFont="1" applyFill="1" applyBorder="1" applyAlignment="1">
      <alignment horizontal="center" vertical="center"/>
    </xf>
    <xf numFmtId="0" fontId="71" fillId="29" borderId="0" xfId="9" applyFont="1" applyFill="1" applyBorder="1"/>
    <xf numFmtId="0" fontId="21" fillId="16" borderId="39" xfId="9" applyFont="1" applyFill="1" applyBorder="1" applyAlignment="1">
      <alignment horizontal="left" vertical="center" wrapText="1"/>
    </xf>
    <xf numFmtId="0" fontId="4" fillId="7" borderId="39" xfId="9" applyFont="1" applyFill="1" applyBorder="1" applyAlignment="1">
      <alignment horizontal="center" vertical="center" wrapText="1"/>
    </xf>
    <xf numFmtId="0" fontId="21" fillId="8" borderId="39" xfId="9" applyFont="1" applyFill="1" applyBorder="1" applyAlignment="1">
      <alignment horizontal="center" vertical="center" wrapText="1"/>
    </xf>
    <xf numFmtId="0" fontId="21" fillId="3" borderId="39" xfId="9" applyFont="1" applyFill="1" applyBorder="1" applyAlignment="1">
      <alignment horizontal="center" vertical="center" wrapText="1"/>
    </xf>
    <xf numFmtId="165" fontId="21" fillId="3" borderId="39" xfId="9" applyNumberFormat="1" applyFont="1" applyFill="1" applyBorder="1" applyAlignment="1">
      <alignment horizontal="center" vertical="center" wrapText="1"/>
    </xf>
    <xf numFmtId="4" fontId="21" fillId="3" borderId="39" xfId="9" applyNumberFormat="1" applyFont="1" applyFill="1" applyBorder="1" applyAlignment="1">
      <alignment horizontal="center" vertical="center" wrapText="1"/>
    </xf>
    <xf numFmtId="0" fontId="21" fillId="7" borderId="39" xfId="9" applyFont="1" applyFill="1" applyBorder="1" applyAlignment="1">
      <alignment horizontal="center" vertical="center" wrapText="1"/>
    </xf>
    <xf numFmtId="0" fontId="21" fillId="7" borderId="41" xfId="9" applyFont="1" applyFill="1" applyBorder="1" applyAlignment="1">
      <alignment horizontal="center" vertical="center" wrapText="1"/>
    </xf>
    <xf numFmtId="0" fontId="21" fillId="7" borderId="45" xfId="9" applyFont="1" applyFill="1" applyBorder="1" applyAlignment="1">
      <alignment horizontal="center" vertical="center" wrapText="1"/>
    </xf>
    <xf numFmtId="0" fontId="21" fillId="7" borderId="87" xfId="9" applyFont="1" applyFill="1" applyBorder="1" applyAlignment="1">
      <alignment horizontal="center" vertical="center" wrapText="1"/>
    </xf>
    <xf numFmtId="0" fontId="18" fillId="0" borderId="39" xfId="9" applyFont="1" applyFill="1" applyBorder="1" applyAlignment="1">
      <alignment horizontal="justify" vertical="center" wrapText="1"/>
    </xf>
    <xf numFmtId="0" fontId="23" fillId="0" borderId="39" xfId="9" applyFont="1" applyFill="1" applyBorder="1" applyAlignment="1">
      <alignment horizontal="center" vertical="center" wrapText="1"/>
    </xf>
    <xf numFmtId="9" fontId="18" fillId="20" borderId="39" xfId="9" applyNumberFormat="1" applyFont="1" applyFill="1" applyBorder="1" applyAlignment="1">
      <alignment horizontal="center" vertical="center" wrapText="1"/>
    </xf>
    <xf numFmtId="164" fontId="18" fillId="5" borderId="39" xfId="9" applyNumberFormat="1" applyFont="1" applyFill="1" applyBorder="1" applyAlignment="1">
      <alignment horizontal="center" vertical="center" wrapText="1"/>
    </xf>
    <xf numFmtId="4" fontId="18" fillId="5" borderId="39" xfId="9" applyNumberFormat="1" applyFont="1" applyFill="1" applyBorder="1" applyAlignment="1">
      <alignment horizontal="center" vertical="center"/>
    </xf>
    <xf numFmtId="0" fontId="18" fillId="0" borderId="39" xfId="9" applyFont="1" applyFill="1" applyBorder="1" applyAlignment="1">
      <alignment horizontal="center" vertical="center" wrapText="1"/>
    </xf>
    <xf numFmtId="0" fontId="18" fillId="0" borderId="39" xfId="9" applyNumberFormat="1" applyFont="1" applyFill="1" applyBorder="1" applyAlignment="1">
      <alignment horizontal="center" vertical="center" wrapText="1"/>
    </xf>
    <xf numFmtId="164" fontId="18" fillId="0" borderId="39" xfId="9" applyNumberFormat="1" applyFont="1" applyBorder="1" applyAlignment="1">
      <alignment horizontal="justify" vertical="center" wrapText="1"/>
    </xf>
    <xf numFmtId="4" fontId="18" fillId="0" borderId="39" xfId="9" applyNumberFormat="1" applyFont="1" applyFill="1" applyBorder="1" applyAlignment="1">
      <alignment horizontal="center" vertical="center"/>
    </xf>
    <xf numFmtId="0" fontId="18" fillId="5" borderId="39" xfId="9" applyFont="1" applyFill="1" applyBorder="1" applyAlignment="1">
      <alignment horizontal="center" vertical="center" wrapText="1"/>
    </xf>
    <xf numFmtId="0" fontId="18" fillId="5" borderId="41" xfId="9" applyFont="1" applyFill="1" applyBorder="1" applyAlignment="1">
      <alignment horizontal="justify" vertical="center" wrapText="1"/>
    </xf>
    <xf numFmtId="0" fontId="18" fillId="5" borderId="45" xfId="9" applyFont="1" applyFill="1" applyBorder="1" applyAlignment="1">
      <alignment horizontal="justify" vertical="center" wrapText="1"/>
    </xf>
    <xf numFmtId="0" fontId="18" fillId="5" borderId="87" xfId="9" applyFont="1" applyFill="1" applyBorder="1" applyAlignment="1">
      <alignment horizontal="justify" vertical="center" wrapText="1"/>
    </xf>
    <xf numFmtId="4" fontId="18" fillId="5" borderId="41" xfId="9" applyNumberFormat="1" applyFont="1" applyFill="1" applyBorder="1" applyAlignment="1">
      <alignment horizontal="center" vertical="center"/>
    </xf>
    <xf numFmtId="4" fontId="18" fillId="5" borderId="45" xfId="9" applyNumberFormat="1" applyFont="1" applyFill="1" applyBorder="1" applyAlignment="1">
      <alignment horizontal="center" vertical="center"/>
    </xf>
    <xf numFmtId="4" fontId="18" fillId="5" borderId="87" xfId="9" applyNumberFormat="1" applyFont="1" applyFill="1" applyBorder="1" applyAlignment="1">
      <alignment horizontal="center" vertical="center"/>
    </xf>
    <xf numFmtId="4" fontId="18" fillId="0" borderId="39" xfId="9" applyNumberFormat="1" applyFont="1" applyBorder="1" applyAlignment="1">
      <alignment horizontal="center" vertical="center"/>
    </xf>
    <xf numFmtId="9" fontId="18" fillId="0" borderId="39" xfId="9" applyNumberFormat="1" applyFont="1" applyFill="1" applyBorder="1" applyAlignment="1">
      <alignment horizontal="center" vertical="center" wrapText="1"/>
    </xf>
    <xf numFmtId="49" fontId="18" fillId="0" borderId="41" xfId="9" applyNumberFormat="1" applyFont="1" applyBorder="1" applyAlignment="1">
      <alignment horizontal="justify" vertical="center" wrapText="1"/>
    </xf>
    <xf numFmtId="49" fontId="18" fillId="0" borderId="45" xfId="9" applyNumberFormat="1" applyFont="1" applyBorder="1" applyAlignment="1">
      <alignment horizontal="justify" vertical="center" wrapText="1"/>
    </xf>
    <xf numFmtId="49" fontId="18" fillId="0" borderId="87" xfId="9" applyNumberFormat="1" applyFont="1" applyBorder="1" applyAlignment="1">
      <alignment horizontal="justify" vertical="center" wrapText="1"/>
    </xf>
    <xf numFmtId="0" fontId="18" fillId="5" borderId="39" xfId="9" applyFont="1" applyFill="1" applyBorder="1" applyAlignment="1">
      <alignment horizontal="justify" vertical="center" wrapText="1"/>
    </xf>
    <xf numFmtId="49" fontId="18" fillId="5" borderId="41" xfId="9" applyNumberFormat="1" applyFont="1" applyFill="1" applyBorder="1" applyAlignment="1">
      <alignment horizontal="justify" vertical="center" wrapText="1"/>
    </xf>
    <xf numFmtId="49" fontId="18" fillId="5" borderId="45" xfId="9" applyNumberFormat="1" applyFont="1" applyFill="1" applyBorder="1" applyAlignment="1">
      <alignment horizontal="justify" vertical="center" wrapText="1"/>
    </xf>
    <xf numFmtId="49" fontId="18" fillId="5" borderId="87" xfId="9" applyNumberFormat="1" applyFont="1" applyFill="1" applyBorder="1" applyAlignment="1">
      <alignment horizontal="justify" vertical="center" wrapText="1"/>
    </xf>
    <xf numFmtId="0" fontId="18" fillId="0" borderId="41" xfId="9" applyFont="1" applyFill="1" applyBorder="1" applyAlignment="1">
      <alignment horizontal="justify" vertical="center" wrapText="1"/>
    </xf>
    <xf numFmtId="0" fontId="18" fillId="0" borderId="45" xfId="9" applyFont="1" applyFill="1" applyBorder="1" applyAlignment="1">
      <alignment horizontal="justify" vertical="center" wrapText="1"/>
    </xf>
    <xf numFmtId="0" fontId="18" fillId="0" borderId="87" xfId="9" applyFont="1" applyFill="1" applyBorder="1" applyAlignment="1">
      <alignment horizontal="justify" vertical="center" wrapText="1"/>
    </xf>
    <xf numFmtId="49" fontId="18" fillId="0" borderId="39" xfId="9" applyNumberFormat="1" applyFont="1" applyFill="1" applyBorder="1" applyAlignment="1">
      <alignment horizontal="justify" vertical="center" wrapText="1"/>
    </xf>
    <xf numFmtId="49" fontId="18" fillId="0" borderId="39" xfId="9" applyNumberFormat="1" applyFont="1" applyFill="1" applyBorder="1" applyAlignment="1">
      <alignment horizontal="left" vertical="center" wrapText="1"/>
    </xf>
    <xf numFmtId="49" fontId="18" fillId="0" borderId="39" xfId="9" applyNumberFormat="1" applyFont="1" applyBorder="1" applyAlignment="1">
      <alignment horizontal="left" vertical="center" wrapText="1"/>
    </xf>
    <xf numFmtId="0" fontId="18" fillId="0" borderId="39" xfId="9" applyFont="1" applyFill="1" applyBorder="1" applyAlignment="1">
      <alignment horizontal="left" vertical="center" wrapText="1"/>
    </xf>
    <xf numFmtId="0" fontId="18" fillId="0" borderId="39" xfId="9" applyFont="1" applyFill="1" applyBorder="1" applyAlignment="1">
      <alignment horizontal="center" vertical="center"/>
    </xf>
    <xf numFmtId="0" fontId="18" fillId="5" borderId="41" xfId="9" applyFont="1" applyFill="1" applyBorder="1" applyAlignment="1">
      <alignment horizontal="left" vertical="center" wrapText="1"/>
    </xf>
    <xf numFmtId="0" fontId="18" fillId="5" borderId="87" xfId="9" applyFont="1" applyFill="1" applyBorder="1" applyAlignment="1">
      <alignment horizontal="left" vertical="center" wrapText="1"/>
    </xf>
    <xf numFmtId="4" fontId="18" fillId="0" borderId="39" xfId="9" applyNumberFormat="1" applyFont="1" applyBorder="1" applyAlignment="1">
      <alignment horizontal="center"/>
    </xf>
    <xf numFmtId="4" fontId="18" fillId="0" borderId="39" xfId="9" applyNumberFormat="1" applyFont="1" applyFill="1" applyBorder="1" applyAlignment="1">
      <alignment horizontal="center"/>
    </xf>
    <xf numFmtId="49" fontId="18" fillId="5" borderId="39" xfId="9" applyNumberFormat="1" applyFont="1" applyFill="1" applyBorder="1" applyAlignment="1">
      <alignment horizontal="left" vertical="center" wrapText="1"/>
    </xf>
    <xf numFmtId="0" fontId="18" fillId="5" borderId="39" xfId="9" applyFont="1" applyFill="1" applyBorder="1" applyAlignment="1">
      <alignment horizontal="center" vertical="center"/>
    </xf>
    <xf numFmtId="0" fontId="18" fillId="0" borderId="39" xfId="9" applyFont="1" applyFill="1" applyBorder="1" applyAlignment="1">
      <alignment horizontal="center"/>
    </xf>
    <xf numFmtId="4" fontId="128" fillId="0" borderId="39" xfId="9" applyNumberFormat="1" applyFont="1" applyFill="1" applyBorder="1" applyAlignment="1">
      <alignment horizontal="center" vertical="center" wrapText="1"/>
    </xf>
    <xf numFmtId="1" fontId="18" fillId="0" borderId="39" xfId="9" applyNumberFormat="1" applyFont="1" applyFill="1" applyBorder="1" applyAlignment="1">
      <alignment horizontal="center" vertical="center" wrapText="1"/>
    </xf>
    <xf numFmtId="165" fontId="128" fillId="5" borderId="39" xfId="9" applyNumberFormat="1" applyFont="1" applyFill="1" applyBorder="1" applyAlignment="1">
      <alignment horizontal="center" vertical="center" wrapText="1"/>
    </xf>
    <xf numFmtId="0" fontId="18" fillId="5" borderId="39" xfId="9" applyFont="1" applyFill="1" applyBorder="1" applyAlignment="1">
      <alignment horizontal="center"/>
    </xf>
    <xf numFmtId="4" fontId="18" fillId="5" borderId="39" xfId="9" applyNumberFormat="1" applyFont="1" applyFill="1" applyBorder="1" applyAlignment="1">
      <alignment horizontal="center"/>
    </xf>
    <xf numFmtId="0" fontId="52" fillId="0" borderId="0" xfId="6" applyFont="1" applyAlignment="1">
      <alignment horizontal="center"/>
    </xf>
    <xf numFmtId="0" fontId="4" fillId="0" borderId="0" xfId="6" applyFont="1" applyAlignment="1">
      <alignment horizontal="center" vertical="center"/>
    </xf>
    <xf numFmtId="0" fontId="4" fillId="3" borderId="0" xfId="6" applyFont="1" applyFill="1" applyBorder="1" applyAlignment="1">
      <alignment horizontal="center" vertical="center"/>
    </xf>
    <xf numFmtId="0" fontId="133" fillId="5" borderId="0" xfId="6" applyFont="1" applyFill="1" applyBorder="1" applyAlignment="1">
      <alignment horizontal="center" vertical="center"/>
    </xf>
    <xf numFmtId="0" fontId="21" fillId="8" borderId="157" xfId="6" applyFont="1" applyFill="1" applyBorder="1" applyAlignment="1">
      <alignment horizontal="left" vertical="center" wrapText="1"/>
    </xf>
    <xf numFmtId="0" fontId="21" fillId="8" borderId="84" xfId="6" applyFont="1" applyFill="1" applyBorder="1" applyAlignment="1">
      <alignment horizontal="left" vertical="center" wrapText="1"/>
    </xf>
    <xf numFmtId="0" fontId="21" fillId="7" borderId="48" xfId="6" applyFont="1" applyFill="1" applyBorder="1" applyAlignment="1">
      <alignment horizontal="left" vertical="center" wrapText="1"/>
    </xf>
    <xf numFmtId="0" fontId="21" fillId="7" borderId="158" xfId="6" applyFont="1" applyFill="1" applyBorder="1" applyAlignment="1">
      <alignment horizontal="left" vertical="center" wrapText="1"/>
    </xf>
    <xf numFmtId="0" fontId="18" fillId="0" borderId="9" xfId="6" applyFont="1" applyFill="1" applyBorder="1" applyAlignment="1">
      <alignment horizontal="justify" vertical="center" wrapText="1"/>
    </xf>
    <xf numFmtId="0" fontId="18" fillId="0" borderId="10" xfId="6" applyFont="1" applyFill="1" applyBorder="1" applyAlignment="1">
      <alignment horizontal="justify" vertical="center" wrapText="1"/>
    </xf>
    <xf numFmtId="0" fontId="18" fillId="0" borderId="11" xfId="6" applyFont="1" applyFill="1" applyBorder="1" applyAlignment="1">
      <alignment horizontal="justify"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8" fillId="0" borderId="11" xfId="6" applyFont="1" applyFill="1" applyBorder="1" applyAlignment="1">
      <alignment horizontal="center" vertical="center" wrapText="1"/>
    </xf>
    <xf numFmtId="0" fontId="21" fillId="7" borderId="12" xfId="6" applyFont="1" applyFill="1" applyBorder="1" applyAlignment="1">
      <alignment horizontal="center" vertical="top" wrapText="1"/>
    </xf>
    <xf numFmtId="165" fontId="21" fillId="7" borderId="12" xfId="6" applyNumberFormat="1" applyFont="1" applyFill="1" applyBorder="1" applyAlignment="1">
      <alignment horizontal="center" vertical="center" wrapText="1"/>
    </xf>
    <xf numFmtId="0" fontId="21" fillId="2" borderId="87" xfId="6" applyFont="1" applyFill="1" applyBorder="1" applyAlignment="1">
      <alignment horizontal="center" vertical="top" wrapText="1"/>
    </xf>
    <xf numFmtId="165" fontId="21" fillId="7" borderId="45" xfId="6" applyNumberFormat="1" applyFont="1" applyFill="1" applyBorder="1" applyAlignment="1">
      <alignment horizontal="center" vertical="center" wrapText="1"/>
    </xf>
    <xf numFmtId="165" fontId="21" fillId="7" borderId="46" xfId="6" applyNumberFormat="1" applyFont="1" applyFill="1" applyBorder="1" applyAlignment="1">
      <alignment horizontal="center" vertical="center" wrapText="1"/>
    </xf>
    <xf numFmtId="165" fontId="21" fillId="3" borderId="45" xfId="6" applyNumberFormat="1" applyFont="1" applyFill="1" applyBorder="1" applyAlignment="1">
      <alignment horizontal="center" vertical="center" wrapText="1"/>
    </xf>
    <xf numFmtId="165" fontId="21" fillId="3" borderId="46" xfId="6" applyNumberFormat="1" applyFont="1" applyFill="1" applyBorder="1" applyAlignment="1">
      <alignment horizontal="center" vertical="center" wrapText="1"/>
    </xf>
    <xf numFmtId="0" fontId="21" fillId="3" borderId="12" xfId="6" applyFont="1" applyFill="1" applyBorder="1" applyAlignment="1">
      <alignment horizontal="center" vertical="center" wrapText="1"/>
    </xf>
    <xf numFmtId="0" fontId="21" fillId="3" borderId="159" xfId="6" applyFont="1" applyFill="1" applyBorder="1" applyAlignment="1">
      <alignment horizontal="center" vertical="center" wrapText="1"/>
    </xf>
    <xf numFmtId="0" fontId="21" fillId="3" borderId="98" xfId="6" applyFont="1" applyFill="1" applyBorder="1" applyAlignment="1">
      <alignment horizontal="center" vertical="center" wrapText="1"/>
    </xf>
    <xf numFmtId="0" fontId="21" fillId="3" borderId="160" xfId="6" applyFont="1" applyFill="1" applyBorder="1" applyAlignment="1">
      <alignment horizontal="center" vertical="center" wrapText="1"/>
    </xf>
    <xf numFmtId="0" fontId="21" fillId="3" borderId="161" xfId="6" applyFont="1" applyFill="1" applyBorder="1" applyAlignment="1">
      <alignment horizontal="center" vertical="center" wrapText="1"/>
    </xf>
    <xf numFmtId="0" fontId="21" fillId="7" borderId="12" xfId="6" applyFont="1" applyFill="1" applyBorder="1" applyAlignment="1">
      <alignment horizontal="center" vertical="center" wrapText="1"/>
    </xf>
    <xf numFmtId="0" fontId="21" fillId="7" borderId="87" xfId="6" applyFont="1" applyFill="1" applyBorder="1" applyAlignment="1">
      <alignment horizontal="center" vertical="center" wrapText="1"/>
    </xf>
    <xf numFmtId="0" fontId="21" fillId="7" borderId="41" xfId="6" applyFont="1" applyFill="1" applyBorder="1" applyAlignment="1">
      <alignment horizontal="center" vertical="center" wrapText="1"/>
    </xf>
    <xf numFmtId="0" fontId="18" fillId="5" borderId="9" xfId="6" applyFont="1" applyFill="1" applyBorder="1" applyAlignment="1">
      <alignment horizontal="center" vertical="center" wrapText="1"/>
    </xf>
    <xf numFmtId="0" fontId="18" fillId="5" borderId="10" xfId="6" applyFont="1" applyFill="1" applyBorder="1" applyAlignment="1">
      <alignment horizontal="center" vertical="center" wrapText="1"/>
    </xf>
    <xf numFmtId="165" fontId="18" fillId="0" borderId="9" xfId="6" applyNumberFormat="1" applyFont="1" applyFill="1" applyBorder="1" applyAlignment="1">
      <alignment horizontal="center" vertical="center" wrapText="1"/>
    </xf>
    <xf numFmtId="165" fontId="18" fillId="0" borderId="10" xfId="6" applyNumberFormat="1" applyFont="1" applyFill="1" applyBorder="1" applyAlignment="1">
      <alignment horizontal="center" vertical="center" wrapText="1"/>
    </xf>
    <xf numFmtId="165" fontId="18" fillId="0" borderId="11" xfId="6" applyNumberFormat="1" applyFont="1" applyFill="1" applyBorder="1" applyAlignment="1">
      <alignment horizontal="center" vertical="center" wrapText="1"/>
    </xf>
    <xf numFmtId="165" fontId="21" fillId="0" borderId="9" xfId="6" applyNumberFormat="1" applyFont="1" applyFill="1" applyBorder="1" applyAlignment="1">
      <alignment horizontal="center" vertical="center" wrapText="1"/>
    </xf>
    <xf numFmtId="165" fontId="21" fillId="0" borderId="10" xfId="6" applyNumberFormat="1" applyFont="1" applyFill="1" applyBorder="1" applyAlignment="1">
      <alignment horizontal="center" vertical="center" wrapText="1"/>
    </xf>
    <xf numFmtId="165" fontId="21" fillId="0" borderId="11" xfId="6" applyNumberFormat="1" applyFont="1" applyFill="1" applyBorder="1" applyAlignment="1">
      <alignment horizontal="center" vertical="center" wrapText="1"/>
    </xf>
    <xf numFmtId="0" fontId="18" fillId="5" borderId="9" xfId="6" applyFont="1" applyFill="1" applyBorder="1" applyAlignment="1">
      <alignment horizontal="left" vertical="center" wrapText="1"/>
    </xf>
    <xf numFmtId="0" fontId="18" fillId="5" borderId="10" xfId="6" applyFont="1" applyFill="1" applyBorder="1" applyAlignment="1">
      <alignment horizontal="left" vertical="center" wrapText="1"/>
    </xf>
    <xf numFmtId="0" fontId="18" fillId="5" borderId="11" xfId="6" applyFont="1" applyFill="1" applyBorder="1" applyAlignment="1">
      <alignment horizontal="left" vertical="center" wrapText="1"/>
    </xf>
    <xf numFmtId="0" fontId="18" fillId="5" borderId="11" xfId="6" applyFont="1" applyFill="1" applyBorder="1" applyAlignment="1">
      <alignment horizontal="center" vertical="center" wrapText="1"/>
    </xf>
    <xf numFmtId="0" fontId="18" fillId="5" borderId="12" xfId="6" applyFont="1" applyFill="1" applyBorder="1" applyAlignment="1">
      <alignment horizontal="center" vertical="center" wrapText="1"/>
    </xf>
    <xf numFmtId="0" fontId="21" fillId="7" borderId="39" xfId="6" applyFont="1" applyFill="1" applyBorder="1" applyAlignment="1">
      <alignment horizontal="center" vertical="top" wrapText="1"/>
    </xf>
    <xf numFmtId="165" fontId="21" fillId="7" borderId="40" xfId="6" applyNumberFormat="1" applyFont="1" applyFill="1" applyBorder="1" applyAlignment="1">
      <alignment horizontal="center" vertical="center" wrapText="1"/>
    </xf>
    <xf numFmtId="165" fontId="21" fillId="7" borderId="58" xfId="6" applyNumberFormat="1" applyFont="1" applyFill="1" applyBorder="1" applyAlignment="1">
      <alignment horizontal="center" vertical="center" wrapText="1"/>
    </xf>
    <xf numFmtId="0" fontId="21" fillId="2" borderId="39" xfId="6" applyFont="1" applyFill="1" applyBorder="1" applyAlignment="1">
      <alignment horizontal="center" vertical="top" wrapText="1"/>
    </xf>
    <xf numFmtId="165" fontId="21" fillId="7" borderId="41" xfId="6" applyNumberFormat="1" applyFont="1" applyFill="1" applyBorder="1" applyAlignment="1">
      <alignment horizontal="center" vertical="center" wrapText="1"/>
    </xf>
    <xf numFmtId="165" fontId="21" fillId="3" borderId="41" xfId="6" applyNumberFormat="1" applyFont="1" applyFill="1" applyBorder="1" applyAlignment="1">
      <alignment horizontal="center" vertical="center" wrapText="1"/>
    </xf>
    <xf numFmtId="165" fontId="21" fillId="3" borderId="42" xfId="6" applyNumberFormat="1" applyFont="1" applyFill="1" applyBorder="1" applyAlignment="1">
      <alignment horizontal="center" vertical="center" wrapText="1"/>
    </xf>
    <xf numFmtId="165" fontId="23" fillId="0" borderId="12" xfId="6" applyNumberFormat="1" applyFont="1" applyFill="1" applyBorder="1" applyAlignment="1">
      <alignment horizontal="center" vertical="center" wrapText="1"/>
    </xf>
    <xf numFmtId="0" fontId="21" fillId="2" borderId="40" xfId="6" applyFont="1" applyFill="1" applyBorder="1" applyAlignment="1">
      <alignment horizontal="center" vertical="top" wrapText="1"/>
    </xf>
    <xf numFmtId="0" fontId="21" fillId="8" borderId="58" xfId="6" applyFont="1" applyFill="1" applyBorder="1" applyAlignment="1">
      <alignment horizontal="center" vertical="top" wrapText="1"/>
    </xf>
    <xf numFmtId="0" fontId="21" fillId="3" borderId="166" xfId="6" applyFont="1" applyFill="1" applyBorder="1" applyAlignment="1">
      <alignment horizontal="center" vertical="center" wrapText="1"/>
    </xf>
    <xf numFmtId="0" fontId="21" fillId="3" borderId="167" xfId="6" applyFont="1" applyFill="1" applyBorder="1" applyAlignment="1">
      <alignment horizontal="center" vertical="center" wrapText="1"/>
    </xf>
    <xf numFmtId="0" fontId="21" fillId="3" borderId="60" xfId="6" applyFont="1" applyFill="1" applyBorder="1" applyAlignment="1">
      <alignment horizontal="center" vertical="center" wrapText="1"/>
    </xf>
    <xf numFmtId="0" fontId="21" fillId="7" borderId="39" xfId="6" applyFont="1" applyFill="1" applyBorder="1" applyAlignment="1">
      <alignment horizontal="center" vertical="center" wrapText="1"/>
    </xf>
    <xf numFmtId="0" fontId="18" fillId="5" borderId="9" xfId="6" applyFont="1" applyFill="1" applyBorder="1" applyAlignment="1">
      <alignment horizontal="justify" vertical="center" wrapText="1"/>
    </xf>
    <xf numFmtId="0" fontId="18" fillId="5" borderId="10" xfId="6" applyFont="1" applyFill="1" applyBorder="1" applyAlignment="1">
      <alignment horizontal="justify" vertical="center" wrapText="1"/>
    </xf>
    <xf numFmtId="0" fontId="18" fillId="5" borderId="11" xfId="6" applyFont="1" applyFill="1" applyBorder="1" applyAlignment="1">
      <alignment horizontal="justify" vertical="center" wrapText="1"/>
    </xf>
    <xf numFmtId="0" fontId="127" fillId="0" borderId="9" xfId="6" applyFont="1" applyFill="1" applyBorder="1" applyAlignment="1">
      <alignment horizontal="center" vertical="center" wrapText="1"/>
    </xf>
    <xf numFmtId="0" fontId="127" fillId="0" borderId="10" xfId="6" applyFont="1" applyFill="1" applyBorder="1" applyAlignment="1">
      <alignment horizontal="center" vertical="center" wrapText="1"/>
    </xf>
    <xf numFmtId="0" fontId="127" fillId="0" borderId="11" xfId="6" applyFont="1" applyFill="1" applyBorder="1" applyAlignment="1">
      <alignment horizontal="center" vertical="center" wrapText="1"/>
    </xf>
    <xf numFmtId="9" fontId="18" fillId="5" borderId="9" xfId="6" applyNumberFormat="1" applyFont="1" applyFill="1" applyBorder="1" applyAlignment="1">
      <alignment horizontal="center" vertical="center" wrapText="1"/>
    </xf>
    <xf numFmtId="9" fontId="18" fillId="5" borderId="10" xfId="6" applyNumberFormat="1" applyFont="1" applyFill="1" applyBorder="1" applyAlignment="1">
      <alignment horizontal="center" vertical="center" wrapText="1"/>
    </xf>
    <xf numFmtId="9" fontId="18" fillId="5" borderId="11" xfId="6" applyNumberFormat="1" applyFont="1" applyFill="1" applyBorder="1" applyAlignment="1">
      <alignment horizontal="center" vertical="center" wrapText="1"/>
    </xf>
    <xf numFmtId="0" fontId="17" fillId="0" borderId="10" xfId="6" applyFont="1" applyBorder="1"/>
    <xf numFmtId="0" fontId="17" fillId="0" borderId="11" xfId="6" applyFont="1" applyBorder="1"/>
    <xf numFmtId="0" fontId="18" fillId="0" borderId="9" xfId="6" applyFont="1" applyFill="1" applyBorder="1" applyAlignment="1">
      <alignment horizontal="left" vertical="center" wrapText="1"/>
    </xf>
    <xf numFmtId="0" fontId="18" fillId="0" borderId="10" xfId="6" applyFont="1" applyFill="1" applyBorder="1" applyAlignment="1">
      <alignment horizontal="left" vertical="center" wrapText="1"/>
    </xf>
    <xf numFmtId="0" fontId="18" fillId="0" borderId="11" xfId="6" applyFont="1" applyFill="1" applyBorder="1" applyAlignment="1">
      <alignment horizontal="left" vertical="center" wrapText="1"/>
    </xf>
    <xf numFmtId="165" fontId="18" fillId="0" borderId="0" xfId="6" applyNumberFormat="1" applyFont="1" applyFill="1" applyBorder="1" applyAlignment="1">
      <alignment horizontal="center" vertical="center" wrapText="1"/>
    </xf>
    <xf numFmtId="165" fontId="18" fillId="0" borderId="74" xfId="6" applyNumberFormat="1" applyFont="1" applyFill="1" applyBorder="1" applyAlignment="1">
      <alignment horizontal="center" vertical="center" wrapText="1"/>
    </xf>
    <xf numFmtId="169" fontId="23" fillId="0" borderId="9" xfId="6" applyNumberFormat="1" applyFont="1" applyFill="1" applyBorder="1" applyAlignment="1">
      <alignment horizontal="center" vertical="center" wrapText="1"/>
    </xf>
    <xf numFmtId="169" fontId="23" fillId="0" borderId="10" xfId="6" applyNumberFormat="1" applyFont="1" applyFill="1" applyBorder="1" applyAlignment="1">
      <alignment horizontal="center" vertical="center" wrapText="1"/>
    </xf>
    <xf numFmtId="169" fontId="23" fillId="0" borderId="11" xfId="6" applyNumberFormat="1" applyFont="1" applyFill="1" applyBorder="1" applyAlignment="1">
      <alignment horizontal="center" vertical="center" wrapText="1"/>
    </xf>
    <xf numFmtId="0" fontId="18" fillId="0" borderId="9" xfId="6" applyNumberFormat="1" applyFont="1" applyFill="1" applyBorder="1" applyAlignment="1">
      <alignment horizontal="justify" vertical="center" wrapText="1"/>
    </xf>
    <xf numFmtId="0" fontId="18" fillId="0" borderId="11" xfId="6" applyNumberFormat="1" applyFont="1" applyFill="1" applyBorder="1" applyAlignment="1">
      <alignment horizontal="justify" vertical="center" wrapText="1"/>
    </xf>
    <xf numFmtId="2" fontId="18" fillId="0" borderId="32" xfId="6" applyNumberFormat="1" applyFont="1" applyFill="1" applyBorder="1" applyAlignment="1">
      <alignment horizontal="justify" vertical="center" wrapText="1"/>
    </xf>
    <xf numFmtId="2" fontId="18" fillId="0" borderId="33" xfId="6" applyNumberFormat="1" applyFont="1" applyFill="1" applyBorder="1" applyAlignment="1">
      <alignment horizontal="justify" vertical="center" wrapText="1"/>
    </xf>
    <xf numFmtId="2" fontId="18" fillId="0" borderId="9" xfId="6" applyNumberFormat="1" applyFont="1" applyFill="1" applyBorder="1" applyAlignment="1">
      <alignment horizontal="center" vertical="center" wrapText="1"/>
    </xf>
    <xf numFmtId="2" fontId="18" fillId="0" borderId="11" xfId="6" applyNumberFormat="1" applyFont="1" applyFill="1" applyBorder="1" applyAlignment="1">
      <alignment horizontal="center" vertical="center" wrapText="1"/>
    </xf>
    <xf numFmtId="0" fontId="18" fillId="5" borderId="9" xfId="3" applyFont="1" applyFill="1" applyBorder="1" applyAlignment="1">
      <alignment horizontal="center" vertical="center" wrapText="1"/>
    </xf>
    <xf numFmtId="0" fontId="18" fillId="5" borderId="11" xfId="3" applyFont="1" applyFill="1" applyBorder="1" applyAlignment="1">
      <alignment horizontal="center" vertical="center" wrapText="1"/>
    </xf>
    <xf numFmtId="2" fontId="18" fillId="0" borderId="9" xfId="6" applyNumberFormat="1" applyFont="1" applyFill="1" applyBorder="1" applyAlignment="1">
      <alignment horizontal="justify" vertical="center" wrapText="1"/>
    </xf>
    <xf numFmtId="2" fontId="18" fillId="0" borderId="10" xfId="6" applyNumberFormat="1" applyFont="1" applyFill="1" applyBorder="1" applyAlignment="1">
      <alignment horizontal="justify" vertical="center" wrapText="1"/>
    </xf>
    <xf numFmtId="2" fontId="18" fillId="0" borderId="11" xfId="6" applyNumberFormat="1" applyFont="1" applyFill="1" applyBorder="1" applyAlignment="1">
      <alignment horizontal="justify" vertical="center" wrapText="1"/>
    </xf>
    <xf numFmtId="4" fontId="81" fillId="0" borderId="12" xfId="6" applyNumberFormat="1" applyFont="1" applyFill="1" applyBorder="1" applyAlignment="1">
      <alignment horizontal="center" vertical="center" wrapText="1"/>
    </xf>
    <xf numFmtId="0" fontId="127" fillId="0" borderId="9" xfId="6" applyNumberFormat="1" applyFont="1" applyFill="1" applyBorder="1" applyAlignment="1">
      <alignment horizontal="left" vertical="center" wrapText="1"/>
    </xf>
    <xf numFmtId="0" fontId="127" fillId="0" borderId="11" xfId="6" applyNumberFormat="1" applyFont="1" applyFill="1" applyBorder="1" applyAlignment="1">
      <alignment horizontal="left" vertical="center" wrapText="1"/>
    </xf>
    <xf numFmtId="0" fontId="127" fillId="0" borderId="9" xfId="6" applyNumberFormat="1" applyFont="1" applyFill="1" applyBorder="1" applyAlignment="1">
      <alignment horizontal="center" vertical="center" wrapText="1"/>
    </xf>
    <xf numFmtId="0" fontId="127" fillId="0" borderId="11" xfId="6" applyNumberFormat="1" applyFont="1" applyFill="1" applyBorder="1" applyAlignment="1">
      <alignment horizontal="center" vertical="center" wrapText="1"/>
    </xf>
    <xf numFmtId="2" fontId="127" fillId="0" borderId="9" xfId="6" applyNumberFormat="1" applyFont="1" applyFill="1" applyBorder="1" applyAlignment="1">
      <alignment horizontal="center" vertical="center" wrapText="1"/>
    </xf>
    <xf numFmtId="2" fontId="127" fillId="0" borderId="11" xfId="6" applyNumberFormat="1" applyFont="1" applyFill="1" applyBorder="1" applyAlignment="1">
      <alignment horizontal="center" vertical="center" wrapText="1"/>
    </xf>
    <xf numFmtId="0" fontId="21" fillId="7" borderId="57" xfId="6" applyFont="1" applyFill="1" applyBorder="1" applyAlignment="1">
      <alignment horizontal="left" vertical="center" wrapText="1"/>
    </xf>
    <xf numFmtId="0" fontId="21" fillId="7" borderId="58" xfId="6" applyFont="1" applyFill="1" applyBorder="1" applyAlignment="1">
      <alignment horizontal="left" vertical="center" wrapText="1"/>
    </xf>
    <xf numFmtId="0" fontId="21" fillId="2" borderId="39" xfId="6" applyFont="1" applyFill="1" applyBorder="1" applyAlignment="1">
      <alignment horizontal="center" vertical="center" wrapText="1"/>
    </xf>
    <xf numFmtId="0" fontId="21" fillId="2" borderId="40" xfId="6" applyFont="1" applyFill="1" applyBorder="1" applyAlignment="1">
      <alignment horizontal="center" vertical="center" wrapText="1"/>
    </xf>
    <xf numFmtId="0" fontId="21" fillId="8" borderId="58" xfId="6" applyFont="1" applyFill="1" applyBorder="1" applyAlignment="1">
      <alignment horizontal="center" vertical="center" wrapText="1"/>
    </xf>
    <xf numFmtId="0" fontId="18" fillId="5" borderId="10" xfId="3" applyFont="1" applyFill="1" applyBorder="1" applyAlignment="1">
      <alignment horizontal="center" vertical="center" wrapText="1"/>
    </xf>
    <xf numFmtId="4" fontId="81" fillId="0" borderId="9" xfId="6" applyNumberFormat="1" applyFont="1" applyFill="1" applyBorder="1" applyAlignment="1">
      <alignment horizontal="center" vertical="center" wrapText="1"/>
    </xf>
    <xf numFmtId="4" fontId="81" fillId="0" borderId="10" xfId="6" applyNumberFormat="1" applyFont="1" applyFill="1" applyBorder="1" applyAlignment="1">
      <alignment horizontal="center" vertical="center" wrapText="1"/>
    </xf>
    <xf numFmtId="4" fontId="81" fillId="0" borderId="11" xfId="6" applyNumberFormat="1" applyFont="1" applyFill="1" applyBorder="1" applyAlignment="1">
      <alignment horizontal="center" vertical="center" wrapText="1"/>
    </xf>
    <xf numFmtId="0" fontId="21" fillId="7" borderId="27" xfId="6" applyFont="1" applyFill="1" applyBorder="1" applyAlignment="1">
      <alignment horizontal="left" vertical="center" wrapText="1"/>
    </xf>
    <xf numFmtId="0" fontId="21" fillId="7" borderId="63" xfId="6" applyFont="1" applyFill="1" applyBorder="1" applyAlignment="1">
      <alignment horizontal="left" vertical="center" wrapText="1"/>
    </xf>
    <xf numFmtId="0" fontId="21" fillId="7" borderId="18" xfId="6" applyFont="1" applyFill="1" applyBorder="1" applyAlignment="1">
      <alignment horizontal="left" vertical="center" wrapText="1"/>
    </xf>
    <xf numFmtId="0" fontId="23" fillId="0" borderId="9" xfId="6" applyNumberFormat="1" applyFont="1" applyFill="1" applyBorder="1" applyAlignment="1">
      <alignment horizontal="center" vertical="center" wrapText="1"/>
    </xf>
    <xf numFmtId="0" fontId="23" fillId="0" borderId="10" xfId="6" applyNumberFormat="1" applyFont="1" applyFill="1" applyBorder="1" applyAlignment="1">
      <alignment horizontal="center" vertical="center" wrapText="1"/>
    </xf>
    <xf numFmtId="0" fontId="23" fillId="0" borderId="11" xfId="6" applyNumberFormat="1" applyFont="1" applyFill="1" applyBorder="1" applyAlignment="1">
      <alignment horizontal="center" vertical="center" wrapText="1"/>
    </xf>
    <xf numFmtId="4" fontId="23" fillId="0" borderId="9" xfId="6" applyNumberFormat="1" applyFont="1" applyFill="1" applyBorder="1" applyAlignment="1">
      <alignment horizontal="center" vertical="center" wrapText="1"/>
    </xf>
    <xf numFmtId="4" fontId="23" fillId="0" borderId="10" xfId="6" applyNumberFormat="1" applyFont="1" applyFill="1" applyBorder="1" applyAlignment="1">
      <alignment horizontal="center" vertical="center" wrapText="1"/>
    </xf>
    <xf numFmtId="4" fontId="23" fillId="0" borderId="11" xfId="6" applyNumberFormat="1" applyFont="1" applyFill="1" applyBorder="1" applyAlignment="1">
      <alignment horizontal="center" vertical="center" wrapText="1"/>
    </xf>
    <xf numFmtId="4" fontId="134" fillId="0" borderId="12" xfId="6" applyNumberFormat="1" applyFont="1" applyFill="1" applyBorder="1" applyAlignment="1">
      <alignment horizontal="center" vertical="center" wrapText="1"/>
    </xf>
    <xf numFmtId="2" fontId="23" fillId="0" borderId="32" xfId="6" applyNumberFormat="1" applyFont="1" applyFill="1" applyBorder="1" applyAlignment="1">
      <alignment horizontal="justify" vertical="center" wrapText="1"/>
    </xf>
    <xf numFmtId="2" fontId="23" fillId="0" borderId="33" xfId="6" applyNumberFormat="1" applyFont="1" applyFill="1" applyBorder="1" applyAlignment="1">
      <alignment horizontal="justify" vertical="center" wrapText="1"/>
    </xf>
    <xf numFmtId="2" fontId="18" fillId="0" borderId="12" xfId="6" applyNumberFormat="1" applyFont="1" applyFill="1" applyBorder="1" applyAlignment="1">
      <alignment horizontal="center" vertical="center" wrapText="1"/>
    </xf>
    <xf numFmtId="0" fontId="18" fillId="5" borderId="55" xfId="3" applyFont="1" applyFill="1" applyBorder="1" applyAlignment="1">
      <alignment horizontal="center" vertical="center" wrapText="1"/>
    </xf>
    <xf numFmtId="0" fontId="18" fillId="5" borderId="74" xfId="3" applyFont="1" applyFill="1" applyBorder="1" applyAlignment="1">
      <alignment horizontal="center" vertical="center" wrapText="1"/>
    </xf>
    <xf numFmtId="2" fontId="18" fillId="0" borderId="27" xfId="6" applyNumberFormat="1" applyFont="1" applyFill="1" applyBorder="1" applyAlignment="1">
      <alignment horizontal="center" vertical="center" wrapText="1"/>
    </xf>
    <xf numFmtId="2" fontId="127" fillId="0" borderId="63" xfId="6" applyNumberFormat="1" applyFont="1" applyFill="1" applyBorder="1" applyAlignment="1">
      <alignment horizontal="center" vertical="center" wrapText="1"/>
    </xf>
    <xf numFmtId="2" fontId="18" fillId="0" borderId="63" xfId="6" applyNumberFormat="1" applyFont="1" applyFill="1" applyBorder="1" applyAlignment="1">
      <alignment horizontal="center" vertical="center" wrapText="1"/>
    </xf>
    <xf numFmtId="0" fontId="21" fillId="2" borderId="27" xfId="6" applyFont="1" applyFill="1" applyBorder="1" applyAlignment="1">
      <alignment horizontal="center" vertical="center" wrapText="1"/>
    </xf>
    <xf numFmtId="0" fontId="21" fillId="2" borderId="63" xfId="6" applyFont="1" applyFill="1" applyBorder="1" applyAlignment="1">
      <alignment horizontal="center" vertical="center" wrapText="1"/>
    </xf>
    <xf numFmtId="0" fontId="21" fillId="2" borderId="18" xfId="6" applyFont="1" applyFill="1" applyBorder="1" applyAlignment="1">
      <alignment horizontal="center" vertical="center" wrapText="1"/>
    </xf>
    <xf numFmtId="2" fontId="127" fillId="0" borderId="11" xfId="6" applyNumberFormat="1" applyFont="1" applyFill="1" applyBorder="1" applyAlignment="1">
      <alignment horizontal="justify" vertical="center" wrapText="1"/>
    </xf>
    <xf numFmtId="2" fontId="127" fillId="0" borderId="9" xfId="6" applyNumberFormat="1" applyFont="1" applyFill="1" applyBorder="1" applyAlignment="1">
      <alignment vertical="center" wrapText="1"/>
    </xf>
    <xf numFmtId="2" fontId="127" fillId="0" borderId="10" xfId="6" applyNumberFormat="1" applyFont="1" applyFill="1" applyBorder="1" applyAlignment="1">
      <alignment vertical="center" wrapText="1"/>
    </xf>
    <xf numFmtId="2" fontId="127" fillId="0" borderId="11" xfId="6" applyNumberFormat="1" applyFont="1" applyFill="1" applyBorder="1" applyAlignment="1">
      <alignment vertical="center" wrapText="1"/>
    </xf>
    <xf numFmtId="0" fontId="127" fillId="0" borderId="10" xfId="6" applyNumberFormat="1" applyFont="1" applyFill="1" applyBorder="1" applyAlignment="1">
      <alignment horizontal="center" vertical="center" wrapText="1"/>
    </xf>
    <xf numFmtId="0" fontId="23" fillId="0" borderId="9" xfId="6" applyFont="1" applyFill="1" applyBorder="1" applyAlignment="1">
      <alignment horizontal="center" vertical="center" wrapText="1"/>
    </xf>
    <xf numFmtId="0" fontId="23" fillId="0" borderId="10" xfId="6" applyFont="1" applyFill="1" applyBorder="1" applyAlignment="1">
      <alignment horizontal="center" vertical="center" wrapText="1"/>
    </xf>
    <xf numFmtId="0" fontId="57" fillId="0" borderId="11" xfId="6" applyFont="1" applyFill="1" applyBorder="1" applyAlignment="1">
      <alignment horizontal="center" vertical="center" wrapText="1"/>
    </xf>
    <xf numFmtId="0" fontId="57" fillId="0" borderId="11" xfId="6" applyNumberFormat="1" applyFont="1" applyFill="1" applyBorder="1" applyAlignment="1">
      <alignment horizontal="center" vertical="center" wrapText="1"/>
    </xf>
    <xf numFmtId="4" fontId="57" fillId="0" borderId="11" xfId="6" applyNumberFormat="1" applyFont="1" applyFill="1" applyBorder="1" applyAlignment="1">
      <alignment horizontal="center" vertical="center" wrapText="1"/>
    </xf>
    <xf numFmtId="0" fontId="21" fillId="7" borderId="168" xfId="6" applyFont="1" applyFill="1" applyBorder="1" applyAlignment="1">
      <alignment horizontal="center" vertical="top" wrapText="1"/>
    </xf>
    <xf numFmtId="0" fontId="21" fillId="7" borderId="36" xfId="6" applyFont="1" applyFill="1" applyBorder="1" applyAlignment="1">
      <alignment horizontal="center" vertical="top" wrapText="1"/>
    </xf>
    <xf numFmtId="165" fontId="21" fillId="3" borderId="172" xfId="6" applyNumberFormat="1" applyFont="1" applyFill="1" applyBorder="1" applyAlignment="1">
      <alignment horizontal="center" vertical="center" wrapText="1"/>
    </xf>
    <xf numFmtId="165" fontId="21" fillId="7" borderId="39" xfId="6" applyNumberFormat="1" applyFont="1" applyFill="1" applyBorder="1" applyAlignment="1">
      <alignment horizontal="center" vertical="center" wrapText="1"/>
    </xf>
    <xf numFmtId="165" fontId="21" fillId="7" borderId="61" xfId="6" applyNumberFormat="1" applyFont="1" applyFill="1" applyBorder="1" applyAlignment="1">
      <alignment horizontal="center" vertical="center" wrapText="1"/>
    </xf>
    <xf numFmtId="0" fontId="21" fillId="7" borderId="168" xfId="6" applyFont="1" applyFill="1" applyBorder="1" applyAlignment="1">
      <alignment horizontal="center" vertical="center" wrapText="1"/>
    </xf>
    <xf numFmtId="0" fontId="21" fillId="7" borderId="60" xfId="6" applyFont="1" applyFill="1" applyBorder="1" applyAlignment="1">
      <alignment horizontal="center" vertical="center" wrapText="1"/>
    </xf>
    <xf numFmtId="0" fontId="21" fillId="7" borderId="169" xfId="6" applyFont="1" applyFill="1" applyBorder="1" applyAlignment="1">
      <alignment horizontal="center" vertical="center" wrapText="1"/>
    </xf>
    <xf numFmtId="0" fontId="21" fillId="7" borderId="36" xfId="6" applyFont="1" applyFill="1" applyBorder="1" applyAlignment="1">
      <alignment horizontal="center" vertical="center" wrapText="1"/>
    </xf>
    <xf numFmtId="0" fontId="21" fillId="7" borderId="170" xfId="6" applyFont="1" applyFill="1" applyBorder="1" applyAlignment="1">
      <alignment horizontal="center" vertical="center" wrapText="1"/>
    </xf>
    <xf numFmtId="0" fontId="21" fillId="7" borderId="64" xfId="6" applyFont="1" applyFill="1" applyBorder="1" applyAlignment="1">
      <alignment horizontal="center" vertical="center" wrapText="1"/>
    </xf>
    <xf numFmtId="0" fontId="21" fillId="7" borderId="40" xfId="6" applyFont="1" applyFill="1" applyBorder="1" applyAlignment="1">
      <alignment horizontal="center" vertical="center" wrapText="1"/>
    </xf>
    <xf numFmtId="0" fontId="21" fillId="7" borderId="171" xfId="6" applyFont="1" applyFill="1" applyBorder="1" applyAlignment="1">
      <alignment horizontal="center" vertical="center" wrapText="1"/>
    </xf>
    <xf numFmtId="4" fontId="18" fillId="0" borderId="9" xfId="6" applyNumberFormat="1" applyFont="1" applyFill="1" applyBorder="1" applyAlignment="1">
      <alignment horizontal="center" vertical="center" wrapText="1"/>
    </xf>
    <xf numFmtId="4" fontId="18" fillId="0" borderId="10" xfId="6" applyNumberFormat="1" applyFont="1" applyFill="1" applyBorder="1" applyAlignment="1">
      <alignment horizontal="center" vertical="center" wrapText="1"/>
    </xf>
    <xf numFmtId="4" fontId="18" fillId="0" borderId="11" xfId="6" applyNumberFormat="1" applyFont="1" applyFill="1" applyBorder="1" applyAlignment="1">
      <alignment horizontal="center" vertical="center" wrapText="1"/>
    </xf>
    <xf numFmtId="9" fontId="18" fillId="0" borderId="11" xfId="6" applyNumberFormat="1" applyFont="1" applyBorder="1" applyAlignment="1">
      <alignment horizontal="center" vertical="center"/>
    </xf>
    <xf numFmtId="9" fontId="18" fillId="0" borderId="12" xfId="6" applyNumberFormat="1" applyFont="1" applyBorder="1" applyAlignment="1">
      <alignment horizontal="center" vertical="center"/>
    </xf>
    <xf numFmtId="0" fontId="18" fillId="0" borderId="10" xfId="6" applyNumberFormat="1" applyFont="1" applyFill="1" applyBorder="1" applyAlignment="1">
      <alignment horizontal="justify" vertical="center" wrapText="1"/>
    </xf>
    <xf numFmtId="4" fontId="18" fillId="0" borderId="32" xfId="6" applyNumberFormat="1" applyFont="1" applyFill="1" applyBorder="1" applyAlignment="1">
      <alignment horizontal="center" vertical="center" wrapText="1"/>
    </xf>
    <xf numFmtId="4" fontId="18" fillId="0" borderId="56" xfId="6" applyNumberFormat="1" applyFont="1" applyFill="1" applyBorder="1" applyAlignment="1">
      <alignment horizontal="center" vertical="center" wrapText="1"/>
    </xf>
    <xf numFmtId="9" fontId="18" fillId="0" borderId="9" xfId="6" applyNumberFormat="1" applyFont="1" applyFill="1" applyBorder="1" applyAlignment="1">
      <alignment horizontal="center" vertical="center" wrapText="1"/>
    </xf>
    <xf numFmtId="9" fontId="18" fillId="0" borderId="10" xfId="6" applyNumberFormat="1" applyFont="1" applyFill="1" applyBorder="1" applyAlignment="1">
      <alignment horizontal="center" vertical="center" wrapText="1"/>
    </xf>
    <xf numFmtId="9" fontId="18" fillId="0" borderId="11" xfId="6" applyNumberFormat="1" applyFont="1" applyFill="1" applyBorder="1" applyAlignment="1">
      <alignment horizontal="center" vertical="center" wrapText="1"/>
    </xf>
    <xf numFmtId="9" fontId="18" fillId="0" borderId="9" xfId="6" applyNumberFormat="1" applyFont="1" applyBorder="1" applyAlignment="1">
      <alignment horizontal="center" vertical="center"/>
    </xf>
    <xf numFmtId="9" fontId="18" fillId="0" borderId="10" xfId="6" applyNumberFormat="1" applyFont="1" applyBorder="1" applyAlignment="1">
      <alignment horizontal="center" vertical="center"/>
    </xf>
    <xf numFmtId="0" fontId="18" fillId="0" borderId="9" xfId="6" applyNumberFormat="1" applyFont="1" applyFill="1" applyBorder="1" applyAlignment="1">
      <alignment horizontal="center" vertical="center" wrapText="1"/>
    </xf>
    <xf numFmtId="0" fontId="18" fillId="0" borderId="10" xfId="6" applyNumberFormat="1" applyFont="1" applyFill="1" applyBorder="1" applyAlignment="1">
      <alignment horizontal="center" vertical="center" wrapText="1"/>
    </xf>
    <xf numFmtId="0" fontId="18" fillId="0" borderId="11" xfId="6" applyNumberFormat="1" applyFont="1" applyFill="1" applyBorder="1" applyAlignment="1">
      <alignment horizontal="center" vertical="center" wrapText="1"/>
    </xf>
    <xf numFmtId="0" fontId="127" fillId="20" borderId="11" xfId="6" applyFont="1" applyFill="1" applyBorder="1" applyAlignment="1">
      <alignment horizontal="justify" vertical="center" wrapText="1"/>
    </xf>
    <xf numFmtId="0" fontId="127" fillId="20" borderId="12" xfId="6" applyFont="1" applyFill="1" applyBorder="1" applyAlignment="1">
      <alignment horizontal="justify" vertical="center" wrapText="1"/>
    </xf>
    <xf numFmtId="0" fontId="18" fillId="0" borderId="9" xfId="6" applyNumberFormat="1" applyFont="1" applyFill="1" applyBorder="1" applyAlignment="1">
      <alignment horizontal="left" vertical="center" wrapText="1"/>
    </xf>
    <xf numFmtId="0" fontId="18" fillId="0" borderId="10" xfId="6" applyNumberFormat="1" applyFont="1" applyFill="1" applyBorder="1" applyAlignment="1">
      <alignment horizontal="left" vertical="center" wrapText="1"/>
    </xf>
    <xf numFmtId="0" fontId="18" fillId="0" borderId="11" xfId="6" applyNumberFormat="1" applyFont="1" applyFill="1" applyBorder="1" applyAlignment="1">
      <alignment horizontal="left" vertical="center" wrapText="1"/>
    </xf>
    <xf numFmtId="0" fontId="18" fillId="0" borderId="174" xfId="6" applyFont="1" applyFill="1" applyBorder="1" applyAlignment="1">
      <alignment horizontal="justify" vertical="center" wrapText="1"/>
    </xf>
    <xf numFmtId="0" fontId="18" fillId="0" borderId="177" xfId="6" applyFont="1" applyFill="1" applyBorder="1" applyAlignment="1">
      <alignment horizontal="justify" vertical="center" wrapText="1"/>
    </xf>
    <xf numFmtId="1" fontId="18" fillId="0" borderId="175" xfId="6" applyNumberFormat="1" applyFont="1" applyFill="1" applyBorder="1" applyAlignment="1">
      <alignment horizontal="center" vertical="center" wrapText="1"/>
    </xf>
    <xf numFmtId="1" fontId="18" fillId="0" borderId="178" xfId="6" applyNumberFormat="1" applyFont="1" applyFill="1" applyBorder="1" applyAlignment="1">
      <alignment horizontal="center" vertical="center" wrapText="1"/>
    </xf>
    <xf numFmtId="4" fontId="21" fillId="0" borderId="9" xfId="6" applyNumberFormat="1" applyFont="1" applyFill="1" applyBorder="1" applyAlignment="1">
      <alignment horizontal="center" vertical="center" wrapText="1"/>
    </xf>
    <xf numFmtId="4" fontId="21" fillId="0" borderId="10" xfId="6" applyNumberFormat="1" applyFont="1" applyFill="1" applyBorder="1" applyAlignment="1">
      <alignment horizontal="center" vertical="center" wrapText="1"/>
    </xf>
    <xf numFmtId="4" fontId="21" fillId="0" borderId="11" xfId="6" applyNumberFormat="1" applyFont="1" applyFill="1" applyBorder="1" applyAlignment="1">
      <alignment horizontal="center" vertical="center" wrapText="1"/>
    </xf>
    <xf numFmtId="0" fontId="126" fillId="0" borderId="0" xfId="2" applyFont="1" applyAlignment="1">
      <alignment horizontal="center" vertical="center"/>
    </xf>
    <xf numFmtId="0" fontId="4" fillId="5" borderId="0" xfId="0" applyFont="1" applyFill="1" applyBorder="1" applyAlignment="1">
      <alignment horizontal="center" vertical="center"/>
    </xf>
    <xf numFmtId="0" fontId="21" fillId="8" borderId="27" xfId="0" applyFont="1" applyFill="1" applyBorder="1" applyAlignment="1">
      <alignment horizontal="center" vertical="center" wrapText="1"/>
    </xf>
    <xf numFmtId="0" fontId="21" fillId="8" borderId="63" xfId="0" applyFont="1" applyFill="1" applyBorder="1" applyAlignment="1">
      <alignment horizontal="center" vertical="center" wrapText="1"/>
    </xf>
    <xf numFmtId="0" fontId="21" fillId="8" borderId="18" xfId="0" applyFont="1" applyFill="1" applyBorder="1" applyAlignment="1">
      <alignment horizontal="center" vertical="center" wrapText="1"/>
    </xf>
    <xf numFmtId="0" fontId="20" fillId="7" borderId="12" xfId="2" applyFont="1" applyFill="1" applyBorder="1" applyAlignment="1">
      <alignment horizontal="center" vertical="center" wrapText="1"/>
    </xf>
    <xf numFmtId="0" fontId="20" fillId="8" borderId="12" xfId="2" applyFont="1" applyFill="1" applyBorder="1" applyAlignment="1">
      <alignment horizontal="center" vertical="top" wrapText="1"/>
    </xf>
    <xf numFmtId="0" fontId="20" fillId="8" borderId="12" xfId="2" applyNumberFormat="1" applyFont="1" applyFill="1" applyBorder="1" applyAlignment="1">
      <alignment horizontal="center" vertical="center" wrapText="1"/>
    </xf>
    <xf numFmtId="0" fontId="4" fillId="3" borderId="12" xfId="2" applyFont="1" applyFill="1" applyBorder="1" applyAlignment="1">
      <alignment horizontal="center" vertical="top" wrapText="1"/>
    </xf>
    <xf numFmtId="0" fontId="4" fillId="3" borderId="12" xfId="2" applyFont="1" applyFill="1" applyBorder="1" applyAlignment="1">
      <alignment horizontal="center" vertical="center" wrapText="1"/>
    </xf>
    <xf numFmtId="0" fontId="4" fillId="8" borderId="12" xfId="2" applyFont="1" applyFill="1" applyBorder="1" applyAlignment="1">
      <alignment horizontal="center" vertical="center" wrapText="1"/>
    </xf>
    <xf numFmtId="4" fontId="4" fillId="3" borderId="12" xfId="2" applyNumberFormat="1" applyFont="1" applyFill="1" applyBorder="1" applyAlignment="1">
      <alignment horizontal="center" vertical="center" wrapText="1"/>
    </xf>
    <xf numFmtId="0" fontId="4" fillId="7" borderId="12" xfId="2" applyFont="1" applyFill="1" applyBorder="1" applyAlignment="1">
      <alignment horizontal="center" vertical="center" wrapText="1"/>
    </xf>
    <xf numFmtId="0" fontId="18" fillId="5" borderId="9" xfId="2" applyFont="1" applyFill="1" applyBorder="1" applyAlignment="1">
      <alignment horizontal="left" vertical="center" wrapText="1"/>
    </xf>
    <xf numFmtId="0" fontId="18" fillId="5" borderId="11" xfId="2" applyFont="1" applyFill="1" applyBorder="1" applyAlignment="1">
      <alignment horizontal="left" vertical="center" wrapText="1"/>
    </xf>
    <xf numFmtId="0" fontId="18" fillId="5" borderId="12" xfId="2" applyFont="1" applyFill="1" applyBorder="1" applyAlignment="1">
      <alignment horizontal="justify" vertical="center" wrapText="1"/>
    </xf>
    <xf numFmtId="0" fontId="18" fillId="0" borderId="12" xfId="2" applyFont="1" applyFill="1" applyBorder="1" applyAlignment="1">
      <alignment horizontal="justify" vertical="center" wrapText="1"/>
    </xf>
    <xf numFmtId="9" fontId="18" fillId="0" borderId="12" xfId="2" applyNumberFormat="1" applyFont="1" applyFill="1" applyBorder="1" applyAlignment="1">
      <alignment horizontal="center" vertical="center" wrapText="1"/>
    </xf>
    <xf numFmtId="0" fontId="18" fillId="0" borderId="12" xfId="2" applyFont="1" applyFill="1" applyBorder="1" applyAlignment="1">
      <alignment horizontal="center" vertical="center" wrapText="1"/>
    </xf>
    <xf numFmtId="4" fontId="18" fillId="0" borderId="12" xfId="2" applyNumberFormat="1" applyFont="1" applyFill="1" applyBorder="1" applyAlignment="1">
      <alignment horizontal="center" vertical="center"/>
    </xf>
    <xf numFmtId="9" fontId="18" fillId="20" borderId="12" xfId="2" applyNumberFormat="1" applyFont="1" applyFill="1" applyBorder="1" applyAlignment="1">
      <alignment horizontal="center" vertical="center" wrapText="1"/>
    </xf>
    <xf numFmtId="0" fontId="18" fillId="0" borderId="12" xfId="2" applyFont="1" applyBorder="1" applyAlignment="1">
      <alignment horizontal="justify" vertical="center" wrapText="1"/>
    </xf>
    <xf numFmtId="4" fontId="18" fillId="0" borderId="12" xfId="2" applyNumberFormat="1" applyFont="1" applyBorder="1" applyAlignment="1">
      <alignment horizontal="center" vertical="center"/>
    </xf>
    <xf numFmtId="0" fontId="130" fillId="0" borderId="12" xfId="2" applyFont="1" applyFill="1" applyBorder="1" applyAlignment="1">
      <alignment horizontal="justify" vertical="center" wrapText="1"/>
    </xf>
    <xf numFmtId="0" fontId="128" fillId="0" borderId="12" xfId="2" applyFont="1" applyFill="1" applyBorder="1" applyAlignment="1">
      <alignment horizontal="justify" vertical="center" wrapText="1"/>
    </xf>
    <xf numFmtId="2" fontId="18" fillId="0" borderId="12" xfId="2" applyNumberFormat="1" applyFont="1" applyBorder="1" applyAlignment="1">
      <alignment horizontal="center" vertical="center" wrapText="1"/>
    </xf>
    <xf numFmtId="0" fontId="18" fillId="0" borderId="0" xfId="2" applyFont="1" applyFill="1" applyBorder="1" applyAlignment="1">
      <alignment horizontal="justify" vertical="center" wrapText="1"/>
    </xf>
    <xf numFmtId="0" fontId="18" fillId="5" borderId="12" xfId="2" applyFont="1" applyFill="1" applyBorder="1" applyAlignment="1">
      <alignment horizontal="center" vertical="center" wrapText="1"/>
    </xf>
    <xf numFmtId="0" fontId="18" fillId="0" borderId="12" xfId="2" applyFont="1" applyBorder="1" applyAlignment="1">
      <alignment horizontal="center" vertical="center" wrapText="1"/>
    </xf>
    <xf numFmtId="0" fontId="129" fillId="0" borderId="12" xfId="0" applyFont="1" applyFill="1" applyBorder="1" applyAlignment="1">
      <alignment horizontal="justify" vertical="center"/>
    </xf>
    <xf numFmtId="0" fontId="18" fillId="5" borderId="9" xfId="2" applyFont="1" applyFill="1" applyBorder="1" applyAlignment="1">
      <alignment horizontal="center" vertical="center" wrapText="1"/>
    </xf>
    <xf numFmtId="0" fontId="18" fillId="5" borderId="10" xfId="2" applyFont="1" applyFill="1" applyBorder="1" applyAlignment="1">
      <alignment horizontal="center" vertical="center" wrapText="1"/>
    </xf>
    <xf numFmtId="0" fontId="18" fillId="5" borderId="11" xfId="2" applyFont="1" applyFill="1" applyBorder="1" applyAlignment="1">
      <alignment horizontal="center" vertical="center" wrapText="1"/>
    </xf>
    <xf numFmtId="2" fontId="18" fillId="0" borderId="12" xfId="2" applyNumberFormat="1" applyFont="1" applyBorder="1" applyAlignment="1">
      <alignment horizontal="center" vertical="center"/>
    </xf>
    <xf numFmtId="9" fontId="18" fillId="0" borderId="12" xfId="2" applyNumberFormat="1" applyFont="1" applyBorder="1" applyAlignment="1">
      <alignment horizontal="center" vertical="center"/>
    </xf>
    <xf numFmtId="0" fontId="18" fillId="0" borderId="9" xfId="2" applyFont="1" applyFill="1" applyBorder="1" applyAlignment="1">
      <alignment horizontal="center" vertical="center" wrapText="1"/>
    </xf>
    <xf numFmtId="0" fontId="18" fillId="0" borderId="10" xfId="2" applyFont="1" applyFill="1" applyBorder="1" applyAlignment="1">
      <alignment horizontal="center" vertical="center"/>
    </xf>
    <xf numFmtId="0" fontId="18" fillId="0" borderId="11" xfId="2" applyFont="1" applyFill="1" applyBorder="1" applyAlignment="1">
      <alignment horizontal="center" vertical="center"/>
    </xf>
    <xf numFmtId="0" fontId="18" fillId="5" borderId="12" xfId="2" applyFont="1" applyFill="1" applyBorder="1" applyAlignment="1">
      <alignment horizontal="justify" vertical="center"/>
    </xf>
    <xf numFmtId="0" fontId="18" fillId="0" borderId="12" xfId="2" applyFont="1" applyBorder="1" applyAlignment="1">
      <alignment horizontal="center" vertical="center"/>
    </xf>
    <xf numFmtId="0" fontId="18" fillId="0" borderId="12" xfId="2" applyFont="1" applyBorder="1" applyAlignment="1">
      <alignment horizontal="center"/>
    </xf>
    <xf numFmtId="9" fontId="18" fillId="0" borderId="12" xfId="2" applyNumberFormat="1" applyFont="1" applyBorder="1" applyAlignment="1">
      <alignment horizontal="justify" vertical="center"/>
    </xf>
    <xf numFmtId="0" fontId="18" fillId="0" borderId="12" xfId="2" applyFont="1" applyBorder="1" applyAlignment="1">
      <alignment horizontal="justify" vertical="center"/>
    </xf>
    <xf numFmtId="0" fontId="132" fillId="5" borderId="12" xfId="2" applyFont="1" applyFill="1" applyBorder="1" applyAlignment="1">
      <alignment horizontal="center" vertical="center" wrapText="1"/>
    </xf>
    <xf numFmtId="0" fontId="128" fillId="5" borderId="12" xfId="2" applyFont="1" applyFill="1" applyBorder="1" applyAlignment="1">
      <alignment horizontal="center" vertical="center"/>
    </xf>
    <xf numFmtId="2" fontId="18" fillId="0" borderId="12" xfId="2" applyNumberFormat="1" applyFont="1" applyFill="1" applyBorder="1" applyAlignment="1">
      <alignment horizontal="center" vertical="center"/>
    </xf>
    <xf numFmtId="0" fontId="18" fillId="5" borderId="12" xfId="2" applyFont="1" applyFill="1" applyBorder="1" applyAlignment="1">
      <alignment horizontal="left" vertical="center" wrapText="1"/>
    </xf>
    <xf numFmtId="0" fontId="18" fillId="5" borderId="12" xfId="2" applyFont="1" applyFill="1" applyBorder="1" applyAlignment="1">
      <alignment horizontal="center" vertical="center"/>
    </xf>
    <xf numFmtId="4" fontId="18" fillId="0" borderId="9" xfId="2" applyNumberFormat="1" applyFont="1" applyBorder="1" applyAlignment="1">
      <alignment horizontal="center" vertical="center"/>
    </xf>
    <xf numFmtId="0" fontId="18" fillId="0" borderId="10" xfId="2" applyFont="1" applyBorder="1" applyAlignment="1">
      <alignment horizontal="center" vertical="center"/>
    </xf>
    <xf numFmtId="0" fontId="18" fillId="0" borderId="11" xfId="2" applyFont="1" applyBorder="1" applyAlignment="1">
      <alignment horizontal="center" vertical="center"/>
    </xf>
    <xf numFmtId="9" fontId="18" fillId="0" borderId="12" xfId="2" applyNumberFormat="1" applyFont="1" applyFill="1" applyBorder="1" applyAlignment="1">
      <alignment horizontal="center" vertical="center"/>
    </xf>
    <xf numFmtId="0" fontId="18" fillId="0" borderId="12" xfId="2" applyFont="1" applyFill="1" applyBorder="1" applyAlignment="1">
      <alignment horizontal="center" vertical="center"/>
    </xf>
    <xf numFmtId="0" fontId="121" fillId="0" borderId="0" xfId="6" applyFont="1" applyBorder="1" applyAlignment="1">
      <alignment horizontal="center" vertical="center"/>
    </xf>
    <xf numFmtId="0" fontId="122" fillId="0" borderId="0" xfId="6" applyFont="1" applyBorder="1" applyAlignment="1">
      <alignment horizontal="center" vertical="center"/>
    </xf>
    <xf numFmtId="0" fontId="122" fillId="4" borderId="0" xfId="6" applyFont="1" applyFill="1" applyBorder="1" applyAlignment="1">
      <alignment horizontal="center" vertical="center"/>
    </xf>
    <xf numFmtId="0" fontId="122" fillId="2" borderId="137" xfId="6" applyFont="1" applyFill="1" applyBorder="1" applyAlignment="1">
      <alignment horizontal="left" vertical="center" wrapText="1"/>
    </xf>
    <xf numFmtId="0" fontId="122" fillId="2" borderId="138" xfId="6" applyFont="1" applyFill="1" applyBorder="1" applyAlignment="1">
      <alignment horizontal="left" vertical="center" wrapText="1"/>
    </xf>
    <xf numFmtId="0" fontId="122" fillId="2" borderId="139" xfId="6" applyFont="1" applyFill="1" applyBorder="1" applyAlignment="1">
      <alignment horizontal="left" vertical="center" wrapText="1"/>
    </xf>
    <xf numFmtId="0" fontId="122" fillId="4" borderId="140" xfId="6" applyFont="1" applyFill="1" applyBorder="1" applyAlignment="1">
      <alignment horizontal="left" vertical="center" wrapText="1"/>
    </xf>
    <xf numFmtId="0" fontId="122" fillId="2" borderId="140" xfId="6" applyFont="1" applyFill="1" applyBorder="1" applyAlignment="1">
      <alignment horizontal="center" vertical="center" wrapText="1"/>
    </xf>
    <xf numFmtId="0" fontId="122" fillId="2" borderId="140" xfId="6" applyNumberFormat="1" applyFont="1" applyFill="1" applyBorder="1" applyAlignment="1">
      <alignment horizontal="center" vertical="center" wrapText="1"/>
    </xf>
    <xf numFmtId="0" fontId="120" fillId="0" borderId="140" xfId="6" applyFont="1" applyFill="1" applyBorder="1" applyAlignment="1">
      <alignment horizontal="center" vertical="center" wrapText="1"/>
    </xf>
    <xf numFmtId="0" fontId="120" fillId="0" borderId="141" xfId="6" applyFont="1" applyFill="1" applyBorder="1" applyAlignment="1">
      <alignment horizontal="center" vertical="center" wrapText="1"/>
    </xf>
    <xf numFmtId="0" fontId="120" fillId="5" borderId="144" xfId="6" applyFont="1" applyFill="1" applyBorder="1" applyAlignment="1">
      <alignment horizontal="justify" vertical="center" wrapText="1"/>
    </xf>
    <xf numFmtId="0" fontId="120" fillId="5" borderId="145" xfId="6" applyFont="1" applyFill="1" applyBorder="1" applyAlignment="1">
      <alignment horizontal="justify" vertical="center" wrapText="1"/>
    </xf>
    <xf numFmtId="0" fontId="122" fillId="5" borderId="141" xfId="6" applyFont="1" applyFill="1" applyBorder="1" applyAlignment="1">
      <alignment horizontal="center" vertical="center" wrapText="1"/>
    </xf>
    <xf numFmtId="0" fontId="122" fillId="5" borderId="143" xfId="6" applyFont="1" applyFill="1" applyBorder="1" applyAlignment="1">
      <alignment horizontal="center" vertical="center" wrapText="1"/>
    </xf>
    <xf numFmtId="0" fontId="120" fillId="5" borderId="141" xfId="6" applyFont="1" applyFill="1" applyBorder="1" applyAlignment="1">
      <alignment horizontal="left" vertical="center" wrapText="1"/>
    </xf>
    <xf numFmtId="0" fontId="120" fillId="5" borderId="143" xfId="6" applyFont="1" applyFill="1" applyBorder="1" applyAlignment="1">
      <alignment horizontal="left" vertical="center" wrapText="1"/>
    </xf>
    <xf numFmtId="0" fontId="120" fillId="5" borderId="141" xfId="6" applyFont="1" applyFill="1" applyBorder="1" applyAlignment="1">
      <alignment horizontal="justify" vertical="center" wrapText="1"/>
    </xf>
    <xf numFmtId="0" fontId="120" fillId="5" borderId="143" xfId="6" applyFont="1" applyFill="1" applyBorder="1" applyAlignment="1">
      <alignment horizontal="justify" vertical="center" wrapText="1"/>
    </xf>
    <xf numFmtId="0" fontId="120" fillId="0" borderId="141" xfId="6" applyFont="1" applyFill="1" applyBorder="1" applyAlignment="1">
      <alignment horizontal="justify" vertical="center" wrapText="1"/>
    </xf>
    <xf numFmtId="0" fontId="120" fillId="0" borderId="142" xfId="6" applyFont="1" applyFill="1" applyBorder="1" applyAlignment="1">
      <alignment horizontal="justify" vertical="center" wrapText="1"/>
    </xf>
    <xf numFmtId="0" fontId="120" fillId="0" borderId="143" xfId="6" applyFont="1" applyFill="1" applyBorder="1" applyAlignment="1">
      <alignment horizontal="justify" vertical="center" wrapText="1"/>
    </xf>
    <xf numFmtId="0" fontId="120" fillId="0" borderId="141" xfId="6" applyFont="1" applyBorder="1" applyAlignment="1">
      <alignment horizontal="justify" vertical="center"/>
    </xf>
    <xf numFmtId="0" fontId="120" fillId="0" borderId="142" xfId="6" applyFont="1" applyBorder="1" applyAlignment="1">
      <alignment horizontal="justify" vertical="center"/>
    </xf>
    <xf numFmtId="0" fontId="120" fillId="0" borderId="12" xfId="6" applyFont="1" applyBorder="1" applyAlignment="1">
      <alignment horizontal="left" vertical="center"/>
    </xf>
    <xf numFmtId="0" fontId="120" fillId="0" borderId="12" xfId="6" applyFont="1" applyBorder="1" applyAlignment="1">
      <alignment horizontal="justify" vertical="center"/>
    </xf>
    <xf numFmtId="0" fontId="122" fillId="4" borderId="140" xfId="6" applyFont="1" applyFill="1" applyBorder="1" applyAlignment="1">
      <alignment horizontal="center" vertical="center" wrapText="1"/>
    </xf>
    <xf numFmtId="0" fontId="122" fillId="4" borderId="140" xfId="2" applyFont="1" applyFill="1" applyBorder="1" applyAlignment="1">
      <alignment horizontal="center" vertical="center" wrapText="1"/>
    </xf>
    <xf numFmtId="165" fontId="122" fillId="4" borderId="140" xfId="6" applyNumberFormat="1" applyFont="1" applyFill="1" applyBorder="1" applyAlignment="1">
      <alignment horizontal="center" vertical="center" wrapText="1"/>
    </xf>
    <xf numFmtId="165" fontId="122" fillId="4" borderId="141" xfId="6" applyNumberFormat="1" applyFont="1" applyFill="1" applyBorder="1" applyAlignment="1">
      <alignment horizontal="center" vertical="center" wrapText="1"/>
    </xf>
    <xf numFmtId="165" fontId="122" fillId="4" borderId="143" xfId="6" applyNumberFormat="1" applyFont="1" applyFill="1" applyBorder="1" applyAlignment="1">
      <alignment horizontal="center" vertical="center" wrapText="1"/>
    </xf>
    <xf numFmtId="165" fontId="122" fillId="4" borderId="140" xfId="7" applyFont="1" applyFill="1" applyBorder="1" applyAlignment="1">
      <alignment horizontal="center" vertical="center" wrapText="1"/>
    </xf>
    <xf numFmtId="0" fontId="122" fillId="4" borderId="141" xfId="6" applyFont="1" applyFill="1" applyBorder="1" applyAlignment="1">
      <alignment horizontal="center" vertical="center" wrapText="1"/>
    </xf>
    <xf numFmtId="0" fontId="122" fillId="4" borderId="142" xfId="6" applyFont="1" applyFill="1" applyBorder="1" applyAlignment="1">
      <alignment horizontal="center" vertical="center" wrapText="1"/>
    </xf>
    <xf numFmtId="0" fontId="122" fillId="4" borderId="143" xfId="6" applyFont="1" applyFill="1" applyBorder="1" applyAlignment="1">
      <alignment horizontal="center" vertical="center" wrapText="1"/>
    </xf>
    <xf numFmtId="0" fontId="122" fillId="4" borderId="140" xfId="6" applyFont="1" applyFill="1" applyBorder="1" applyAlignment="1">
      <alignment horizontal="justify" vertical="center" wrapText="1"/>
    </xf>
    <xf numFmtId="0" fontId="120" fillId="0" borderId="12" xfId="6" applyFont="1" applyFill="1" applyBorder="1" applyAlignment="1">
      <alignment horizontal="left" vertical="center" wrapText="1"/>
    </xf>
    <xf numFmtId="0" fontId="120" fillId="0" borderId="9" xfId="6" applyFont="1" applyFill="1" applyBorder="1" applyAlignment="1">
      <alignment horizontal="left" vertical="center" wrapText="1"/>
    </xf>
    <xf numFmtId="0" fontId="120" fillId="0" borderId="11" xfId="6" applyFont="1" applyFill="1" applyBorder="1" applyAlignment="1">
      <alignment horizontal="left" vertical="center" wrapText="1"/>
    </xf>
    <xf numFmtId="0" fontId="120" fillId="0" borderId="9" xfId="6" applyFont="1" applyFill="1" applyBorder="1" applyAlignment="1">
      <alignment horizontal="center" vertical="center" wrapText="1"/>
    </xf>
    <xf numFmtId="0" fontId="120" fillId="0" borderId="10" xfId="6" applyFont="1" applyFill="1" applyBorder="1" applyAlignment="1">
      <alignment horizontal="center" vertical="center" wrapText="1"/>
    </xf>
    <xf numFmtId="0" fontId="120" fillId="5" borderId="9" xfId="6" applyFont="1" applyFill="1" applyBorder="1" applyAlignment="1">
      <alignment horizontal="left" vertical="center" wrapText="1"/>
    </xf>
    <xf numFmtId="0" fontId="120" fillId="5" borderId="11" xfId="6" applyFont="1" applyFill="1" applyBorder="1" applyAlignment="1">
      <alignment horizontal="left" vertical="center" wrapText="1"/>
    </xf>
    <xf numFmtId="0" fontId="120" fillId="0" borderId="10" xfId="6" applyFont="1" applyFill="1" applyBorder="1" applyAlignment="1">
      <alignment horizontal="left" vertical="center" wrapText="1"/>
    </xf>
    <xf numFmtId="0" fontId="120" fillId="0" borderId="11" xfId="6" applyFont="1" applyFill="1" applyBorder="1" applyAlignment="1">
      <alignment horizontal="center" vertical="center" wrapText="1"/>
    </xf>
    <xf numFmtId="165" fontId="120" fillId="0" borderId="140" xfId="7" applyFont="1" applyFill="1" applyBorder="1" applyAlignment="1">
      <alignment horizontal="center" vertical="center" wrapText="1"/>
    </xf>
    <xf numFmtId="165" fontId="120" fillId="0" borderId="141" xfId="7" applyFont="1" applyFill="1" applyBorder="1" applyAlignment="1">
      <alignment horizontal="center" vertical="center" wrapText="1"/>
    </xf>
    <xf numFmtId="0" fontId="120" fillId="5" borderId="12" xfId="6" applyFont="1" applyFill="1" applyBorder="1" applyAlignment="1">
      <alignment horizontal="center" vertical="center" wrapText="1"/>
    </xf>
    <xf numFmtId="165" fontId="120" fillId="0" borderId="12" xfId="7" applyFont="1" applyFill="1" applyBorder="1" applyAlignment="1">
      <alignment horizontal="center" vertical="center" wrapText="1"/>
    </xf>
    <xf numFmtId="0" fontId="120" fillId="11" borderId="140" xfId="6" applyFont="1" applyFill="1" applyBorder="1" applyAlignment="1">
      <alignment horizontal="center" vertical="center" wrapText="1"/>
    </xf>
    <xf numFmtId="0" fontId="120" fillId="11" borderId="141" xfId="6" applyFont="1" applyFill="1" applyBorder="1" applyAlignment="1">
      <alignment horizontal="center" vertical="center" wrapText="1"/>
    </xf>
    <xf numFmtId="0" fontId="120" fillId="5" borderId="140" xfId="6" applyFont="1" applyFill="1" applyBorder="1" applyAlignment="1">
      <alignment horizontal="justify" vertical="center" wrapText="1"/>
    </xf>
    <xf numFmtId="0" fontId="120" fillId="0" borderId="140" xfId="6" applyFont="1" applyFill="1" applyBorder="1" applyAlignment="1">
      <alignment horizontal="justify" vertical="center" wrapText="1"/>
    </xf>
    <xf numFmtId="9" fontId="120" fillId="0" borderId="140" xfId="6" applyNumberFormat="1" applyFont="1" applyFill="1" applyBorder="1" applyAlignment="1">
      <alignment horizontal="center" vertical="center" wrapText="1"/>
    </xf>
    <xf numFmtId="0" fontId="122" fillId="4" borderId="137" xfId="6" applyFont="1" applyFill="1" applyBorder="1" applyAlignment="1">
      <alignment horizontal="left" vertical="center" wrapText="1"/>
    </xf>
    <xf numFmtId="0" fontId="122" fillId="4" borderId="138" xfId="6" applyFont="1" applyFill="1" applyBorder="1" applyAlignment="1">
      <alignment horizontal="left" vertical="center" wrapText="1"/>
    </xf>
    <xf numFmtId="0" fontId="122" fillId="4" borderId="139" xfId="6" applyFont="1" applyFill="1" applyBorder="1" applyAlignment="1">
      <alignment horizontal="left" vertical="center" wrapText="1"/>
    </xf>
    <xf numFmtId="0" fontId="122" fillId="2" borderId="137" xfId="6" applyFont="1" applyFill="1" applyBorder="1" applyAlignment="1">
      <alignment horizontal="center" vertical="center" wrapText="1"/>
    </xf>
    <xf numFmtId="0" fontId="122" fillId="2" borderId="138" xfId="6" applyFont="1" applyFill="1" applyBorder="1" applyAlignment="1">
      <alignment horizontal="center" vertical="center" wrapText="1"/>
    </xf>
    <xf numFmtId="0" fontId="122" fillId="2" borderId="139" xfId="6" applyFont="1" applyFill="1" applyBorder="1" applyAlignment="1">
      <alignment horizontal="center" vertical="center" wrapText="1"/>
    </xf>
    <xf numFmtId="0" fontId="122" fillId="2" borderId="137" xfId="6" applyNumberFormat="1" applyFont="1" applyFill="1" applyBorder="1" applyAlignment="1">
      <alignment horizontal="center" vertical="center" wrapText="1"/>
    </xf>
    <xf numFmtId="0" fontId="122" fillId="2" borderId="138" xfId="6" applyNumberFormat="1" applyFont="1" applyFill="1" applyBorder="1" applyAlignment="1">
      <alignment horizontal="center" vertical="center" wrapText="1"/>
    </xf>
    <xf numFmtId="0" fontId="122" fillId="2" borderId="139" xfId="6" applyNumberFormat="1" applyFont="1" applyFill="1" applyBorder="1" applyAlignment="1">
      <alignment horizontal="center" vertical="center" wrapText="1"/>
    </xf>
    <xf numFmtId="0" fontId="120" fillId="0" borderId="141" xfId="6" applyFont="1" applyFill="1" applyBorder="1" applyAlignment="1">
      <alignment horizontal="left" vertical="center" wrapText="1"/>
    </xf>
    <xf numFmtId="0" fontId="120" fillId="0" borderId="142" xfId="6" applyFont="1" applyFill="1" applyBorder="1" applyAlignment="1">
      <alignment horizontal="left" vertical="center" wrapText="1"/>
    </xf>
    <xf numFmtId="0" fontId="120" fillId="0" borderId="143" xfId="6" applyFont="1" applyFill="1" applyBorder="1" applyAlignment="1">
      <alignment horizontal="left" vertical="center" wrapText="1"/>
    </xf>
    <xf numFmtId="0" fontId="120" fillId="5" borderId="141" xfId="3" applyFont="1" applyFill="1" applyBorder="1" applyAlignment="1">
      <alignment horizontal="left" vertical="center" wrapText="1"/>
    </xf>
    <xf numFmtId="0" fontId="120" fillId="5" borderId="142" xfId="3" applyFont="1" applyFill="1" applyBorder="1" applyAlignment="1">
      <alignment horizontal="left" vertical="center" wrapText="1"/>
    </xf>
    <xf numFmtId="0" fontId="120" fillId="5" borderId="143" xfId="3" applyFont="1" applyFill="1" applyBorder="1" applyAlignment="1">
      <alignment horizontal="left" vertical="center" wrapText="1"/>
    </xf>
    <xf numFmtId="0" fontId="120" fillId="0" borderId="149" xfId="3" applyFont="1" applyFill="1" applyBorder="1" applyAlignment="1">
      <alignment horizontal="center" vertical="center" wrapText="1"/>
    </xf>
    <xf numFmtId="0" fontId="120" fillId="0" borderId="146" xfId="3" applyFont="1" applyFill="1" applyBorder="1" applyAlignment="1">
      <alignment horizontal="center" vertical="center" wrapText="1"/>
    </xf>
    <xf numFmtId="0" fontId="120" fillId="0" borderId="143" xfId="3" applyFont="1" applyFill="1" applyBorder="1" applyAlignment="1">
      <alignment horizontal="center" vertical="center" wrapText="1"/>
    </xf>
    <xf numFmtId="0" fontId="120" fillId="5" borderId="144" xfId="6" applyFont="1" applyFill="1" applyBorder="1" applyAlignment="1">
      <alignment horizontal="left" vertical="center" wrapText="1"/>
    </xf>
    <xf numFmtId="0" fontId="120" fillId="5" borderId="150" xfId="6" applyFont="1" applyFill="1" applyBorder="1" applyAlignment="1">
      <alignment horizontal="left" vertical="center" wrapText="1"/>
    </xf>
    <xf numFmtId="165" fontId="120" fillId="0" borderId="142" xfId="7" applyFont="1" applyFill="1" applyBorder="1" applyAlignment="1">
      <alignment horizontal="center" vertical="center" wrapText="1"/>
    </xf>
    <xf numFmtId="165" fontId="120" fillId="0" borderId="143" xfId="7" applyFont="1" applyFill="1" applyBorder="1" applyAlignment="1">
      <alignment horizontal="center" vertical="center" wrapText="1"/>
    </xf>
    <xf numFmtId="165" fontId="120" fillId="5" borderId="141" xfId="7" applyFont="1" applyFill="1" applyBorder="1" applyAlignment="1">
      <alignment horizontal="center" vertical="center" wrapText="1"/>
    </xf>
    <xf numFmtId="165" fontId="120" fillId="5" borderId="142" xfId="7" applyFont="1" applyFill="1" applyBorder="1" applyAlignment="1">
      <alignment horizontal="center" vertical="center" wrapText="1"/>
    </xf>
    <xf numFmtId="165" fontId="120" fillId="5" borderId="143" xfId="7" applyFont="1" applyFill="1" applyBorder="1" applyAlignment="1">
      <alignment horizontal="center" vertical="center" wrapText="1"/>
    </xf>
    <xf numFmtId="0" fontId="120" fillId="0" borderId="148" xfId="6" applyFont="1" applyFill="1" applyBorder="1" applyAlignment="1">
      <alignment horizontal="left" vertical="center" wrapText="1"/>
    </xf>
    <xf numFmtId="0" fontId="120" fillId="0" borderId="142" xfId="6" applyFont="1" applyFill="1" applyBorder="1" applyAlignment="1">
      <alignment horizontal="center" vertical="center" wrapText="1"/>
    </xf>
    <xf numFmtId="0" fontId="120" fillId="0" borderId="143" xfId="6" applyFont="1" applyFill="1" applyBorder="1" applyAlignment="1">
      <alignment horizontal="center" vertical="center" wrapText="1"/>
    </xf>
    <xf numFmtId="165" fontId="120" fillId="5" borderId="142" xfId="6" applyNumberFormat="1" applyFont="1" applyFill="1" applyBorder="1" applyAlignment="1">
      <alignment horizontal="center" vertical="center" wrapText="1"/>
    </xf>
    <xf numFmtId="165" fontId="120" fillId="5" borderId="143" xfId="6" applyNumberFormat="1" applyFont="1" applyFill="1" applyBorder="1" applyAlignment="1">
      <alignment horizontal="center" vertical="center" wrapText="1"/>
    </xf>
    <xf numFmtId="0" fontId="120" fillId="5" borderId="142" xfId="6" applyFont="1" applyFill="1" applyBorder="1" applyAlignment="1">
      <alignment horizontal="left" vertical="center" wrapText="1"/>
    </xf>
    <xf numFmtId="0" fontId="120" fillId="5" borderId="141" xfId="6" applyFont="1" applyFill="1" applyBorder="1" applyAlignment="1">
      <alignment horizontal="center" vertical="center" wrapText="1"/>
    </xf>
    <xf numFmtId="0" fontId="120" fillId="5" borderId="142" xfId="6" applyFont="1" applyFill="1" applyBorder="1" applyAlignment="1">
      <alignment horizontal="center" vertical="center" wrapText="1"/>
    </xf>
    <xf numFmtId="0" fontId="120" fillId="5" borderId="142" xfId="6" applyFont="1" applyFill="1" applyBorder="1" applyAlignment="1">
      <alignment horizontal="justify" vertical="center" wrapText="1"/>
    </xf>
    <xf numFmtId="0" fontId="120" fillId="5" borderId="143" xfId="6" applyFont="1" applyFill="1" applyBorder="1" applyAlignment="1">
      <alignment horizontal="center" vertical="center" wrapText="1"/>
    </xf>
    <xf numFmtId="165" fontId="122" fillId="5" borderId="142" xfId="6" applyNumberFormat="1" applyFont="1" applyFill="1" applyBorder="1" applyAlignment="1">
      <alignment horizontal="center" vertical="center" wrapText="1"/>
    </xf>
    <xf numFmtId="165" fontId="122" fillId="5" borderId="143" xfId="6" applyNumberFormat="1" applyFont="1" applyFill="1" applyBorder="1" applyAlignment="1">
      <alignment horizontal="center" vertical="center" wrapText="1"/>
    </xf>
    <xf numFmtId="165" fontId="122" fillId="4" borderId="140" xfId="6" applyNumberFormat="1" applyFont="1" applyFill="1" applyBorder="1" applyAlignment="1">
      <alignment horizontal="justify" vertical="center" wrapText="1"/>
    </xf>
    <xf numFmtId="165" fontId="122" fillId="5" borderId="141" xfId="6" applyNumberFormat="1" applyFont="1" applyFill="1" applyBorder="1" applyAlignment="1">
      <alignment horizontal="center" vertical="center" wrapText="1"/>
    </xf>
    <xf numFmtId="0" fontId="120" fillId="5" borderId="140" xfId="6" applyFont="1" applyFill="1" applyBorder="1" applyAlignment="1">
      <alignment horizontal="center" vertical="center" wrapText="1"/>
    </xf>
    <xf numFmtId="0" fontId="122" fillId="5" borderId="140" xfId="6" applyFont="1" applyFill="1" applyBorder="1" applyAlignment="1">
      <alignment horizontal="justify" vertical="center" wrapText="1"/>
    </xf>
    <xf numFmtId="0" fontId="123" fillId="0" borderId="140" xfId="6" applyFont="1" applyFill="1" applyBorder="1" applyAlignment="1">
      <alignment horizontal="justify" vertical="center" wrapText="1"/>
    </xf>
    <xf numFmtId="0" fontId="123" fillId="0" borderId="140" xfId="6" applyFont="1" applyFill="1" applyBorder="1" applyAlignment="1">
      <alignment horizontal="center" vertical="center" wrapText="1"/>
    </xf>
    <xf numFmtId="0" fontId="123" fillId="5" borderId="140" xfId="6" applyFont="1" applyFill="1" applyBorder="1" applyAlignment="1">
      <alignment horizontal="justify" vertical="center" wrapText="1"/>
    </xf>
    <xf numFmtId="0" fontId="123" fillId="5" borderId="140" xfId="6" applyFont="1" applyFill="1" applyBorder="1" applyAlignment="1">
      <alignment horizontal="center" vertical="center" wrapText="1"/>
    </xf>
    <xf numFmtId="165" fontId="123" fillId="5" borderId="140" xfId="6" applyNumberFormat="1" applyFont="1" applyFill="1" applyBorder="1" applyAlignment="1">
      <alignment horizontal="justify" vertical="center" wrapText="1"/>
    </xf>
    <xf numFmtId="165" fontId="123" fillId="0" borderId="140" xfId="7" applyFont="1" applyFill="1" applyBorder="1" applyAlignment="1">
      <alignment horizontal="center" vertical="center" wrapText="1"/>
    </xf>
    <xf numFmtId="165" fontId="124" fillId="5" borderId="141" xfId="6" applyNumberFormat="1" applyFont="1" applyFill="1" applyBorder="1" applyAlignment="1">
      <alignment horizontal="center" vertical="center" wrapText="1"/>
    </xf>
    <xf numFmtId="165" fontId="124" fillId="5" borderId="143" xfId="6" applyNumberFormat="1" applyFont="1" applyFill="1" applyBorder="1" applyAlignment="1">
      <alignment horizontal="center" vertical="center" wrapText="1"/>
    </xf>
    <xf numFmtId="165" fontId="120" fillId="5" borderId="140" xfId="6" applyNumberFormat="1" applyFont="1" applyFill="1" applyBorder="1" applyAlignment="1">
      <alignment horizontal="justify" vertical="center" wrapText="1"/>
    </xf>
    <xf numFmtId="0" fontId="122" fillId="0" borderId="140" xfId="6" applyFont="1" applyFill="1" applyBorder="1" applyAlignment="1">
      <alignment horizontal="justify" vertical="center" wrapText="1"/>
    </xf>
    <xf numFmtId="9" fontId="122" fillId="0" borderId="140" xfId="6" applyNumberFormat="1" applyFont="1" applyFill="1" applyBorder="1" applyAlignment="1">
      <alignment horizontal="center" vertical="center" wrapText="1"/>
    </xf>
    <xf numFmtId="0" fontId="120" fillId="0" borderId="140" xfId="3" applyFont="1" applyFill="1" applyBorder="1" applyAlignment="1">
      <alignment horizontal="justify" vertical="center" wrapText="1"/>
    </xf>
    <xf numFmtId="0" fontId="120" fillId="0" borderId="140" xfId="3" applyFont="1" applyFill="1" applyBorder="1" applyAlignment="1">
      <alignment horizontal="center" vertical="center" wrapText="1"/>
    </xf>
    <xf numFmtId="0" fontId="120" fillId="5" borderId="141" xfId="6" applyFont="1" applyFill="1" applyBorder="1" applyAlignment="1">
      <alignment horizontal="center" vertical="center"/>
    </xf>
    <xf numFmtId="0" fontId="120" fillId="5" borderId="143" xfId="6" applyFont="1" applyFill="1" applyBorder="1" applyAlignment="1">
      <alignment horizontal="center" vertical="center"/>
    </xf>
    <xf numFmtId="0" fontId="120" fillId="11" borderId="140" xfId="3" applyFont="1" applyFill="1" applyBorder="1" applyAlignment="1">
      <alignment horizontal="center" vertical="center" wrapText="1"/>
    </xf>
    <xf numFmtId="0" fontId="120" fillId="5" borderId="140" xfId="3" applyFont="1" applyFill="1" applyBorder="1" applyAlignment="1">
      <alignment horizontal="justify" vertical="center" wrapText="1"/>
    </xf>
    <xf numFmtId="0" fontId="120" fillId="5" borderId="140" xfId="3" applyFont="1" applyFill="1" applyBorder="1" applyAlignment="1">
      <alignment horizontal="center" vertical="center" wrapText="1"/>
    </xf>
    <xf numFmtId="9" fontId="120" fillId="0" borderId="140" xfId="3" applyNumberFormat="1" applyFont="1" applyFill="1" applyBorder="1" applyAlignment="1">
      <alignment horizontal="center" vertical="center" wrapText="1"/>
    </xf>
    <xf numFmtId="0" fontId="120" fillId="0" borderId="140" xfId="3" applyNumberFormat="1" applyFont="1" applyFill="1" applyBorder="1" applyAlignment="1">
      <alignment horizontal="center" vertical="center" wrapText="1"/>
    </xf>
    <xf numFmtId="0" fontId="120" fillId="0" borderId="137" xfId="6" applyFont="1" applyFill="1" applyBorder="1" applyAlignment="1">
      <alignment horizontal="center" vertical="center" wrapText="1"/>
    </xf>
    <xf numFmtId="165" fontId="120" fillId="0" borderId="141" xfId="6" applyNumberFormat="1" applyFont="1" applyFill="1" applyBorder="1" applyAlignment="1">
      <alignment horizontal="left" vertical="center" wrapText="1"/>
    </xf>
    <xf numFmtId="165" fontId="120" fillId="0" borderId="142" xfId="6" applyNumberFormat="1" applyFont="1" applyFill="1" applyBorder="1" applyAlignment="1">
      <alignment horizontal="left" vertical="center" wrapText="1"/>
    </xf>
    <xf numFmtId="165" fontId="120" fillId="0" borderId="143" xfId="6" applyNumberFormat="1" applyFont="1" applyFill="1" applyBorder="1" applyAlignment="1">
      <alignment horizontal="left" vertical="center" wrapText="1"/>
    </xf>
    <xf numFmtId="0" fontId="120" fillId="20" borderId="140" xfId="3" applyFont="1" applyFill="1" applyBorder="1" applyAlignment="1">
      <alignment horizontal="center" vertical="center" wrapText="1"/>
    </xf>
    <xf numFmtId="0" fontId="123" fillId="0" borderId="140" xfId="3" applyFont="1" applyBorder="1" applyAlignment="1">
      <alignment horizontal="justify" vertical="center" wrapText="1"/>
    </xf>
    <xf numFmtId="0" fontId="120" fillId="0" borderId="140" xfId="3" applyFont="1" applyBorder="1" applyAlignment="1">
      <alignment horizontal="justify" vertical="center" wrapText="1"/>
    </xf>
    <xf numFmtId="165" fontId="120" fillId="0" borderId="140" xfId="7" applyFont="1" applyBorder="1" applyAlignment="1">
      <alignment horizontal="center" vertical="center" wrapText="1"/>
    </xf>
    <xf numFmtId="49" fontId="120" fillId="0" borderId="140" xfId="6" applyNumberFormat="1" applyFont="1" applyFill="1" applyBorder="1" applyAlignment="1">
      <alignment horizontal="justify" vertical="center" wrapText="1"/>
    </xf>
    <xf numFmtId="0" fontId="122" fillId="0" borderId="140" xfId="3" applyFont="1" applyFill="1" applyBorder="1" applyAlignment="1">
      <alignment horizontal="center" vertical="center" wrapText="1"/>
    </xf>
    <xf numFmtId="165" fontId="120" fillId="5" borderId="140" xfId="7" applyFont="1" applyFill="1" applyBorder="1" applyAlignment="1">
      <alignment horizontal="center" vertical="center" wrapText="1"/>
    </xf>
    <xf numFmtId="49" fontId="120" fillId="5" borderId="140" xfId="6" applyNumberFormat="1" applyFont="1" applyFill="1" applyBorder="1" applyAlignment="1">
      <alignment horizontal="justify" vertical="center" wrapText="1"/>
    </xf>
    <xf numFmtId="165" fontId="120" fillId="0" borderId="12" xfId="7" applyFont="1" applyBorder="1" applyAlignment="1">
      <alignment horizontal="center" vertical="center" wrapText="1"/>
    </xf>
    <xf numFmtId="0" fontId="120" fillId="11" borderId="137" xfId="6" applyFont="1" applyFill="1" applyBorder="1" applyAlignment="1">
      <alignment horizontal="center" vertical="center" wrapText="1"/>
    </xf>
    <xf numFmtId="0" fontId="120" fillId="0" borderId="151" xfId="6" applyFont="1" applyFill="1" applyBorder="1" applyAlignment="1">
      <alignment horizontal="center" vertical="center" wrapText="1"/>
    </xf>
    <xf numFmtId="49" fontId="120" fillId="0" borderId="141" xfId="6" applyNumberFormat="1" applyFont="1" applyFill="1" applyBorder="1" applyAlignment="1">
      <alignment horizontal="justify" vertical="center" wrapText="1"/>
    </xf>
    <xf numFmtId="49" fontId="120" fillId="0" borderId="143" xfId="6" applyNumberFormat="1" applyFont="1" applyFill="1" applyBorder="1" applyAlignment="1">
      <alignment horizontal="justify" vertical="center" wrapText="1"/>
    </xf>
    <xf numFmtId="0" fontId="120" fillId="0" borderId="141" xfId="3" applyFont="1" applyFill="1" applyBorder="1" applyAlignment="1">
      <alignment horizontal="center" vertical="center" wrapText="1"/>
    </xf>
    <xf numFmtId="0" fontId="120" fillId="5" borderId="151" xfId="6" applyFont="1" applyFill="1" applyBorder="1" applyAlignment="1">
      <alignment horizontal="center" vertical="center" wrapText="1"/>
    </xf>
    <xf numFmtId="0" fontId="123" fillId="0" borderId="140" xfId="3" applyFont="1" applyFill="1" applyBorder="1" applyAlignment="1">
      <alignment horizontal="justify" vertical="center" wrapText="1"/>
    </xf>
    <xf numFmtId="0" fontId="123" fillId="0" borderId="151" xfId="3" applyFont="1" applyFill="1" applyBorder="1" applyAlignment="1">
      <alignment horizontal="justify" vertical="center" wrapText="1"/>
    </xf>
    <xf numFmtId="0" fontId="122" fillId="2" borderId="143" xfId="6" applyFont="1" applyFill="1" applyBorder="1" applyAlignment="1">
      <alignment horizontal="center" vertical="center" wrapText="1"/>
    </xf>
    <xf numFmtId="0" fontId="120" fillId="11" borderId="152" xfId="6" applyFont="1" applyFill="1" applyBorder="1" applyAlignment="1">
      <alignment horizontal="center" vertical="center" wrapText="1"/>
    </xf>
    <xf numFmtId="0" fontId="120" fillId="0" borderId="139" xfId="6" applyFont="1" applyFill="1" applyBorder="1" applyAlignment="1">
      <alignment horizontal="center" vertical="center" wrapText="1"/>
    </xf>
    <xf numFmtId="0" fontId="120" fillId="0" borderId="153" xfId="6" applyFont="1" applyFill="1" applyBorder="1" applyAlignment="1">
      <alignment horizontal="center" vertical="center" wrapText="1"/>
    </xf>
    <xf numFmtId="0" fontId="120" fillId="0" borderId="152" xfId="6" applyFont="1" applyFill="1" applyBorder="1" applyAlignment="1">
      <alignment horizontal="center" vertical="center" wrapText="1"/>
    </xf>
    <xf numFmtId="0" fontId="120" fillId="11" borderId="138" xfId="6" applyFont="1" applyFill="1" applyBorder="1" applyAlignment="1">
      <alignment horizontal="center" vertical="center" wrapText="1"/>
    </xf>
    <xf numFmtId="0" fontId="120" fillId="11" borderId="154" xfId="6" applyFont="1" applyFill="1" applyBorder="1" applyAlignment="1">
      <alignment horizontal="center" vertical="center" wrapText="1"/>
    </xf>
    <xf numFmtId="9" fontId="120" fillId="0" borderId="140" xfId="1" applyNumberFormat="1" applyFont="1" applyFill="1" applyBorder="1" applyAlignment="1">
      <alignment horizontal="center" vertical="center" wrapText="1"/>
    </xf>
    <xf numFmtId="0" fontId="120" fillId="5" borderId="141" xfId="3" applyFont="1" applyFill="1" applyBorder="1" applyAlignment="1">
      <alignment horizontal="center" vertical="center" wrapText="1"/>
    </xf>
    <xf numFmtId="0" fontId="120" fillId="5" borderId="143" xfId="3" applyFont="1" applyFill="1" applyBorder="1" applyAlignment="1">
      <alignment horizontal="center" vertical="center" wrapText="1"/>
    </xf>
    <xf numFmtId="165" fontId="120" fillId="0" borderId="140" xfId="7" applyFont="1" applyBorder="1" applyAlignment="1">
      <alignment horizontal="right" vertical="center"/>
    </xf>
    <xf numFmtId="165" fontId="120" fillId="0" borderId="141" xfId="7" applyFont="1" applyBorder="1" applyAlignment="1">
      <alignment horizontal="right" vertical="center"/>
    </xf>
    <xf numFmtId="165" fontId="120" fillId="0" borderId="143" xfId="7" applyFont="1" applyBorder="1" applyAlignment="1">
      <alignment horizontal="right" vertical="center"/>
    </xf>
    <xf numFmtId="0" fontId="120" fillId="0" borderId="140" xfId="6" applyFont="1" applyFill="1" applyBorder="1" applyAlignment="1">
      <alignment horizontal="center" vertical="center"/>
    </xf>
    <xf numFmtId="0" fontId="120" fillId="0" borderId="140" xfId="6" applyFont="1" applyBorder="1" applyAlignment="1">
      <alignment horizontal="justify" vertical="center" wrapText="1"/>
    </xf>
    <xf numFmtId="0" fontId="120" fillId="0" borderId="140" xfId="6" applyFont="1" applyBorder="1" applyAlignment="1">
      <alignment horizontal="center" vertical="center"/>
    </xf>
    <xf numFmtId="0" fontId="120" fillId="0" borderId="9" xfId="3" applyFont="1" applyFill="1" applyBorder="1" applyAlignment="1">
      <alignment horizontal="left" vertical="center" wrapText="1"/>
    </xf>
    <xf numFmtId="0" fontId="120" fillId="0" borderId="11" xfId="3" applyFont="1" applyFill="1" applyBorder="1" applyAlignment="1">
      <alignment horizontal="left" vertical="center" wrapText="1"/>
    </xf>
    <xf numFmtId="0" fontId="120" fillId="0" borderId="141" xfId="3" applyFont="1" applyFill="1" applyBorder="1" applyAlignment="1">
      <alignment horizontal="justify" vertical="center" wrapText="1"/>
    </xf>
    <xf numFmtId="165" fontId="120" fillId="0" borderId="140" xfId="7" applyFont="1" applyBorder="1" applyAlignment="1">
      <alignment horizontal="center" vertical="center"/>
    </xf>
    <xf numFmtId="165" fontId="120" fillId="0" borderId="140" xfId="7" applyFont="1" applyFill="1" applyBorder="1" applyAlignment="1">
      <alignment horizontal="center" vertical="center"/>
    </xf>
    <xf numFmtId="3" fontId="120" fillId="0" borderId="140" xfId="6" applyNumberFormat="1" applyFont="1" applyFill="1" applyBorder="1" applyAlignment="1">
      <alignment horizontal="center" vertical="center" wrapText="1"/>
    </xf>
    <xf numFmtId="0" fontId="120" fillId="0" borderId="139" xfId="6" applyFont="1" applyFill="1" applyBorder="1" applyAlignment="1">
      <alignment horizontal="justify" vertical="center" wrapText="1"/>
    </xf>
    <xf numFmtId="166" fontId="120" fillId="0" borderId="140" xfId="7" applyNumberFormat="1" applyFont="1" applyFill="1" applyBorder="1" applyAlignment="1">
      <alignment horizontal="center" vertical="center" wrapText="1"/>
    </xf>
    <xf numFmtId="0" fontId="120" fillId="0" borderId="141" xfId="6" applyFont="1" applyBorder="1" applyAlignment="1">
      <alignment horizontal="center" vertical="center"/>
    </xf>
    <xf numFmtId="0" fontId="120" fillId="0" borderId="143" xfId="6" applyFont="1" applyBorder="1" applyAlignment="1">
      <alignment horizontal="center" vertical="center"/>
    </xf>
    <xf numFmtId="165" fontId="120" fillId="0" borderId="140" xfId="7" applyFont="1" applyFill="1" applyBorder="1" applyAlignment="1">
      <alignment horizontal="justify" vertical="center" wrapText="1"/>
    </xf>
    <xf numFmtId="0" fontId="120" fillId="11" borderId="140" xfId="6" applyFont="1" applyFill="1" applyBorder="1" applyAlignment="1">
      <alignment horizontal="center" vertical="center"/>
    </xf>
    <xf numFmtId="0" fontId="120" fillId="0" borderId="140" xfId="6" applyFont="1" applyBorder="1" applyAlignment="1">
      <alignment horizontal="justify" vertical="center"/>
    </xf>
    <xf numFmtId="0" fontId="122" fillId="0" borderId="140" xfId="6" applyFont="1" applyFill="1" applyBorder="1" applyAlignment="1">
      <alignment horizontal="center" vertical="center" wrapText="1"/>
    </xf>
    <xf numFmtId="0" fontId="122" fillId="0" borderId="140" xfId="6" applyFont="1" applyFill="1" applyBorder="1" applyAlignment="1">
      <alignment horizontal="center" vertical="center"/>
    </xf>
    <xf numFmtId="0" fontId="120" fillId="0" borderId="137" xfId="6" applyFont="1" applyFill="1" applyBorder="1" applyAlignment="1">
      <alignment horizontal="center" vertical="center"/>
    </xf>
    <xf numFmtId="0" fontId="120" fillId="5" borderId="155" xfId="6" applyFont="1" applyFill="1" applyBorder="1" applyAlignment="1">
      <alignment horizontal="left" vertical="center" wrapText="1"/>
    </xf>
    <xf numFmtId="0" fontId="120" fillId="5" borderId="156" xfId="6" applyFont="1" applyFill="1" applyBorder="1" applyAlignment="1">
      <alignment horizontal="left" vertical="center" wrapText="1"/>
    </xf>
    <xf numFmtId="165" fontId="120" fillId="5" borderId="141" xfId="7" applyFont="1" applyFill="1" applyBorder="1" applyAlignment="1">
      <alignment horizontal="center" vertical="center"/>
    </xf>
    <xf numFmtId="165" fontId="120" fillId="5" borderId="143" xfId="7" applyFont="1" applyFill="1" applyBorder="1" applyAlignment="1">
      <alignment horizontal="center" vertical="center"/>
    </xf>
    <xf numFmtId="0" fontId="120" fillId="11" borderId="141" xfId="6" applyFont="1" applyFill="1" applyBorder="1" applyAlignment="1">
      <alignment horizontal="center" vertical="center"/>
    </xf>
    <xf numFmtId="0" fontId="120" fillId="5" borderId="140" xfId="6" applyFont="1" applyFill="1" applyBorder="1" applyAlignment="1">
      <alignment horizontal="center" vertical="center"/>
    </xf>
    <xf numFmtId="165" fontId="120" fillId="5" borderId="142" xfId="7" applyFont="1" applyFill="1" applyBorder="1" applyAlignment="1">
      <alignment horizontal="center" vertical="center"/>
    </xf>
    <xf numFmtId="0" fontId="120" fillId="11" borderId="142" xfId="6" applyFont="1" applyFill="1" applyBorder="1" applyAlignment="1">
      <alignment horizontal="center" vertical="center"/>
    </xf>
    <xf numFmtId="0" fontId="120" fillId="11" borderId="143" xfId="6" applyFont="1" applyFill="1" applyBorder="1" applyAlignment="1">
      <alignment horizontal="center" vertical="center"/>
    </xf>
    <xf numFmtId="0" fontId="120" fillId="0" borderId="141" xfId="6" applyFont="1" applyFill="1" applyBorder="1" applyAlignment="1">
      <alignment horizontal="center" vertical="center"/>
    </xf>
    <xf numFmtId="0" fontId="120" fillId="0" borderId="142" xfId="6" applyFont="1" applyFill="1" applyBorder="1" applyAlignment="1">
      <alignment horizontal="center" vertical="center"/>
    </xf>
    <xf numFmtId="0" fontId="120" fillId="0" borderId="143" xfId="6" applyFont="1" applyFill="1" applyBorder="1" applyAlignment="1">
      <alignment horizontal="center" vertical="center"/>
    </xf>
    <xf numFmtId="0" fontId="120" fillId="5" borderId="142" xfId="6" applyFont="1" applyFill="1" applyBorder="1" applyAlignment="1">
      <alignment horizontal="center" vertical="center"/>
    </xf>
    <xf numFmtId="165" fontId="120" fillId="5" borderId="140" xfId="7" applyFont="1" applyFill="1" applyBorder="1" applyAlignment="1">
      <alignment horizontal="center" vertical="center"/>
    </xf>
    <xf numFmtId="0" fontId="120" fillId="5" borderId="141" xfId="6" applyFont="1" applyFill="1" applyBorder="1" applyAlignment="1">
      <alignment horizontal="left" vertical="center"/>
    </xf>
    <xf numFmtId="0" fontId="120" fillId="5" borderId="142" xfId="6" applyFont="1" applyFill="1" applyBorder="1" applyAlignment="1">
      <alignment horizontal="left" vertical="center"/>
    </xf>
    <xf numFmtId="0" fontId="120" fillId="5" borderId="143" xfId="6" applyFont="1" applyFill="1" applyBorder="1" applyAlignment="1">
      <alignment horizontal="left" vertical="center"/>
    </xf>
    <xf numFmtId="165" fontId="120" fillId="0" borderId="0" xfId="7" applyFont="1" applyBorder="1" applyAlignment="1">
      <alignment horizontal="center" vertical="center" wrapText="1"/>
    </xf>
    <xf numFmtId="165" fontId="122" fillId="0" borderId="141" xfId="6" applyNumberFormat="1" applyFont="1" applyFill="1" applyBorder="1" applyAlignment="1">
      <alignment horizontal="center" vertical="center" wrapText="1"/>
    </xf>
    <xf numFmtId="165" fontId="122" fillId="0" borderId="142" xfId="6" applyNumberFormat="1" applyFont="1" applyFill="1" applyBorder="1" applyAlignment="1">
      <alignment horizontal="center" vertical="center" wrapText="1"/>
    </xf>
    <xf numFmtId="165" fontId="122" fillId="0" borderId="143" xfId="6" applyNumberFormat="1" applyFont="1" applyFill="1" applyBorder="1" applyAlignment="1">
      <alignment horizontal="center" vertical="center" wrapText="1"/>
    </xf>
    <xf numFmtId="165" fontId="122" fillId="0" borderId="141" xfId="7" applyFont="1" applyFill="1" applyBorder="1" applyAlignment="1">
      <alignment horizontal="center" vertical="center"/>
    </xf>
    <xf numFmtId="165" fontId="122" fillId="0" borderId="142" xfId="7" applyFont="1" applyFill="1" applyBorder="1" applyAlignment="1">
      <alignment horizontal="center" vertical="center"/>
    </xf>
    <xf numFmtId="165" fontId="122" fillId="0" borderId="143" xfId="7" applyFont="1" applyFill="1" applyBorder="1" applyAlignment="1">
      <alignment horizontal="center" vertical="center"/>
    </xf>
    <xf numFmtId="0" fontId="122" fillId="0" borderId="141" xfId="6" applyFont="1" applyFill="1" applyBorder="1" applyAlignment="1">
      <alignment horizontal="center" vertical="center" wrapText="1"/>
    </xf>
    <xf numFmtId="0" fontId="122" fillId="0" borderId="142" xfId="6" applyFont="1" applyFill="1" applyBorder="1" applyAlignment="1">
      <alignment horizontal="center" vertical="center" wrapText="1"/>
    </xf>
    <xf numFmtId="0" fontId="122" fillId="0" borderId="143" xfId="6" applyFont="1" applyFill="1" applyBorder="1" applyAlignment="1">
      <alignment horizontal="center" vertical="center" wrapText="1"/>
    </xf>
    <xf numFmtId="0" fontId="122" fillId="11" borderId="141" xfId="6" applyFont="1" applyFill="1" applyBorder="1" applyAlignment="1">
      <alignment horizontal="center" vertical="center" wrapText="1"/>
    </xf>
    <xf numFmtId="0" fontId="122" fillId="11" borderId="142" xfId="6" applyFont="1" applyFill="1" applyBorder="1" applyAlignment="1">
      <alignment horizontal="center" vertical="center" wrapText="1"/>
    </xf>
    <xf numFmtId="0" fontId="122" fillId="11" borderId="143" xfId="6" applyFont="1" applyFill="1" applyBorder="1" applyAlignment="1">
      <alignment horizontal="center" vertical="center" wrapText="1"/>
    </xf>
    <xf numFmtId="0" fontId="120" fillId="0" borderId="141" xfId="3" applyFont="1" applyBorder="1" applyAlignment="1">
      <alignment horizontal="center" vertical="center"/>
    </xf>
    <xf numFmtId="0" fontId="120" fillId="0" borderId="142" xfId="3" applyFont="1" applyBorder="1" applyAlignment="1">
      <alignment horizontal="center" vertical="center"/>
    </xf>
    <xf numFmtId="0" fontId="120" fillId="0" borderId="143" xfId="3" applyFont="1" applyBorder="1" applyAlignment="1">
      <alignment horizontal="center" vertical="center"/>
    </xf>
    <xf numFmtId="165" fontId="120" fillId="0" borderId="155" xfId="6" applyNumberFormat="1" applyFont="1" applyFill="1" applyBorder="1" applyAlignment="1">
      <alignment horizontal="left" vertical="center" wrapText="1"/>
    </xf>
    <xf numFmtId="165" fontId="120" fillId="0" borderId="156" xfId="6" applyNumberFormat="1" applyFont="1" applyFill="1" applyBorder="1" applyAlignment="1">
      <alignment horizontal="left" vertical="center" wrapText="1"/>
    </xf>
    <xf numFmtId="0" fontId="19" fillId="4" borderId="119" xfId="0" applyFont="1" applyFill="1" applyBorder="1" applyAlignment="1">
      <alignment horizontal="center" vertical="center" wrapText="1"/>
    </xf>
    <xf numFmtId="0" fontId="19" fillId="0" borderId="119" xfId="0" applyFont="1" applyFill="1" applyBorder="1" applyAlignment="1">
      <alignment horizontal="center" vertical="center" wrapText="1"/>
    </xf>
    <xf numFmtId="0" fontId="72" fillId="0" borderId="0" xfId="0" applyFont="1" applyAlignment="1">
      <alignment horizontal="center"/>
    </xf>
    <xf numFmtId="0" fontId="19" fillId="0" borderId="0" xfId="0" applyFont="1" applyAlignment="1">
      <alignment horizontal="center" vertical="center"/>
    </xf>
    <xf numFmtId="0" fontId="19" fillId="0" borderId="0" xfId="0" applyFont="1" applyFill="1" applyBorder="1" applyAlignment="1">
      <alignment horizontal="center" vertical="center"/>
    </xf>
    <xf numFmtId="0" fontId="19" fillId="2" borderId="119" xfId="0" applyFont="1" applyFill="1" applyBorder="1" applyAlignment="1">
      <alignment horizontal="left" vertical="center" wrapText="1"/>
    </xf>
    <xf numFmtId="0" fontId="19" fillId="4" borderId="119" xfId="0" applyFont="1" applyFill="1" applyBorder="1" applyAlignment="1">
      <alignment horizontal="left" vertical="center" wrapText="1"/>
    </xf>
    <xf numFmtId="0" fontId="19" fillId="2" borderId="119" xfId="0" applyFont="1" applyFill="1" applyBorder="1" applyAlignment="1">
      <alignment horizontal="center" vertical="center" wrapText="1"/>
    </xf>
    <xf numFmtId="0" fontId="9" fillId="2" borderId="119" xfId="0" applyNumberFormat="1" applyFont="1" applyFill="1" applyBorder="1" applyAlignment="1">
      <alignment horizontal="center" vertical="center" wrapText="1"/>
    </xf>
    <xf numFmtId="165" fontId="19" fillId="4" borderId="119" xfId="0" applyNumberFormat="1" applyFont="1" applyFill="1" applyBorder="1" applyAlignment="1">
      <alignment horizontal="center" vertical="center" wrapText="1"/>
    </xf>
    <xf numFmtId="165" fontId="19" fillId="4" borderId="119" xfId="7" applyFont="1" applyFill="1" applyBorder="1" applyAlignment="1">
      <alignment horizontal="center" vertical="center" wrapText="1"/>
    </xf>
    <xf numFmtId="0" fontId="19" fillId="0" borderId="120" xfId="0" applyFont="1" applyFill="1" applyBorder="1" applyAlignment="1">
      <alignment horizontal="left" vertical="center" wrapText="1"/>
    </xf>
    <xf numFmtId="0" fontId="19" fillId="0" borderId="122" xfId="0" applyFont="1" applyFill="1" applyBorder="1" applyAlignment="1">
      <alignment horizontal="left" vertical="center" wrapText="1"/>
    </xf>
    <xf numFmtId="0" fontId="9" fillId="0" borderId="119" xfId="0" applyFont="1" applyFill="1" applyBorder="1" applyAlignment="1">
      <alignment horizontal="left" vertical="center" wrapText="1"/>
    </xf>
    <xf numFmtId="0" fontId="9" fillId="0" borderId="119" xfId="0" applyFont="1" applyFill="1" applyBorder="1" applyAlignment="1">
      <alignment horizontal="center" vertical="center" wrapText="1"/>
    </xf>
    <xf numFmtId="0" fontId="9" fillId="0" borderId="120" xfId="0" applyFont="1" applyFill="1" applyBorder="1" applyAlignment="1">
      <alignment horizontal="center" vertical="center" wrapText="1"/>
    </xf>
    <xf numFmtId="0" fontId="9" fillId="0" borderId="122" xfId="0" applyFont="1" applyFill="1" applyBorder="1" applyAlignment="1">
      <alignment horizontal="center" vertical="center" wrapText="1"/>
    </xf>
    <xf numFmtId="0" fontId="19" fillId="11" borderId="120" xfId="0" applyFont="1" applyFill="1" applyBorder="1" applyAlignment="1">
      <alignment horizontal="left" vertical="center" wrapText="1"/>
    </xf>
    <xf numFmtId="0" fontId="19" fillId="11" borderId="122" xfId="0" applyFont="1" applyFill="1" applyBorder="1" applyAlignment="1">
      <alignment horizontal="left" vertical="center" wrapText="1"/>
    </xf>
    <xf numFmtId="0" fontId="9" fillId="0" borderId="120" xfId="0" applyFont="1" applyFill="1" applyBorder="1" applyAlignment="1">
      <alignment horizontal="left" vertical="center" wrapText="1"/>
    </xf>
    <xf numFmtId="0" fontId="9" fillId="0" borderId="122" xfId="0" applyFont="1" applyFill="1" applyBorder="1" applyAlignment="1">
      <alignment horizontal="left" vertical="center" wrapText="1"/>
    </xf>
    <xf numFmtId="0" fontId="118" fillId="5" borderId="120" xfId="0" applyFont="1" applyFill="1" applyBorder="1" applyAlignment="1">
      <alignment horizontal="justify" vertical="center" wrapText="1"/>
    </xf>
    <xf numFmtId="0" fontId="118" fillId="5" borderId="121" xfId="0" applyFont="1" applyFill="1" applyBorder="1" applyAlignment="1">
      <alignment horizontal="justify" vertical="center" wrapText="1"/>
    </xf>
    <xf numFmtId="0" fontId="118" fillId="5" borderId="122" xfId="0" applyFont="1" applyFill="1" applyBorder="1" applyAlignment="1">
      <alignment horizontal="justify" vertical="center" wrapText="1"/>
    </xf>
    <xf numFmtId="0" fontId="118" fillId="0" borderId="119" xfId="0" applyFont="1" applyFill="1" applyBorder="1" applyAlignment="1">
      <alignment horizontal="justify" vertical="center" wrapText="1"/>
    </xf>
    <xf numFmtId="0" fontId="118" fillId="0" borderId="119" xfId="0" applyFont="1" applyFill="1" applyBorder="1" applyAlignment="1">
      <alignment horizontal="center" vertical="center" wrapText="1"/>
    </xf>
    <xf numFmtId="0" fontId="118" fillId="0" borderId="123" xfId="0" applyFont="1" applyFill="1" applyBorder="1" applyAlignment="1">
      <alignment horizontal="center" vertical="center" wrapText="1"/>
    </xf>
    <xf numFmtId="0" fontId="9" fillId="0" borderId="121" xfId="0" applyFont="1" applyFill="1" applyBorder="1" applyAlignment="1">
      <alignment horizontal="left" vertical="center" wrapText="1"/>
    </xf>
    <xf numFmtId="9" fontId="9" fillId="0" borderId="120" xfId="0" applyNumberFormat="1" applyFont="1" applyFill="1" applyBorder="1" applyAlignment="1">
      <alignment horizontal="center" vertical="center" wrapText="1"/>
    </xf>
    <xf numFmtId="9" fontId="9" fillId="0" borderId="121" xfId="0" applyNumberFormat="1" applyFont="1" applyFill="1" applyBorder="1" applyAlignment="1">
      <alignment horizontal="center" vertical="center" wrapText="1"/>
    </xf>
    <xf numFmtId="9" fontId="9" fillId="0" borderId="122" xfId="0" applyNumberFormat="1" applyFont="1" applyFill="1" applyBorder="1" applyAlignment="1">
      <alignment horizontal="center" vertical="center" wrapText="1"/>
    </xf>
    <xf numFmtId="0" fontId="9" fillId="0" borderId="121" xfId="0" applyFont="1" applyFill="1" applyBorder="1" applyAlignment="1">
      <alignment horizontal="center" vertical="center" wrapText="1"/>
    </xf>
    <xf numFmtId="9" fontId="118" fillId="0" borderId="119" xfId="0" applyNumberFormat="1" applyFont="1" applyFill="1" applyBorder="1" applyAlignment="1">
      <alignment horizontal="center" vertical="center" wrapText="1"/>
    </xf>
    <xf numFmtId="9" fontId="9" fillId="0" borderId="120" xfId="1" applyFont="1" applyFill="1" applyBorder="1" applyAlignment="1">
      <alignment horizontal="center" vertical="center" wrapText="1"/>
    </xf>
    <xf numFmtId="9" fontId="9" fillId="0" borderId="121" xfId="1" applyFont="1" applyFill="1" applyBorder="1" applyAlignment="1">
      <alignment horizontal="center" vertical="center" wrapText="1"/>
    </xf>
    <xf numFmtId="9" fontId="9" fillId="0" borderId="122" xfId="1" applyFont="1" applyFill="1" applyBorder="1" applyAlignment="1">
      <alignment horizontal="center" vertical="center" wrapText="1"/>
    </xf>
    <xf numFmtId="9" fontId="9" fillId="0" borderId="119" xfId="0" applyNumberFormat="1" applyFont="1" applyFill="1" applyBorder="1" applyAlignment="1">
      <alignment horizontal="center" vertical="center" wrapText="1"/>
    </xf>
    <xf numFmtId="4" fontId="9" fillId="0" borderId="119" xfId="0" applyNumberFormat="1" applyFont="1" applyFill="1" applyBorder="1" applyAlignment="1">
      <alignment horizontal="center" vertical="center" wrapText="1"/>
    </xf>
    <xf numFmtId="0" fontId="9" fillId="5" borderId="119" xfId="0" applyFont="1" applyFill="1" applyBorder="1" applyAlignment="1">
      <alignment horizontal="left" vertical="center" wrapText="1"/>
    </xf>
    <xf numFmtId="9" fontId="9" fillId="5" borderId="119" xfId="0" applyNumberFormat="1" applyFont="1" applyFill="1" applyBorder="1" applyAlignment="1">
      <alignment horizontal="center" vertical="center" wrapText="1"/>
    </xf>
    <xf numFmtId="0" fontId="9" fillId="5" borderId="119" xfId="0" applyFont="1" applyFill="1" applyBorder="1" applyAlignment="1">
      <alignment horizontal="center" vertical="center" wrapText="1"/>
    </xf>
    <xf numFmtId="0" fontId="9" fillId="5" borderId="120" xfId="0" applyFont="1" applyFill="1" applyBorder="1" applyAlignment="1">
      <alignment horizontal="center" vertical="center" wrapText="1"/>
    </xf>
    <xf numFmtId="0" fontId="9" fillId="5" borderId="121" xfId="0" applyFont="1" applyFill="1" applyBorder="1" applyAlignment="1">
      <alignment horizontal="center" vertical="center" wrapText="1"/>
    </xf>
    <xf numFmtId="0" fontId="9" fillId="5" borderId="122" xfId="0" applyFont="1" applyFill="1" applyBorder="1" applyAlignment="1">
      <alignment horizontal="center" vertical="center" wrapText="1"/>
    </xf>
    <xf numFmtId="0" fontId="9" fillId="5" borderId="120" xfId="0" applyFont="1" applyFill="1" applyBorder="1" applyAlignment="1">
      <alignment horizontal="left" vertical="center" wrapText="1"/>
    </xf>
    <xf numFmtId="0" fontId="9" fillId="5" borderId="121" xfId="0" applyFont="1" applyFill="1" applyBorder="1" applyAlignment="1">
      <alignment horizontal="left" vertical="center" wrapText="1"/>
    </xf>
    <xf numFmtId="0" fontId="9" fillId="5" borderId="122" xfId="0" applyFont="1" applyFill="1" applyBorder="1" applyAlignment="1">
      <alignment horizontal="left" vertical="center" wrapText="1"/>
    </xf>
    <xf numFmtId="9" fontId="9" fillId="5" borderId="120" xfId="0" applyNumberFormat="1" applyFont="1" applyFill="1" applyBorder="1" applyAlignment="1">
      <alignment horizontal="center" vertical="center" wrapText="1"/>
    </xf>
    <xf numFmtId="9" fontId="9" fillId="5" borderId="121" xfId="0" applyNumberFormat="1" applyFont="1" applyFill="1" applyBorder="1" applyAlignment="1">
      <alignment horizontal="center" vertical="center" wrapText="1"/>
    </xf>
    <xf numFmtId="9" fontId="9" fillId="5" borderId="122" xfId="0" applyNumberFormat="1" applyFont="1" applyFill="1" applyBorder="1" applyAlignment="1">
      <alignment horizontal="center" vertical="center" wrapText="1"/>
    </xf>
    <xf numFmtId="0" fontId="9" fillId="5" borderId="119" xfId="0" applyFont="1" applyFill="1" applyBorder="1" applyAlignment="1">
      <alignment horizontal="left" vertical="center"/>
    </xf>
    <xf numFmtId="4" fontId="9" fillId="0" borderId="120" xfId="0" applyNumberFormat="1" applyFont="1" applyFill="1" applyBorder="1" applyAlignment="1">
      <alignment horizontal="center" vertical="center" wrapText="1"/>
    </xf>
    <xf numFmtId="4" fontId="9" fillId="0" borderId="121" xfId="0" applyNumberFormat="1" applyFont="1" applyFill="1" applyBorder="1" applyAlignment="1">
      <alignment horizontal="center" vertical="center" wrapText="1"/>
    </xf>
    <xf numFmtId="4" fontId="9" fillId="0" borderId="122" xfId="0" applyNumberFormat="1" applyFont="1" applyFill="1" applyBorder="1" applyAlignment="1">
      <alignment horizontal="center" vertical="center" wrapText="1"/>
    </xf>
    <xf numFmtId="0" fontId="63" fillId="0" borderId="120" xfId="0" applyFont="1" applyFill="1" applyBorder="1" applyAlignment="1">
      <alignment horizontal="center" vertical="center" wrapText="1"/>
    </xf>
    <xf numFmtId="0" fontId="63" fillId="0" borderId="121" xfId="0" applyFont="1" applyFill="1" applyBorder="1" applyAlignment="1">
      <alignment horizontal="center" vertical="center" wrapText="1"/>
    </xf>
    <xf numFmtId="0" fontId="63" fillId="0" borderId="122" xfId="0" applyFont="1" applyFill="1" applyBorder="1" applyAlignment="1">
      <alignment horizontal="center" vertical="center" wrapText="1"/>
    </xf>
    <xf numFmtId="0" fontId="8" fillId="2" borderId="123" xfId="0" applyFont="1" applyFill="1" applyBorder="1" applyAlignment="1">
      <alignment horizontal="center" vertical="center" wrapText="1"/>
    </xf>
    <xf numFmtId="0" fontId="8" fillId="2" borderId="125" xfId="0" applyFont="1" applyFill="1" applyBorder="1" applyAlignment="1">
      <alignment horizontal="center" vertical="center" wrapText="1"/>
    </xf>
    <xf numFmtId="0" fontId="8" fillId="2" borderId="126" xfId="0" applyFont="1" applyFill="1" applyBorder="1" applyAlignment="1">
      <alignment horizontal="center" vertical="center" wrapText="1"/>
    </xf>
    <xf numFmtId="165" fontId="9" fillId="0" borderId="120" xfId="7" applyNumberFormat="1" applyFont="1" applyFill="1" applyBorder="1" applyAlignment="1">
      <alignment horizontal="right" vertical="center" wrapText="1"/>
    </xf>
    <xf numFmtId="165" fontId="9" fillId="0" borderId="122" xfId="7" applyNumberFormat="1" applyFont="1" applyFill="1" applyBorder="1" applyAlignment="1">
      <alignment horizontal="right" vertical="center" wrapText="1"/>
    </xf>
    <xf numFmtId="165" fontId="9" fillId="0" borderId="120" xfId="7" applyNumberFormat="1" applyFont="1" applyFill="1" applyBorder="1" applyAlignment="1">
      <alignment horizontal="center" vertical="center" wrapText="1"/>
    </xf>
    <xf numFmtId="165" fontId="9" fillId="0" borderId="122" xfId="7" applyNumberFormat="1" applyFont="1" applyFill="1" applyBorder="1" applyAlignment="1">
      <alignment horizontal="center" vertical="center" wrapText="1"/>
    </xf>
    <xf numFmtId="165" fontId="9" fillId="0" borderId="121" xfId="7" applyNumberFormat="1" applyFont="1" applyFill="1" applyBorder="1" applyAlignment="1">
      <alignment horizontal="right" vertical="center" wrapText="1"/>
    </xf>
    <xf numFmtId="165" fontId="9" fillId="0" borderId="121" xfId="7" applyNumberFormat="1" applyFont="1" applyFill="1" applyBorder="1" applyAlignment="1">
      <alignment horizontal="center" vertical="center" wrapText="1"/>
    </xf>
    <xf numFmtId="165" fontId="9" fillId="5" borderId="119" xfId="7" applyNumberFormat="1" applyFont="1" applyFill="1" applyBorder="1" applyAlignment="1">
      <alignment horizontal="center" vertical="center" wrapText="1"/>
    </xf>
    <xf numFmtId="0" fontId="19" fillId="0" borderId="119" xfId="0" applyFont="1" applyFill="1" applyBorder="1" applyAlignment="1">
      <alignment horizontal="left" vertical="center" wrapText="1"/>
    </xf>
    <xf numFmtId="165" fontId="9" fillId="5" borderId="119" xfId="7" applyNumberFormat="1" applyFont="1" applyFill="1" applyBorder="1" applyAlignment="1">
      <alignment horizontal="right" vertical="center" wrapText="1"/>
    </xf>
    <xf numFmtId="9" fontId="9" fillId="0" borderId="119" xfId="1" applyFont="1" applyFill="1" applyBorder="1" applyAlignment="1">
      <alignment horizontal="center" vertical="center" wrapText="1"/>
    </xf>
    <xf numFmtId="165" fontId="9" fillId="0" borderId="119" xfId="7" applyNumberFormat="1" applyFont="1" applyFill="1" applyBorder="1" applyAlignment="1">
      <alignment horizontal="center" vertical="center"/>
    </xf>
    <xf numFmtId="1" fontId="9" fillId="0" borderId="119" xfId="0" applyNumberFormat="1" applyFont="1" applyFill="1" applyBorder="1" applyAlignment="1">
      <alignment horizontal="center" vertical="center" wrapText="1"/>
    </xf>
    <xf numFmtId="165" fontId="9" fillId="0" borderId="119" xfId="7" applyNumberFormat="1" applyFont="1" applyBorder="1" applyAlignment="1">
      <alignment horizontal="right" vertical="center"/>
    </xf>
    <xf numFmtId="165" fontId="9" fillId="0" borderId="119" xfId="7" applyNumberFormat="1" applyFont="1" applyBorder="1" applyAlignment="1">
      <alignment horizontal="center" vertical="center"/>
    </xf>
    <xf numFmtId="9" fontId="9" fillId="20" borderId="119" xfId="0" applyNumberFormat="1" applyFont="1" applyFill="1" applyBorder="1" applyAlignment="1">
      <alignment horizontal="left" vertical="center" wrapText="1"/>
    </xf>
    <xf numFmtId="0" fontId="9" fillId="20" borderId="119" xfId="0" applyFont="1" applyFill="1" applyBorder="1" applyAlignment="1">
      <alignment horizontal="center" vertical="center" wrapText="1"/>
    </xf>
    <xf numFmtId="0" fontId="9" fillId="0" borderId="119" xfId="0" applyFont="1" applyFill="1" applyBorder="1" applyAlignment="1">
      <alignment horizontal="left" vertical="center"/>
    </xf>
    <xf numFmtId="0" fontId="9" fillId="0" borderId="120" xfId="0" applyFont="1" applyFill="1" applyBorder="1" applyAlignment="1">
      <alignment horizontal="center" vertical="center"/>
    </xf>
    <xf numFmtId="0" fontId="9" fillId="0" borderId="122" xfId="0" applyFont="1" applyFill="1" applyBorder="1" applyAlignment="1">
      <alignment horizontal="center" vertical="center"/>
    </xf>
    <xf numFmtId="165" fontId="9" fillId="0" borderId="119" xfId="7" applyNumberFormat="1" applyFont="1" applyFill="1" applyBorder="1" applyAlignment="1">
      <alignment horizontal="right" vertical="center"/>
    </xf>
    <xf numFmtId="9" fontId="9" fillId="0" borderId="119" xfId="0" applyNumberFormat="1" applyFont="1" applyFill="1" applyBorder="1" applyAlignment="1">
      <alignment horizontal="left" vertical="center" wrapText="1"/>
    </xf>
    <xf numFmtId="3" fontId="9" fillId="0" borderId="119" xfId="7" applyNumberFormat="1" applyFont="1" applyFill="1" applyBorder="1" applyAlignment="1">
      <alignment horizontal="center" vertical="center" wrapText="1"/>
    </xf>
    <xf numFmtId="165" fontId="9" fillId="0" borderId="119" xfId="7" applyNumberFormat="1" applyFont="1" applyFill="1" applyBorder="1" applyAlignment="1">
      <alignment horizontal="center" vertical="center" wrapText="1"/>
    </xf>
    <xf numFmtId="165" fontId="9" fillId="0" borderId="119" xfId="7" applyNumberFormat="1" applyFont="1" applyFill="1" applyBorder="1" applyAlignment="1">
      <alignment horizontal="right" vertical="center" wrapText="1"/>
    </xf>
    <xf numFmtId="0" fontId="9" fillId="0" borderId="119" xfId="0" applyFont="1" applyBorder="1" applyAlignment="1">
      <alignment horizontal="left"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122" xfId="0" applyFont="1" applyBorder="1" applyAlignment="1">
      <alignment horizontal="center" vertical="center" wrapText="1"/>
    </xf>
    <xf numFmtId="165" fontId="9" fillId="0" borderId="12" xfId="7" applyNumberFormat="1" applyFont="1" applyFill="1" applyBorder="1" applyAlignment="1">
      <alignment horizontal="right" vertical="center" wrapText="1"/>
    </xf>
    <xf numFmtId="165" fontId="9" fillId="0" borderId="12" xfId="7" applyNumberFormat="1" applyFont="1" applyFill="1" applyBorder="1" applyAlignment="1">
      <alignment horizontal="center" vertical="center" wrapText="1"/>
    </xf>
    <xf numFmtId="0" fontId="9" fillId="0" borderId="120" xfId="0" applyFont="1" applyBorder="1" applyAlignment="1">
      <alignment horizontal="left" vertical="center" wrapText="1"/>
    </xf>
    <xf numFmtId="9" fontId="9" fillId="0" borderId="119" xfId="0" applyNumberFormat="1" applyFont="1" applyBorder="1" applyAlignment="1">
      <alignment horizontal="center" vertical="center" wrapText="1"/>
    </xf>
    <xf numFmtId="9" fontId="9" fillId="0" borderId="128" xfId="0" applyNumberFormat="1"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1" fontId="9" fillId="20" borderId="119" xfId="0" applyNumberFormat="1" applyFont="1" applyFill="1" applyBorder="1" applyAlignment="1">
      <alignment horizontal="center" vertical="center" wrapText="1"/>
    </xf>
    <xf numFmtId="0" fontId="9" fillId="0" borderId="119" xfId="0" applyNumberFormat="1" applyFont="1" applyBorder="1" applyAlignment="1">
      <alignment horizontal="center" vertical="center" wrapText="1"/>
    </xf>
    <xf numFmtId="0" fontId="9" fillId="0" borderId="126" xfId="0" applyFont="1" applyFill="1" applyBorder="1" applyAlignment="1">
      <alignment horizontal="center" vertical="center" wrapText="1"/>
    </xf>
    <xf numFmtId="0" fontId="9" fillId="20" borderId="120" xfId="0" applyFont="1" applyFill="1" applyBorder="1" applyAlignment="1">
      <alignment horizontal="center" vertical="center" wrapText="1"/>
    </xf>
    <xf numFmtId="0" fontId="9" fillId="20" borderId="121" xfId="0" applyFont="1" applyFill="1" applyBorder="1" applyAlignment="1">
      <alignment horizontal="center" vertical="center" wrapText="1"/>
    </xf>
    <xf numFmtId="0" fontId="9" fillId="20" borderId="122" xfId="0" applyFont="1" applyFill="1" applyBorder="1" applyAlignment="1">
      <alignment horizontal="center" vertical="center" wrapText="1"/>
    </xf>
    <xf numFmtId="0" fontId="9" fillId="20" borderId="119" xfId="0" applyFont="1" applyFill="1" applyBorder="1" applyAlignment="1">
      <alignment horizontal="left" vertical="center" wrapText="1"/>
    </xf>
    <xf numFmtId="9" fontId="9" fillId="0" borderId="119" xfId="7" applyNumberFormat="1" applyFont="1" applyFill="1" applyBorder="1" applyAlignment="1">
      <alignment horizontal="center" vertical="center" wrapText="1"/>
    </xf>
    <xf numFmtId="166" fontId="9" fillId="0" borderId="120" xfId="0" applyNumberFormat="1" applyFont="1" applyFill="1" applyBorder="1" applyAlignment="1">
      <alignment horizontal="center" vertical="center" wrapText="1"/>
    </xf>
    <xf numFmtId="166" fontId="9" fillId="0" borderId="121" xfId="0" applyNumberFormat="1" applyFont="1" applyFill="1" applyBorder="1" applyAlignment="1">
      <alignment horizontal="center" vertical="center" wrapText="1"/>
    </xf>
    <xf numFmtId="166" fontId="9" fillId="0" borderId="122" xfId="0" applyNumberFormat="1" applyFont="1" applyFill="1" applyBorder="1" applyAlignment="1">
      <alignment horizontal="center" vertical="center" wrapText="1"/>
    </xf>
    <xf numFmtId="2" fontId="9" fillId="0" borderId="120" xfId="0" applyNumberFormat="1" applyFont="1" applyBorder="1" applyAlignment="1">
      <alignment horizontal="center" vertical="center" wrapText="1"/>
    </xf>
    <xf numFmtId="2" fontId="9" fillId="0" borderId="121" xfId="0" applyNumberFormat="1" applyFont="1" applyBorder="1" applyAlignment="1">
      <alignment horizontal="center" vertical="center" wrapText="1"/>
    </xf>
    <xf numFmtId="165" fontId="9" fillId="0" borderId="119" xfId="7" applyNumberFormat="1" applyFont="1" applyBorder="1" applyAlignment="1">
      <alignment horizontal="right" vertical="center" wrapText="1"/>
    </xf>
    <xf numFmtId="165" fontId="9" fillId="0" borderId="119" xfId="7" applyNumberFormat="1" applyFont="1" applyBorder="1" applyAlignment="1">
      <alignment horizontal="center" vertical="center" wrapText="1"/>
    </xf>
    <xf numFmtId="2" fontId="9" fillId="0" borderId="119" xfId="0" applyNumberFormat="1" applyFont="1" applyBorder="1" applyAlignment="1">
      <alignment horizontal="left" vertical="center" wrapText="1"/>
    </xf>
    <xf numFmtId="166" fontId="9" fillId="0" borderId="120" xfId="7" applyNumberFormat="1" applyFont="1" applyFill="1" applyBorder="1" applyAlignment="1">
      <alignment horizontal="center" vertical="center" wrapText="1"/>
    </xf>
    <xf numFmtId="166" fontId="9" fillId="0" borderId="121" xfId="7" applyNumberFormat="1" applyFont="1" applyFill="1" applyBorder="1" applyAlignment="1">
      <alignment horizontal="center" vertical="center" wrapText="1"/>
    </xf>
    <xf numFmtId="166" fontId="9" fillId="0" borderId="122" xfId="7" applyNumberFormat="1" applyFont="1" applyFill="1" applyBorder="1" applyAlignment="1">
      <alignment horizontal="center" vertical="center" wrapText="1"/>
    </xf>
    <xf numFmtId="2" fontId="9" fillId="0" borderId="119" xfId="0" applyNumberFormat="1" applyFont="1" applyFill="1" applyBorder="1" applyAlignment="1">
      <alignment horizontal="left" vertical="center" wrapText="1"/>
    </xf>
    <xf numFmtId="0" fontId="9" fillId="0" borderId="119" xfId="7" applyNumberFormat="1" applyFont="1" applyFill="1" applyBorder="1" applyAlignment="1">
      <alignment horizontal="center" vertical="center" wrapText="1"/>
    </xf>
    <xf numFmtId="9" fontId="9" fillId="5" borderId="119" xfId="0" applyNumberFormat="1" applyFont="1" applyFill="1" applyBorder="1" applyAlignment="1">
      <alignment horizontal="left" vertical="center" wrapText="1"/>
    </xf>
    <xf numFmtId="9" fontId="9" fillId="20" borderId="119" xfId="1" applyFont="1" applyFill="1" applyBorder="1" applyAlignment="1">
      <alignment horizontal="center" vertical="center" wrapText="1"/>
    </xf>
    <xf numFmtId="9" fontId="9" fillId="20" borderId="119"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2" xfId="0" applyFont="1" applyBorder="1" applyAlignment="1">
      <alignment horizontal="center"/>
    </xf>
    <xf numFmtId="9" fontId="9" fillId="20" borderId="119" xfId="0" applyNumberFormat="1" applyFont="1" applyFill="1" applyBorder="1" applyAlignment="1">
      <alignment horizontal="center" vertical="center" wrapText="1"/>
    </xf>
    <xf numFmtId="167" fontId="9" fillId="0" borderId="119" xfId="7" applyNumberFormat="1" applyFont="1" applyBorder="1" applyAlignment="1">
      <alignment horizontal="right" vertical="center" wrapText="1"/>
    </xf>
    <xf numFmtId="167" fontId="9" fillId="0" borderId="119" xfId="7" applyNumberFormat="1" applyFont="1" applyBorder="1" applyAlignment="1">
      <alignment horizontal="center" vertical="center" wrapText="1"/>
    </xf>
    <xf numFmtId="1" fontId="9" fillId="0" borderId="120" xfId="0" applyNumberFormat="1" applyFont="1" applyFill="1" applyBorder="1" applyAlignment="1">
      <alignment horizontal="center" vertical="center" wrapText="1"/>
    </xf>
    <xf numFmtId="1" fontId="9" fillId="0" borderId="121" xfId="0" applyNumberFormat="1" applyFont="1" applyFill="1" applyBorder="1" applyAlignment="1">
      <alignment horizontal="center" vertical="center" wrapText="1"/>
    </xf>
    <xf numFmtId="1" fontId="9" fillId="0" borderId="122" xfId="0" applyNumberFormat="1" applyFont="1" applyFill="1" applyBorder="1" applyAlignment="1">
      <alignment horizontal="center" vertical="center" wrapText="1"/>
    </xf>
    <xf numFmtId="167" fontId="9" fillId="0" borderId="119" xfId="7" applyNumberFormat="1" applyFont="1" applyFill="1" applyBorder="1" applyAlignment="1">
      <alignment horizontal="right" vertical="center" wrapText="1"/>
    </xf>
    <xf numFmtId="167" fontId="9" fillId="0" borderId="119" xfId="7" applyNumberFormat="1" applyFont="1" applyFill="1" applyBorder="1" applyAlignment="1">
      <alignment horizontal="center" vertical="center" wrapText="1"/>
    </xf>
    <xf numFmtId="0" fontId="9" fillId="0" borderId="129" xfId="0" applyFont="1" applyFill="1" applyBorder="1" applyAlignment="1">
      <alignment horizontal="center" vertical="center" wrapText="1"/>
    </xf>
    <xf numFmtId="167" fontId="9" fillId="0" borderId="123" xfId="7" applyNumberFormat="1" applyFont="1" applyFill="1" applyBorder="1" applyAlignment="1">
      <alignment horizontal="center" vertical="center" wrapText="1"/>
    </xf>
    <xf numFmtId="167" fontId="9" fillId="0" borderId="126" xfId="7" applyNumberFormat="1" applyFont="1" applyFill="1" applyBorder="1" applyAlignment="1">
      <alignment horizontal="center" vertical="center" wrapText="1"/>
    </xf>
    <xf numFmtId="0" fontId="9" fillId="0" borderId="128" xfId="0" applyFont="1" applyFill="1" applyBorder="1" applyAlignment="1">
      <alignment vertical="center" wrapText="1"/>
    </xf>
    <xf numFmtId="0" fontId="9" fillId="0" borderId="134" xfId="0" applyFont="1" applyFill="1" applyBorder="1" applyAlignment="1">
      <alignment vertical="center" wrapText="1"/>
    </xf>
    <xf numFmtId="0" fontId="9" fillId="0" borderId="120" xfId="0" applyFont="1" applyFill="1" applyBorder="1" applyAlignment="1">
      <alignment vertical="center" wrapText="1"/>
    </xf>
    <xf numFmtId="0" fontId="9" fillId="0" borderId="122" xfId="0" applyFont="1" applyFill="1" applyBorder="1" applyAlignment="1">
      <alignment vertical="center" wrapText="1"/>
    </xf>
    <xf numFmtId="167" fontId="9" fillId="0" borderId="9" xfId="7" applyNumberFormat="1" applyFont="1" applyFill="1" applyBorder="1" applyAlignment="1">
      <alignment horizontal="right" vertical="center"/>
    </xf>
    <xf numFmtId="167" fontId="9" fillId="0" borderId="10" xfId="7" applyNumberFormat="1" applyFont="1" applyFill="1" applyBorder="1" applyAlignment="1">
      <alignment horizontal="right" vertical="center"/>
    </xf>
    <xf numFmtId="167" fontId="9" fillId="0" borderId="11" xfId="7" applyNumberFormat="1" applyFont="1" applyFill="1" applyBorder="1" applyAlignment="1">
      <alignment horizontal="right" vertical="center"/>
    </xf>
    <xf numFmtId="167" fontId="9" fillId="0" borderId="9" xfId="7" applyNumberFormat="1" applyFont="1" applyFill="1" applyBorder="1" applyAlignment="1">
      <alignment horizontal="center" vertical="center"/>
    </xf>
    <xf numFmtId="167" fontId="9" fillId="0" borderId="10" xfId="7" applyNumberFormat="1" applyFont="1" applyFill="1" applyBorder="1" applyAlignment="1">
      <alignment horizontal="center" vertical="center"/>
    </xf>
    <xf numFmtId="167" fontId="9" fillId="0" borderId="11" xfId="7" applyNumberFormat="1" applyFont="1" applyFill="1" applyBorder="1" applyAlignment="1">
      <alignment horizontal="center" vertical="center"/>
    </xf>
    <xf numFmtId="0" fontId="9" fillId="5" borderId="134" xfId="0" applyFont="1" applyFill="1" applyBorder="1" applyAlignment="1">
      <alignment horizontal="left" vertical="center" wrapText="1"/>
    </xf>
    <xf numFmtId="0" fontId="9" fillId="5" borderId="123"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0" borderId="135" xfId="1" applyNumberFormat="1" applyFont="1" applyFill="1" applyBorder="1" applyAlignment="1">
      <alignment horizontal="center" vertical="center" wrapText="1"/>
    </xf>
    <xf numFmtId="0" fontId="9" fillId="0" borderId="126" xfId="1" applyNumberFormat="1" applyFont="1" applyFill="1" applyBorder="1" applyAlignment="1">
      <alignment horizontal="center" vertical="center" wrapText="1"/>
    </xf>
    <xf numFmtId="0" fontId="9" fillId="0" borderId="131" xfId="0" applyFont="1" applyFill="1" applyBorder="1" applyAlignment="1">
      <alignment vertical="center" wrapText="1"/>
    </xf>
    <xf numFmtId="0" fontId="9" fillId="0" borderId="12" xfId="1" applyNumberFormat="1" applyFont="1" applyFill="1" applyBorder="1" applyAlignment="1">
      <alignment horizontal="center" vertical="center" wrapText="1"/>
    </xf>
    <xf numFmtId="0" fontId="9" fillId="0" borderId="12" xfId="0" applyFont="1" applyFill="1" applyBorder="1" applyAlignment="1">
      <alignment horizontal="center" vertical="center"/>
    </xf>
    <xf numFmtId="0" fontId="92" fillId="4" borderId="4" xfId="0" applyFont="1" applyFill="1" applyBorder="1" applyAlignment="1">
      <alignment horizontal="center" vertical="center" wrapText="1"/>
    </xf>
    <xf numFmtId="0" fontId="90" fillId="0" borderId="0" xfId="0" applyFont="1" applyAlignment="1">
      <alignment horizontal="center" vertical="center"/>
    </xf>
    <xf numFmtId="0" fontId="91" fillId="5" borderId="0" xfId="0" applyFont="1" applyFill="1" applyBorder="1" applyAlignment="1">
      <alignment horizontal="center" vertical="center"/>
    </xf>
    <xf numFmtId="0" fontId="92" fillId="3" borderId="0" xfId="0" applyFont="1" applyFill="1" applyBorder="1" applyAlignment="1">
      <alignment horizontal="center" vertical="center"/>
    </xf>
    <xf numFmtId="0" fontId="91" fillId="2" borderId="106" xfId="0" applyFont="1" applyFill="1" applyBorder="1" applyAlignment="1">
      <alignment horizontal="center" vertical="center" wrapText="1"/>
    </xf>
    <xf numFmtId="0" fontId="91" fillId="2" borderId="107" xfId="0" applyFont="1" applyFill="1" applyBorder="1" applyAlignment="1">
      <alignment horizontal="center" vertical="center" wrapText="1"/>
    </xf>
    <xf numFmtId="0" fontId="91" fillId="2" borderId="108" xfId="0" applyFont="1" applyFill="1" applyBorder="1" applyAlignment="1">
      <alignment horizontal="center" vertical="center" wrapText="1"/>
    </xf>
    <xf numFmtId="0" fontId="92" fillId="4" borderId="106" xfId="0" applyFont="1" applyFill="1" applyBorder="1" applyAlignment="1">
      <alignment horizontal="left" vertical="center" wrapText="1"/>
    </xf>
    <xf numFmtId="0" fontId="92" fillId="4" borderId="107" xfId="0" applyFont="1" applyFill="1" applyBorder="1" applyAlignment="1">
      <alignment horizontal="left" vertical="center" wrapText="1"/>
    </xf>
    <xf numFmtId="0" fontId="92" fillId="4" borderId="108" xfId="0" applyFont="1" applyFill="1" applyBorder="1" applyAlignment="1">
      <alignment horizontal="left" vertical="center" wrapText="1"/>
    </xf>
    <xf numFmtId="0" fontId="92" fillId="2" borderId="4" xfId="0" applyFont="1" applyFill="1" applyBorder="1" applyAlignment="1">
      <alignment horizontal="center" vertical="center" wrapText="1"/>
    </xf>
    <xf numFmtId="0" fontId="94" fillId="2" borderId="4" xfId="0" applyNumberFormat="1" applyFont="1" applyFill="1" applyBorder="1" applyAlignment="1">
      <alignment horizontal="center" vertical="center" wrapText="1"/>
    </xf>
    <xf numFmtId="4" fontId="94" fillId="5" borderId="4" xfId="0" applyNumberFormat="1" applyFont="1" applyFill="1" applyBorder="1" applyAlignment="1">
      <alignment horizontal="center" vertical="center" wrapText="1"/>
    </xf>
    <xf numFmtId="165" fontId="92" fillId="4" borderId="4" xfId="0" applyNumberFormat="1" applyFont="1" applyFill="1" applyBorder="1" applyAlignment="1">
      <alignment horizontal="center" vertical="center" wrapText="1"/>
    </xf>
    <xf numFmtId="43" fontId="92" fillId="4" borderId="4" xfId="8" applyFont="1" applyFill="1" applyBorder="1" applyAlignment="1">
      <alignment horizontal="center" vertical="center" wrapText="1"/>
    </xf>
    <xf numFmtId="0" fontId="95" fillId="0" borderId="4" xfId="0" applyFont="1" applyBorder="1" applyAlignment="1">
      <alignment horizontal="justify" vertical="center" wrapText="1"/>
    </xf>
    <xf numFmtId="0" fontId="95" fillId="0" borderId="4" xfId="0" applyFont="1" applyFill="1" applyBorder="1" applyAlignment="1">
      <alignment horizontal="justify" vertical="center" wrapText="1"/>
    </xf>
    <xf numFmtId="9" fontId="95" fillId="0" borderId="4" xfId="0" applyNumberFormat="1" applyFont="1" applyFill="1" applyBorder="1" applyAlignment="1">
      <alignment horizontal="center" vertical="center" wrapText="1"/>
    </xf>
    <xf numFmtId="0" fontId="95" fillId="0" borderId="109" xfId="0" applyFont="1" applyFill="1" applyBorder="1" applyAlignment="1">
      <alignment horizontal="justify" vertical="center" wrapText="1"/>
    </xf>
    <xf numFmtId="0" fontId="95" fillId="0" borderId="110" xfId="0" applyFont="1" applyFill="1" applyBorder="1" applyAlignment="1">
      <alignment horizontal="justify" vertical="center" wrapText="1"/>
    </xf>
    <xf numFmtId="4" fontId="94" fillId="5" borderId="4" xfId="0" applyNumberFormat="1" applyFont="1" applyFill="1" applyBorder="1" applyAlignment="1">
      <alignment horizontal="center" vertical="center"/>
    </xf>
    <xf numFmtId="4" fontId="94" fillId="5" borderId="109" xfId="0" applyNumberFormat="1" applyFont="1" applyFill="1" applyBorder="1" applyAlignment="1">
      <alignment horizontal="center" vertical="center"/>
    </xf>
    <xf numFmtId="4" fontId="94" fillId="5" borderId="111" xfId="0" applyNumberFormat="1" applyFont="1" applyFill="1" applyBorder="1" applyAlignment="1">
      <alignment horizontal="center" vertical="center"/>
    </xf>
    <xf numFmtId="4" fontId="94" fillId="5" borderId="110" xfId="0" applyNumberFormat="1" applyFont="1" applyFill="1" applyBorder="1" applyAlignment="1">
      <alignment horizontal="center" vertical="center"/>
    </xf>
    <xf numFmtId="0" fontId="99" fillId="5" borderId="109" xfId="0" applyFont="1" applyFill="1" applyBorder="1" applyAlignment="1">
      <alignment horizontal="justify" vertical="center" wrapText="1"/>
    </xf>
    <xf numFmtId="0" fontId="99" fillId="5" borderId="111" xfId="0" applyFont="1" applyFill="1" applyBorder="1" applyAlignment="1">
      <alignment horizontal="justify" vertical="center" wrapText="1"/>
    </xf>
    <xf numFmtId="0" fontId="103" fillId="0" borderId="110" xfId="0" applyFont="1" applyBorder="1" applyAlignment="1">
      <alignment horizontal="justify" vertical="center" wrapText="1"/>
    </xf>
    <xf numFmtId="0" fontId="99" fillId="5" borderId="4" xfId="0" applyFont="1" applyFill="1" applyBorder="1" applyAlignment="1">
      <alignment horizontal="center" vertical="center" wrapText="1"/>
    </xf>
    <xf numFmtId="9" fontId="99" fillId="5" borderId="4" xfId="0" applyNumberFormat="1" applyFont="1" applyFill="1" applyBorder="1" applyAlignment="1">
      <alignment horizontal="center" vertical="center" wrapText="1"/>
    </xf>
    <xf numFmtId="0" fontId="95" fillId="5" borderId="4" xfId="0" applyFont="1" applyFill="1" applyBorder="1" applyAlignment="1">
      <alignment horizontal="justify" vertical="center" wrapText="1"/>
    </xf>
    <xf numFmtId="4" fontId="94" fillId="0" borderId="4" xfId="0" applyNumberFormat="1" applyFont="1" applyFill="1" applyBorder="1" applyAlignment="1">
      <alignment horizontal="center" vertical="center"/>
    </xf>
    <xf numFmtId="0" fontId="95" fillId="5" borderId="109" xfId="0" applyFont="1" applyFill="1" applyBorder="1" applyAlignment="1">
      <alignment horizontal="left" vertical="center" wrapText="1"/>
    </xf>
    <xf numFmtId="0" fontId="95" fillId="5" borderId="111" xfId="0" applyFont="1" applyFill="1" applyBorder="1" applyAlignment="1">
      <alignment horizontal="left" vertical="center" wrapText="1"/>
    </xf>
    <xf numFmtId="0" fontId="95" fillId="5" borderId="110" xfId="0" applyFont="1" applyFill="1" applyBorder="1" applyAlignment="1">
      <alignment horizontal="left" vertical="center" wrapText="1"/>
    </xf>
    <xf numFmtId="0" fontId="94" fillId="0" borderId="9" xfId="0" applyFont="1" applyBorder="1" applyAlignment="1">
      <alignment horizontal="center"/>
    </xf>
    <xf numFmtId="0" fontId="94" fillId="0" borderId="10" xfId="0" applyFont="1" applyBorder="1" applyAlignment="1">
      <alignment horizontal="center"/>
    </xf>
    <xf numFmtId="0" fontId="94" fillId="0" borderId="11" xfId="0" applyFont="1" applyBorder="1" applyAlignment="1">
      <alignment horizontal="center"/>
    </xf>
    <xf numFmtId="0" fontId="95" fillId="5" borderId="109" xfId="0" applyFont="1" applyFill="1" applyBorder="1" applyAlignment="1">
      <alignment horizontal="justify" vertical="center" wrapText="1"/>
    </xf>
    <xf numFmtId="9" fontId="99" fillId="5" borderId="106" xfId="0" applyNumberFormat="1" applyFont="1" applyFill="1" applyBorder="1" applyAlignment="1">
      <alignment horizontal="center" vertical="center" wrapText="1"/>
    </xf>
    <xf numFmtId="0" fontId="88" fillId="5" borderId="109" xfId="0" applyFont="1" applyFill="1" applyBorder="1" applyAlignment="1">
      <alignment horizontal="center"/>
    </xf>
    <xf numFmtId="0" fontId="88" fillId="5" borderId="111" xfId="0" applyFont="1" applyFill="1" applyBorder="1" applyAlignment="1">
      <alignment horizontal="center"/>
    </xf>
    <xf numFmtId="0" fontId="95" fillId="0" borderId="9" xfId="0" applyFont="1" applyFill="1" applyBorder="1" applyAlignment="1">
      <alignment horizontal="justify" vertical="center" wrapText="1"/>
    </xf>
    <xf numFmtId="0" fontId="95" fillId="0" borderId="10" xfId="0" applyFont="1" applyFill="1" applyBorder="1" applyAlignment="1">
      <alignment horizontal="justify" vertical="center" wrapText="1"/>
    </xf>
    <xf numFmtId="0" fontId="95" fillId="0" borderId="11" xfId="0" applyFont="1" applyFill="1" applyBorder="1" applyAlignment="1">
      <alignment horizontal="justify" vertical="center" wrapText="1"/>
    </xf>
    <xf numFmtId="0" fontId="88" fillId="5" borderId="9" xfId="0" applyFont="1" applyFill="1" applyBorder="1" applyAlignment="1">
      <alignment horizontal="center"/>
    </xf>
    <xf numFmtId="0" fontId="88" fillId="5" borderId="10" xfId="0" applyFont="1" applyFill="1" applyBorder="1" applyAlignment="1">
      <alignment horizontal="center"/>
    </xf>
    <xf numFmtId="0" fontId="88" fillId="5" borderId="11" xfId="0" applyFont="1" applyFill="1" applyBorder="1" applyAlignment="1">
      <alignment horizontal="center"/>
    </xf>
    <xf numFmtId="0" fontId="99" fillId="0" borderId="108" xfId="0" applyFont="1" applyFill="1" applyBorder="1" applyAlignment="1">
      <alignment horizontal="center" vertical="center" wrapText="1"/>
    </xf>
    <xf numFmtId="9" fontId="99" fillId="0" borderId="4" xfId="0" applyNumberFormat="1" applyFont="1" applyFill="1" applyBorder="1" applyAlignment="1">
      <alignment horizontal="center" vertical="center" wrapText="1"/>
    </xf>
    <xf numFmtId="0" fontId="95" fillId="0" borderId="0" xfId="0" applyFont="1" applyFill="1" applyBorder="1" applyAlignment="1">
      <alignment horizontal="left" vertical="center" wrapText="1"/>
    </xf>
    <xf numFmtId="0" fontId="95" fillId="0" borderId="74" xfId="0" applyFont="1" applyFill="1" applyBorder="1" applyAlignment="1">
      <alignment horizontal="left" vertical="center" wrapText="1"/>
    </xf>
    <xf numFmtId="0" fontId="95" fillId="0" borderId="4" xfId="0" applyFont="1" applyFill="1" applyBorder="1" applyAlignment="1">
      <alignment horizontal="center" vertical="center" wrapText="1"/>
    </xf>
    <xf numFmtId="0" fontId="95" fillId="0" borderId="118" xfId="0" applyFont="1" applyFill="1" applyBorder="1" applyAlignment="1">
      <alignment horizontal="justify" vertical="center" wrapText="1"/>
    </xf>
    <xf numFmtId="0" fontId="95" fillId="0" borderId="111" xfId="0" applyFont="1" applyFill="1" applyBorder="1" applyAlignment="1">
      <alignment horizontal="justify" vertical="center" wrapText="1"/>
    </xf>
    <xf numFmtId="3" fontId="95" fillId="0" borderId="4" xfId="0" applyNumberFormat="1" applyFont="1" applyFill="1" applyBorder="1" applyAlignment="1">
      <alignment horizontal="center" vertical="center" wrapText="1"/>
    </xf>
    <xf numFmtId="0" fontId="99" fillId="0" borderId="4" xfId="0" applyFont="1" applyBorder="1" applyAlignment="1">
      <alignment horizontal="center" vertical="center" wrapText="1"/>
    </xf>
    <xf numFmtId="0" fontId="99" fillId="0" borderId="108" xfId="0" applyFont="1" applyBorder="1" applyAlignment="1">
      <alignment horizontal="center" vertical="center" wrapText="1"/>
    </xf>
    <xf numFmtId="0" fontId="72" fillId="0" borderId="0" xfId="2" applyFont="1" applyAlignment="1">
      <alignment horizontal="center"/>
    </xf>
    <xf numFmtId="0" fontId="19" fillId="0" borderId="0" xfId="2" applyFont="1" applyAlignment="1">
      <alignment horizontal="center" vertical="center"/>
    </xf>
    <xf numFmtId="0" fontId="19" fillId="4" borderId="0" xfId="0" applyFont="1" applyFill="1" applyBorder="1" applyAlignment="1">
      <alignment horizontal="center" vertical="center"/>
    </xf>
    <xf numFmtId="0" fontId="82" fillId="2" borderId="1" xfId="2" applyFont="1" applyFill="1" applyBorder="1" applyAlignment="1">
      <alignment horizontal="center" vertical="center" wrapText="1"/>
    </xf>
    <xf numFmtId="0" fontId="82" fillId="2" borderId="2" xfId="2" applyFont="1" applyFill="1" applyBorder="1" applyAlignment="1">
      <alignment horizontal="center" vertical="center" wrapText="1"/>
    </xf>
    <xf numFmtId="0" fontId="82" fillId="2" borderId="3" xfId="2" applyFont="1" applyFill="1" applyBorder="1" applyAlignment="1">
      <alignment horizontal="center" vertical="center" wrapText="1"/>
    </xf>
    <xf numFmtId="0" fontId="82" fillId="4" borderId="1" xfId="2" applyFont="1" applyFill="1" applyBorder="1" applyAlignment="1">
      <alignment horizontal="center" vertical="center" wrapText="1"/>
    </xf>
    <xf numFmtId="0" fontId="82" fillId="4" borderId="2" xfId="2" applyFont="1" applyFill="1" applyBorder="1" applyAlignment="1">
      <alignment horizontal="center" vertical="center" wrapText="1"/>
    </xf>
    <xf numFmtId="0" fontId="82" fillId="4" borderId="3" xfId="2" applyFont="1" applyFill="1" applyBorder="1" applyAlignment="1">
      <alignment horizontal="center" vertical="center" wrapText="1"/>
    </xf>
    <xf numFmtId="0" fontId="82" fillId="4" borderId="5" xfId="2" applyFont="1" applyFill="1" applyBorder="1" applyAlignment="1">
      <alignment horizontal="center" vertical="center" wrapText="1"/>
    </xf>
    <xf numFmtId="0" fontId="82" fillId="2" borderId="5" xfId="2" applyFont="1" applyFill="1" applyBorder="1" applyAlignment="1">
      <alignment horizontal="left" vertical="center" wrapText="1"/>
    </xf>
    <xf numFmtId="0" fontId="84" fillId="4" borderId="5" xfId="2" applyFont="1" applyFill="1" applyBorder="1" applyAlignment="1">
      <alignment horizontal="left" vertical="center" wrapText="1"/>
    </xf>
    <xf numFmtId="0" fontId="82" fillId="4" borderId="5" xfId="2" applyFont="1" applyFill="1" applyBorder="1" applyAlignment="1">
      <alignment horizontal="left" vertical="center" wrapText="1"/>
    </xf>
    <xf numFmtId="0" fontId="82" fillId="2" borderId="5" xfId="2" applyFont="1" applyFill="1" applyBorder="1" applyAlignment="1">
      <alignment horizontal="center" vertical="top" wrapText="1"/>
    </xf>
    <xf numFmtId="0" fontId="82" fillId="2" borderId="5" xfId="2" applyNumberFormat="1" applyFont="1" applyFill="1" applyBorder="1" applyAlignment="1">
      <alignment horizontal="center" vertical="center" wrapText="1"/>
    </xf>
    <xf numFmtId="0" fontId="82" fillId="4" borderId="5" xfId="0" applyFont="1" applyFill="1" applyBorder="1" applyAlignment="1">
      <alignment horizontal="center" vertical="center" wrapText="1"/>
    </xf>
    <xf numFmtId="0" fontId="82" fillId="4" borderId="5" xfId="2" applyFont="1" applyFill="1" applyBorder="1" applyAlignment="1">
      <alignment horizontal="center" vertical="top" wrapText="1"/>
    </xf>
    <xf numFmtId="165" fontId="82" fillId="4" borderId="5" xfId="2" applyNumberFormat="1" applyFont="1" applyFill="1" applyBorder="1" applyAlignment="1">
      <alignment horizontal="justify" vertical="center" wrapText="1"/>
    </xf>
    <xf numFmtId="4" fontId="82" fillId="4" borderId="5" xfId="2" applyNumberFormat="1" applyFont="1" applyFill="1" applyBorder="1" applyAlignment="1">
      <alignment horizontal="center" vertical="center" wrapText="1"/>
    </xf>
    <xf numFmtId="0" fontId="17" fillId="0" borderId="5" xfId="0" applyFont="1" applyFill="1" applyBorder="1" applyAlignment="1">
      <alignment horizontal="left" vertical="center" wrapText="1"/>
    </xf>
    <xf numFmtId="0" fontId="82" fillId="0" borderId="5" xfId="2" applyFont="1" applyFill="1" applyBorder="1" applyAlignment="1">
      <alignment horizontal="center" vertical="center" wrapText="1"/>
    </xf>
    <xf numFmtId="0" fontId="17" fillId="0" borderId="5" xfId="2" applyFont="1" applyBorder="1" applyAlignment="1">
      <alignment horizontal="center" vertical="center" wrapText="1"/>
    </xf>
    <xf numFmtId="0" fontId="17" fillId="0" borderId="5" xfId="0" applyFont="1" applyFill="1" applyBorder="1" applyAlignment="1">
      <alignment horizontal="justify" vertical="center" wrapText="1"/>
    </xf>
    <xf numFmtId="0" fontId="40" fillId="0" borderId="5" xfId="2" applyFont="1" applyFill="1" applyBorder="1" applyAlignment="1">
      <alignment horizontal="center" vertical="center" wrapText="1"/>
    </xf>
    <xf numFmtId="9" fontId="40" fillId="0" borderId="5" xfId="1" applyFont="1" applyFill="1" applyBorder="1" applyAlignment="1">
      <alignment horizontal="center" vertical="center" wrapText="1"/>
    </xf>
    <xf numFmtId="4" fontId="17" fillId="0" borderId="5" xfId="2" applyNumberFormat="1" applyFont="1" applyBorder="1" applyAlignment="1">
      <alignment horizontal="center" vertical="center"/>
    </xf>
    <xf numFmtId="0" fontId="40" fillId="0" borderId="5" xfId="2" applyFont="1" applyFill="1" applyBorder="1" applyAlignment="1">
      <alignment horizontal="justify" vertical="center" wrapText="1"/>
    </xf>
    <xf numFmtId="9" fontId="40" fillId="0" borderId="5" xfId="1" applyNumberFormat="1" applyFont="1" applyFill="1" applyBorder="1" applyAlignment="1">
      <alignment horizontal="center" vertical="center" wrapText="1"/>
    </xf>
    <xf numFmtId="0" fontId="40" fillId="0" borderId="5" xfId="1" applyNumberFormat="1" applyFont="1" applyFill="1" applyBorder="1" applyAlignment="1">
      <alignment horizontal="center" vertical="center" wrapText="1"/>
    </xf>
    <xf numFmtId="0" fontId="17" fillId="0" borderId="5" xfId="2" applyFont="1" applyFill="1" applyBorder="1" applyAlignment="1">
      <alignment horizontal="justify" vertical="center" wrapText="1"/>
    </xf>
    <xf numFmtId="0" fontId="82" fillId="5" borderId="5" xfId="2" applyFont="1" applyFill="1" applyBorder="1" applyAlignment="1">
      <alignment horizontal="center" vertical="center" wrapText="1"/>
    </xf>
    <xf numFmtId="0" fontId="82" fillId="4" borderId="5" xfId="2" applyFont="1" applyFill="1" applyBorder="1" applyAlignment="1">
      <alignment vertical="center" wrapText="1"/>
    </xf>
    <xf numFmtId="0" fontId="82" fillId="2" borderId="5" xfId="2" applyFont="1" applyFill="1" applyBorder="1" applyAlignment="1">
      <alignment horizontal="center" vertical="center" wrapText="1"/>
    </xf>
    <xf numFmtId="2" fontId="17" fillId="0" borderId="5" xfId="2" applyNumberFormat="1"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5" xfId="2" applyFont="1" applyFill="1" applyBorder="1" applyAlignment="1">
      <alignment horizontal="center" vertical="top" wrapText="1"/>
    </xf>
    <xf numFmtId="0" fontId="17" fillId="0" borderId="5" xfId="2" applyFont="1" applyFill="1" applyBorder="1" applyAlignment="1">
      <alignment horizontal="center" vertical="center" wrapText="1"/>
    </xf>
    <xf numFmtId="9" fontId="17" fillId="0" borderId="5" xfId="1" applyFont="1" applyFill="1" applyBorder="1" applyAlignment="1">
      <alignment horizontal="center" vertical="center"/>
    </xf>
    <xf numFmtId="9" fontId="40" fillId="0" borderId="5" xfId="1" applyFont="1" applyFill="1" applyBorder="1" applyAlignment="1">
      <alignment horizontal="center" vertical="center"/>
    </xf>
    <xf numFmtId="0" fontId="17" fillId="0" borderId="5" xfId="2" applyFont="1" applyFill="1" applyBorder="1" applyAlignment="1">
      <alignment horizontal="left" vertical="center" wrapText="1"/>
    </xf>
    <xf numFmtId="0" fontId="17" fillId="0" borderId="5" xfId="2" applyFont="1" applyBorder="1" applyAlignment="1">
      <alignment horizontal="justify" vertical="center" wrapText="1"/>
    </xf>
    <xf numFmtId="165" fontId="82" fillId="5" borderId="5" xfId="2" applyNumberFormat="1" applyFont="1" applyFill="1" applyBorder="1" applyAlignment="1">
      <alignment horizontal="center" vertical="center" wrapText="1"/>
    </xf>
    <xf numFmtId="0" fontId="17" fillId="0" borderId="5" xfId="2" applyFont="1" applyBorder="1" applyAlignment="1">
      <alignment horizontal="center"/>
    </xf>
    <xf numFmtId="165" fontId="82" fillId="4" borderId="5" xfId="2" applyNumberFormat="1" applyFont="1" applyFill="1" applyBorder="1" applyAlignment="1">
      <alignment horizontal="center" vertical="center" wrapText="1"/>
    </xf>
    <xf numFmtId="0" fontId="17" fillId="0" borderId="5" xfId="0" applyFont="1" applyBorder="1" applyAlignment="1">
      <alignment horizontal="justify" vertical="center" wrapText="1"/>
    </xf>
    <xf numFmtId="0" fontId="17" fillId="5" borderId="5" xfId="2" applyFont="1" applyFill="1" applyBorder="1" applyAlignment="1">
      <alignment horizontal="center" vertical="center" wrapText="1"/>
    </xf>
    <xf numFmtId="4" fontId="17" fillId="5" borderId="5" xfId="2" applyNumberFormat="1" applyFont="1" applyFill="1" applyBorder="1" applyAlignment="1">
      <alignment horizontal="center" vertical="center" wrapText="1"/>
    </xf>
    <xf numFmtId="0" fontId="82" fillId="5" borderId="5" xfId="2" applyFont="1" applyFill="1" applyBorder="1" applyAlignment="1">
      <alignment vertical="center" wrapText="1"/>
    </xf>
    <xf numFmtId="4" fontId="82" fillId="5" borderId="5" xfId="2" applyNumberFormat="1" applyFont="1" applyFill="1" applyBorder="1" applyAlignment="1">
      <alignment horizontal="center" vertical="center" wrapText="1"/>
    </xf>
    <xf numFmtId="0" fontId="17" fillId="0" borderId="5" xfId="0" applyFont="1" applyBorder="1" applyAlignment="1">
      <alignment horizontal="left" vertical="center" wrapText="1"/>
    </xf>
    <xf numFmtId="165" fontId="82" fillId="5" borderId="5" xfId="2" applyNumberFormat="1" applyFont="1" applyFill="1" applyBorder="1" applyAlignment="1">
      <alignment horizontal="justify" vertical="center" wrapText="1"/>
    </xf>
    <xf numFmtId="0" fontId="82" fillId="4" borderId="5" xfId="2" applyFont="1" applyFill="1" applyBorder="1" applyAlignment="1">
      <alignment horizontal="justify" vertical="center" wrapText="1"/>
    </xf>
    <xf numFmtId="0" fontId="85" fillId="4" borderId="5" xfId="2" applyFont="1" applyFill="1" applyBorder="1" applyAlignment="1">
      <alignment horizontal="center" vertical="center" wrapText="1"/>
    </xf>
    <xf numFmtId="9" fontId="17" fillId="0" borderId="5" xfId="1" applyFont="1" applyFill="1" applyBorder="1" applyAlignment="1">
      <alignment horizontal="center" vertical="center" wrapText="1"/>
    </xf>
    <xf numFmtId="0" fontId="17" fillId="5" borderId="5" xfId="0" applyFont="1" applyFill="1" applyBorder="1" applyAlignment="1">
      <alignment horizontal="justify" vertical="center" wrapText="1"/>
    </xf>
    <xf numFmtId="3" fontId="17" fillId="0" borderId="5" xfId="2" applyNumberFormat="1" applyFont="1" applyFill="1" applyBorder="1" applyAlignment="1">
      <alignment horizontal="center" vertical="center" wrapText="1"/>
    </xf>
    <xf numFmtId="4" fontId="17" fillId="0" borderId="5" xfId="2" applyNumberFormat="1" applyFont="1" applyBorder="1" applyAlignment="1">
      <alignment horizontal="center" vertical="center" wrapText="1"/>
    </xf>
    <xf numFmtId="0" fontId="17" fillId="5" borderId="5" xfId="2" applyFont="1" applyFill="1" applyBorder="1" applyAlignment="1">
      <alignment horizontal="justify" vertical="center" wrapText="1"/>
    </xf>
    <xf numFmtId="4" fontId="71" fillId="0" borderId="5" xfId="2" applyNumberFormat="1" applyFont="1" applyBorder="1" applyAlignment="1">
      <alignment horizontal="center" vertical="center" wrapText="1"/>
    </xf>
    <xf numFmtId="0" fontId="71" fillId="0" borderId="5" xfId="2" applyFont="1" applyBorder="1" applyAlignment="1">
      <alignment horizontal="justify" vertical="center" wrapText="1"/>
    </xf>
    <xf numFmtId="4" fontId="71" fillId="0" borderId="5" xfId="2" applyNumberFormat="1" applyFont="1" applyBorder="1" applyAlignment="1">
      <alignment horizontal="center" vertical="center"/>
    </xf>
    <xf numFmtId="0" fontId="17" fillId="0" borderId="5" xfId="2" applyFont="1" applyFill="1" applyBorder="1" applyAlignment="1">
      <alignment horizontal="justify"/>
    </xf>
    <xf numFmtId="0" fontId="21" fillId="4" borderId="103" xfId="0" applyFont="1" applyFill="1" applyBorder="1" applyAlignment="1">
      <alignment horizontal="center" vertical="center" wrapText="1"/>
    </xf>
    <xf numFmtId="0" fontId="66" fillId="0" borderId="0" xfId="0" applyFont="1" applyAlignment="1">
      <alignment horizontal="center" vertical="center"/>
    </xf>
    <xf numFmtId="0" fontId="4" fillId="3" borderId="102" xfId="0" applyFont="1" applyFill="1" applyBorder="1" applyAlignment="1">
      <alignment horizontal="center" vertical="center"/>
    </xf>
    <xf numFmtId="0" fontId="21" fillId="15" borderId="0" xfId="0" applyFont="1" applyFill="1" applyBorder="1" applyAlignment="1">
      <alignment horizontal="center" vertical="center"/>
    </xf>
    <xf numFmtId="0" fontId="21" fillId="2" borderId="103" xfId="0" applyFont="1" applyFill="1" applyBorder="1" applyAlignment="1">
      <alignment horizontal="center" vertical="center" wrapText="1"/>
    </xf>
    <xf numFmtId="0" fontId="79" fillId="0" borderId="103" xfId="0" applyFont="1" applyBorder="1" applyAlignment="1">
      <alignment vertical="center"/>
    </xf>
    <xf numFmtId="0" fontId="21" fillId="4" borderId="103" xfId="0" applyFont="1" applyFill="1" applyBorder="1" applyAlignment="1">
      <alignment horizontal="center" vertical="top" wrapText="1"/>
    </xf>
    <xf numFmtId="165" fontId="21" fillId="4" borderId="103" xfId="0" applyNumberFormat="1" applyFont="1" applyFill="1" applyBorder="1" applyAlignment="1">
      <alignment horizontal="center" vertical="center" wrapText="1"/>
    </xf>
    <xf numFmtId="4" fontId="18" fillId="0" borderId="103" xfId="0" applyNumberFormat="1" applyFont="1" applyFill="1" applyBorder="1" applyAlignment="1">
      <alignment horizontal="center" vertical="center" wrapText="1"/>
    </xf>
    <xf numFmtId="2" fontId="18" fillId="0" borderId="103" xfId="0" applyNumberFormat="1" applyFont="1" applyFill="1" applyBorder="1" applyAlignment="1">
      <alignment horizontal="center" vertical="center" wrapText="1"/>
    </xf>
    <xf numFmtId="0" fontId="18" fillId="0" borderId="103" xfId="0" applyFont="1" applyFill="1" applyBorder="1" applyAlignment="1">
      <alignment horizontal="left" vertical="center" wrapText="1" readingOrder="1"/>
    </xf>
    <xf numFmtId="0" fontId="18" fillId="0" borderId="103" xfId="0" applyFont="1" applyFill="1" applyBorder="1" applyAlignment="1">
      <alignment horizontal="justify" vertical="center" wrapText="1" readingOrder="1"/>
    </xf>
    <xf numFmtId="9" fontId="18" fillId="0" borderId="103" xfId="0" applyNumberFormat="1" applyFont="1" applyFill="1" applyBorder="1" applyAlignment="1">
      <alignment horizontal="center" vertical="center" wrapText="1" readingOrder="1"/>
    </xf>
    <xf numFmtId="0" fontId="18" fillId="0" borderId="103" xfId="0" applyNumberFormat="1" applyFont="1" applyFill="1" applyBorder="1" applyAlignment="1">
      <alignment horizontal="center" vertical="center" wrapText="1" readingOrder="1"/>
    </xf>
    <xf numFmtId="0" fontId="18" fillId="0" borderId="103" xfId="0" applyFont="1" applyFill="1" applyBorder="1" applyAlignment="1">
      <alignment horizontal="center" vertical="center" wrapText="1" readingOrder="1"/>
    </xf>
    <xf numFmtId="0" fontId="18" fillId="5" borderId="103" xfId="0" applyFont="1" applyFill="1" applyBorder="1" applyAlignment="1">
      <alignment horizontal="justify" vertical="center" wrapText="1" readingOrder="1"/>
    </xf>
    <xf numFmtId="0" fontId="18" fillId="5" borderId="103" xfId="0" applyFont="1" applyFill="1" applyBorder="1" applyAlignment="1">
      <alignment horizontal="center" vertical="center" wrapText="1"/>
    </xf>
    <xf numFmtId="0" fontId="18" fillId="0" borderId="103" xfId="0" applyFont="1" applyBorder="1" applyAlignment="1">
      <alignment horizontal="center" vertical="center" wrapText="1"/>
    </xf>
    <xf numFmtId="0" fontId="18" fillId="5" borderId="103" xfId="0" applyFont="1" applyFill="1" applyBorder="1" applyAlignment="1">
      <alignment horizontal="center" vertical="center" wrapText="1" readingOrder="1"/>
    </xf>
    <xf numFmtId="0" fontId="18" fillId="0" borderId="103" xfId="0" applyFont="1" applyFill="1" applyBorder="1" applyAlignment="1">
      <alignment vertical="center" wrapText="1" readingOrder="1"/>
    </xf>
    <xf numFmtId="9" fontId="18" fillId="5" borderId="103" xfId="0" applyNumberFormat="1" applyFont="1" applyFill="1" applyBorder="1" applyAlignment="1">
      <alignment horizontal="center" vertical="center" wrapText="1" readingOrder="1"/>
    </xf>
    <xf numFmtId="0" fontId="18" fillId="0" borderId="103" xfId="0" applyFont="1" applyFill="1" applyBorder="1" applyAlignment="1">
      <alignment horizontal="center" vertical="center" wrapText="1"/>
    </xf>
    <xf numFmtId="0" fontId="7" fillId="0" borderId="103" xfId="0" applyFont="1" applyFill="1" applyBorder="1" applyAlignment="1">
      <alignment horizontal="justify" vertical="center" wrapText="1" readingOrder="1"/>
    </xf>
    <xf numFmtId="0" fontId="18" fillId="0" borderId="103" xfId="0" applyFont="1" applyFill="1" applyBorder="1" applyAlignment="1">
      <alignment horizontal="justify" vertical="center" wrapText="1"/>
    </xf>
    <xf numFmtId="0" fontId="18" fillId="5" borderId="103" xfId="0" applyFont="1" applyFill="1" applyBorder="1" applyAlignment="1">
      <alignment horizontal="center" vertical="center"/>
    </xf>
    <xf numFmtId="0" fontId="18" fillId="0" borderId="103" xfId="0" applyFont="1" applyFill="1" applyBorder="1" applyAlignment="1">
      <alignment horizontal="justify" vertical="center"/>
    </xf>
    <xf numFmtId="0" fontId="18" fillId="0" borderId="103" xfId="0" applyFont="1" applyBorder="1" applyAlignment="1">
      <alignment horizontal="justify" vertical="center"/>
    </xf>
    <xf numFmtId="0" fontId="18" fillId="0" borderId="103" xfId="0" applyFont="1" applyBorder="1" applyAlignment="1">
      <alignment horizontal="center" vertical="center"/>
    </xf>
    <xf numFmtId="49" fontId="18" fillId="5" borderId="103" xfId="0" applyNumberFormat="1" applyFont="1" applyFill="1" applyBorder="1" applyAlignment="1">
      <alignment horizontal="justify" vertical="top" wrapText="1"/>
    </xf>
    <xf numFmtId="4" fontId="18" fillId="0" borderId="103" xfId="0" applyNumberFormat="1" applyFont="1" applyBorder="1" applyAlignment="1">
      <alignment horizontal="center" vertical="center"/>
    </xf>
    <xf numFmtId="0" fontId="18" fillId="5" borderId="103" xfId="0" applyFont="1" applyFill="1" applyBorder="1" applyAlignment="1">
      <alignment horizontal="justify" vertical="center"/>
    </xf>
    <xf numFmtId="9" fontId="18" fillId="5" borderId="103" xfId="0" applyNumberFormat="1" applyFont="1" applyFill="1" applyBorder="1" applyAlignment="1">
      <alignment horizontal="center" vertical="center" wrapText="1"/>
    </xf>
    <xf numFmtId="49" fontId="18" fillId="0" borderId="103" xfId="0" applyNumberFormat="1" applyFont="1" applyFill="1" applyBorder="1" applyAlignment="1">
      <alignment horizontal="justify" vertical="center" wrapText="1"/>
    </xf>
    <xf numFmtId="4" fontId="18" fillId="0" borderId="103" xfId="0" applyNumberFormat="1" applyFont="1" applyFill="1" applyBorder="1" applyAlignment="1">
      <alignment horizontal="center" vertical="center"/>
    </xf>
    <xf numFmtId="1" fontId="23" fillId="5" borderId="103" xfId="0" applyNumberFormat="1" applyFont="1" applyFill="1" applyBorder="1" applyAlignment="1">
      <alignment horizontal="center" vertical="center" wrapText="1"/>
    </xf>
    <xf numFmtId="9" fontId="18" fillId="0" borderId="103" xfId="0" applyNumberFormat="1" applyFont="1" applyFill="1" applyBorder="1" applyAlignment="1">
      <alignment horizontal="center" vertical="center" wrapText="1"/>
    </xf>
    <xf numFmtId="0" fontId="7" fillId="5" borderId="103" xfId="0" applyFont="1" applyFill="1" applyBorder="1" applyAlignment="1">
      <alignment horizontal="center" vertical="center" wrapText="1"/>
    </xf>
    <xf numFmtId="0" fontId="8" fillId="4" borderId="5" xfId="6" applyFont="1" applyFill="1" applyBorder="1" applyAlignment="1">
      <alignment horizontal="center" vertical="center" wrapText="1"/>
    </xf>
    <xf numFmtId="0" fontId="26" fillId="0" borderId="0" xfId="6" applyFont="1" applyAlignment="1">
      <alignment horizontal="center" vertical="center"/>
    </xf>
    <xf numFmtId="0" fontId="8" fillId="5" borderId="0" xfId="6" applyFont="1" applyFill="1" applyAlignment="1">
      <alignment horizontal="center" vertical="center"/>
    </xf>
    <xf numFmtId="0" fontId="8" fillId="4" borderId="0" xfId="6" applyFont="1" applyFill="1" applyBorder="1" applyAlignment="1">
      <alignment horizontal="center" vertical="center"/>
    </xf>
    <xf numFmtId="0" fontId="7" fillId="4" borderId="0" xfId="6" applyFont="1" applyFill="1" applyBorder="1"/>
    <xf numFmtId="0" fontId="8" fillId="7" borderId="35" xfId="6" applyFont="1" applyFill="1" applyBorder="1" applyAlignment="1">
      <alignment horizontal="center" vertical="center" wrapText="1"/>
    </xf>
    <xf numFmtId="0" fontId="8" fillId="7" borderId="36" xfId="6" applyFont="1" applyFill="1" applyBorder="1" applyAlignment="1">
      <alignment horizontal="center" vertical="center" wrapText="1"/>
    </xf>
    <xf numFmtId="0" fontId="8" fillId="7" borderId="95" xfId="6" applyFont="1" applyFill="1" applyBorder="1" applyAlignment="1">
      <alignment horizontal="center" vertical="center" wrapText="1"/>
    </xf>
    <xf numFmtId="0" fontId="8" fillId="8" borderId="40" xfId="6" applyFont="1" applyFill="1" applyBorder="1" applyAlignment="1">
      <alignment horizontal="center" vertical="top" wrapText="1"/>
    </xf>
    <xf numFmtId="0" fontId="8" fillId="8" borderId="58" xfId="6" applyFont="1" applyFill="1" applyBorder="1" applyAlignment="1">
      <alignment horizontal="center" vertical="top" wrapText="1"/>
    </xf>
    <xf numFmtId="0" fontId="8" fillId="8" borderId="60" xfId="6" applyFont="1" applyFill="1" applyBorder="1" applyAlignment="1">
      <alignment horizontal="center" vertical="top" wrapText="1"/>
    </xf>
    <xf numFmtId="0" fontId="8" fillId="8" borderId="99" xfId="6" applyFont="1" applyFill="1" applyBorder="1" applyAlignment="1">
      <alignment horizontal="center" vertical="top" wrapText="1"/>
    </xf>
    <xf numFmtId="0" fontId="8" fillId="8" borderId="100" xfId="6" applyFont="1" applyFill="1" applyBorder="1" applyAlignment="1">
      <alignment horizontal="center" vertical="top" wrapText="1"/>
    </xf>
    <xf numFmtId="0" fontId="8" fillId="8" borderId="101" xfId="6" applyFont="1" applyFill="1" applyBorder="1" applyAlignment="1">
      <alignment horizontal="center" vertical="top" wrapText="1"/>
    </xf>
    <xf numFmtId="0" fontId="34" fillId="4" borderId="38" xfId="6" applyFont="1" applyFill="1" applyBorder="1" applyAlignment="1">
      <alignment horizontal="center" vertical="center" wrapText="1"/>
    </xf>
    <xf numFmtId="0" fontId="34" fillId="4" borderId="5" xfId="6" applyFont="1" applyFill="1" applyBorder="1" applyAlignment="1">
      <alignment horizontal="center" vertical="center" wrapText="1"/>
    </xf>
    <xf numFmtId="0" fontId="34" fillId="4" borderId="6" xfId="6" applyFont="1" applyFill="1" applyBorder="1" applyAlignment="1">
      <alignment horizontal="center" vertical="center" wrapText="1"/>
    </xf>
    <xf numFmtId="0" fontId="34" fillId="4" borderId="7" xfId="6" applyFont="1" applyFill="1" applyBorder="1" applyAlignment="1">
      <alignment horizontal="center" vertical="center" wrapText="1"/>
    </xf>
    <xf numFmtId="0" fontId="34" fillId="4" borderId="8" xfId="6" applyFont="1" applyFill="1" applyBorder="1" applyAlignment="1">
      <alignment horizontal="center" vertical="center" wrapText="1"/>
    </xf>
    <xf numFmtId="0" fontId="8" fillId="4" borderId="39" xfId="6" applyFont="1" applyFill="1" applyBorder="1" applyAlignment="1">
      <alignment horizontal="center" vertical="top" wrapText="1"/>
    </xf>
    <xf numFmtId="165" fontId="8" fillId="4" borderId="1" xfId="6" applyNumberFormat="1" applyFont="1" applyFill="1" applyBorder="1" applyAlignment="1">
      <alignment horizontal="center" vertical="center" wrapText="1"/>
    </xf>
    <xf numFmtId="165" fontId="8" fillId="4" borderId="2" xfId="6" applyNumberFormat="1" applyFont="1" applyFill="1" applyBorder="1" applyAlignment="1">
      <alignment horizontal="center" vertical="center" wrapText="1"/>
    </xf>
    <xf numFmtId="165" fontId="8" fillId="4" borderId="3" xfId="6" applyNumberFormat="1" applyFont="1" applyFill="1" applyBorder="1" applyAlignment="1">
      <alignment horizontal="center" vertical="center" wrapText="1"/>
    </xf>
    <xf numFmtId="0" fontId="8" fillId="8" borderId="39" xfId="6" applyFont="1" applyFill="1" applyBorder="1" applyAlignment="1">
      <alignment horizontal="center" vertical="center" wrapText="1"/>
    </xf>
    <xf numFmtId="165" fontId="8" fillId="4" borderId="39" xfId="6" applyNumberFormat="1" applyFont="1" applyFill="1" applyBorder="1" applyAlignment="1">
      <alignment horizontal="center" vertical="center" wrapText="1"/>
    </xf>
    <xf numFmtId="165" fontId="8" fillId="4" borderId="96" xfId="6" applyNumberFormat="1" applyFont="1" applyFill="1" applyBorder="1" applyAlignment="1">
      <alignment horizontal="center" vertical="center" wrapText="1"/>
    </xf>
    <xf numFmtId="165" fontId="8" fillId="4" borderId="97" xfId="6" applyNumberFormat="1" applyFont="1" applyFill="1" applyBorder="1" applyAlignment="1">
      <alignment horizontal="center" vertical="center" wrapText="1"/>
    </xf>
    <xf numFmtId="4" fontId="7" fillId="0" borderId="9" xfId="6" applyNumberFormat="1" applyFont="1" applyFill="1" applyBorder="1" applyAlignment="1">
      <alignment horizontal="center" vertical="center"/>
    </xf>
    <xf numFmtId="4" fontId="7" fillId="0" borderId="11" xfId="6" applyNumberFormat="1" applyFont="1" applyFill="1" applyBorder="1" applyAlignment="1">
      <alignment horizontal="center" vertical="center"/>
    </xf>
    <xf numFmtId="4" fontId="7" fillId="0" borderId="10" xfId="6" applyNumberFormat="1" applyFont="1" applyFill="1" applyBorder="1" applyAlignment="1">
      <alignment horizontal="center" vertical="center"/>
    </xf>
    <xf numFmtId="0" fontId="7" fillId="0" borderId="49" xfId="6" applyFont="1" applyFill="1" applyBorder="1" applyAlignment="1">
      <alignment horizontal="justify" vertical="center" wrapText="1"/>
    </xf>
    <xf numFmtId="0" fontId="7" fillId="0" borderId="44" xfId="6" applyFont="1" applyFill="1" applyBorder="1" applyAlignment="1">
      <alignment horizontal="justify" vertical="center" wrapText="1"/>
    </xf>
    <xf numFmtId="0" fontId="7" fillId="0" borderId="41" xfId="6" applyFont="1" applyFill="1" applyBorder="1" applyAlignment="1">
      <alignment horizontal="justify" vertical="center" wrapText="1"/>
    </xf>
    <xf numFmtId="0" fontId="7" fillId="0" borderId="45" xfId="6" applyFont="1" applyFill="1" applyBorder="1" applyAlignment="1">
      <alignment horizontal="justify" vertical="center" wrapText="1"/>
    </xf>
    <xf numFmtId="9" fontId="13" fillId="0" borderId="41" xfId="6" applyNumberFormat="1" applyFont="1" applyFill="1" applyBorder="1" applyAlignment="1">
      <alignment horizontal="center" vertical="center" wrapText="1"/>
    </xf>
    <xf numFmtId="9" fontId="13" fillId="0" borderId="46" xfId="6" applyNumberFormat="1" applyFont="1" applyFill="1" applyBorder="1" applyAlignment="1">
      <alignment horizontal="center" vertical="center" wrapText="1"/>
    </xf>
    <xf numFmtId="0" fontId="7" fillId="0" borderId="42" xfId="6" applyFont="1" applyFill="1" applyBorder="1" applyAlignment="1">
      <alignment horizontal="center" vertical="center" wrapText="1"/>
    </xf>
    <xf numFmtId="0" fontId="7" fillId="0" borderId="46" xfId="6" applyFont="1" applyFill="1" applyBorder="1" applyAlignment="1">
      <alignment horizontal="center" vertical="center" wrapText="1"/>
    </xf>
    <xf numFmtId="0" fontId="7" fillId="0" borderId="98" xfId="6" applyFont="1" applyFill="1" applyBorder="1" applyAlignment="1">
      <alignment horizontal="justify" vertical="center" wrapText="1"/>
    </xf>
    <xf numFmtId="0" fontId="7" fillId="0" borderId="11" xfId="6" applyFont="1" applyFill="1" applyBorder="1" applyAlignment="1">
      <alignment horizontal="justify" vertical="center" wrapText="1"/>
    </xf>
    <xf numFmtId="4" fontId="7" fillId="0" borderId="9" xfId="6" applyNumberFormat="1" applyFont="1" applyFill="1" applyBorder="1" applyAlignment="1">
      <alignment horizontal="right" vertical="center" wrapText="1"/>
    </xf>
    <xf numFmtId="4" fontId="7" fillId="0" borderId="11" xfId="6" applyNumberFormat="1" applyFont="1" applyFill="1" applyBorder="1" applyAlignment="1">
      <alignment horizontal="right" vertical="center"/>
    </xf>
    <xf numFmtId="0" fontId="76" fillId="0" borderId="9" xfId="6" applyFont="1" applyFill="1" applyBorder="1" applyAlignment="1">
      <alignment horizontal="justify" vertical="center" wrapText="1" readingOrder="1"/>
    </xf>
    <xf numFmtId="0" fontId="7" fillId="0" borderId="10" xfId="6" applyFont="1" applyFill="1" applyBorder="1" applyAlignment="1">
      <alignment horizontal="justify" vertical="center" wrapText="1" readingOrder="1"/>
    </xf>
    <xf numFmtId="0" fontId="7" fillId="0" borderId="9" xfId="6" applyFont="1" applyFill="1" applyBorder="1" applyAlignment="1">
      <alignment horizontal="justify" vertical="center" wrapText="1"/>
    </xf>
    <xf numFmtId="0" fontId="7" fillId="0" borderId="10" xfId="6" applyFont="1" applyFill="1" applyBorder="1" applyAlignment="1">
      <alignment horizontal="justify" vertical="center" wrapText="1"/>
    </xf>
    <xf numFmtId="9" fontId="7" fillId="0" borderId="12" xfId="6" applyNumberFormat="1" applyFont="1" applyFill="1" applyBorder="1" applyAlignment="1">
      <alignment horizontal="center" vertical="center" wrapText="1"/>
    </xf>
    <xf numFmtId="9" fontId="30" fillId="0" borderId="55" xfId="6" applyNumberFormat="1" applyFont="1" applyFill="1" applyBorder="1" applyAlignment="1">
      <alignment horizontal="center" vertical="center" wrapText="1"/>
    </xf>
    <xf numFmtId="9" fontId="7" fillId="0" borderId="0" xfId="6" applyNumberFormat="1" applyFont="1" applyFill="1" applyBorder="1" applyAlignment="1">
      <alignment horizontal="center" vertical="center" wrapText="1"/>
    </xf>
    <xf numFmtId="9" fontId="7" fillId="0" borderId="32" xfId="6" applyNumberFormat="1" applyFont="1" applyFill="1" applyBorder="1" applyAlignment="1">
      <alignment horizontal="center" vertical="center" wrapText="1"/>
    </xf>
    <xf numFmtId="9" fontId="7" fillId="0" borderId="56" xfId="6" applyNumberFormat="1" applyFont="1" applyFill="1" applyBorder="1" applyAlignment="1">
      <alignment horizontal="center" vertical="center" wrapText="1"/>
    </xf>
    <xf numFmtId="0" fontId="76" fillId="0" borderId="10" xfId="6" applyFont="1" applyFill="1" applyBorder="1" applyAlignment="1">
      <alignment horizontal="justify" vertical="center" wrapText="1" readingOrder="1"/>
    </xf>
    <xf numFmtId="0" fontId="76" fillId="0" borderId="12" xfId="6" applyFont="1" applyFill="1" applyBorder="1" applyAlignment="1">
      <alignment horizontal="justify" vertical="center" wrapText="1"/>
    </xf>
    <xf numFmtId="9" fontId="76" fillId="0" borderId="12" xfId="6" applyNumberFormat="1" applyFont="1" applyFill="1" applyBorder="1" applyAlignment="1">
      <alignment horizontal="center" vertical="center" wrapText="1"/>
    </xf>
    <xf numFmtId="9" fontId="30" fillId="0" borderId="0" xfId="6" applyNumberFormat="1" applyFont="1" applyFill="1" applyBorder="1" applyAlignment="1">
      <alignment horizontal="center" vertical="center" wrapText="1"/>
    </xf>
    <xf numFmtId="0" fontId="76" fillId="0" borderId="9" xfId="6" applyFont="1" applyFill="1" applyBorder="1" applyAlignment="1">
      <alignment horizontal="justify" vertical="center" wrapText="1"/>
    </xf>
    <xf numFmtId="0" fontId="76" fillId="0" borderId="10" xfId="6" applyFont="1" applyFill="1" applyBorder="1" applyAlignment="1">
      <alignment horizontal="justify" vertical="center" wrapText="1"/>
    </xf>
    <xf numFmtId="0" fontId="76" fillId="0" borderId="9" xfId="6" applyFont="1" applyFill="1" applyBorder="1" applyAlignment="1">
      <alignment horizontal="right" vertical="center" wrapText="1"/>
    </xf>
    <xf numFmtId="0" fontId="76" fillId="0" borderId="10" xfId="6" applyFont="1" applyFill="1" applyBorder="1" applyAlignment="1">
      <alignment horizontal="right" vertical="center" wrapText="1"/>
    </xf>
    <xf numFmtId="0" fontId="76" fillId="0" borderId="12" xfId="6" applyFont="1" applyFill="1" applyBorder="1" applyAlignment="1">
      <alignment horizontal="justify" vertical="center" wrapText="1" readingOrder="1"/>
    </xf>
    <xf numFmtId="9" fontId="76" fillId="0" borderId="9" xfId="6" applyNumberFormat="1" applyFont="1" applyFill="1" applyBorder="1" applyAlignment="1">
      <alignment horizontal="center" vertical="center" wrapText="1"/>
    </xf>
    <xf numFmtId="9" fontId="30" fillId="0" borderId="63" xfId="6" applyNumberFormat="1" applyFont="1" applyFill="1" applyBorder="1" applyAlignment="1">
      <alignment horizontal="center" vertical="center" wrapText="1"/>
    </xf>
    <xf numFmtId="0" fontId="43" fillId="0" borderId="10" xfId="6" applyFont="1" applyFill="1" applyBorder="1" applyAlignment="1">
      <alignment horizontal="justify" vertical="center" wrapText="1"/>
    </xf>
    <xf numFmtId="0" fontId="43" fillId="0" borderId="11" xfId="6" applyFont="1" applyFill="1" applyBorder="1" applyAlignment="1">
      <alignment horizontal="justify" vertical="center" wrapText="1"/>
    </xf>
    <xf numFmtId="0" fontId="7" fillId="0" borderId="9" xfId="6" applyFont="1" applyFill="1" applyBorder="1" applyAlignment="1">
      <alignment horizontal="justify" vertical="center" wrapText="1" readingOrder="1"/>
    </xf>
    <xf numFmtId="9" fontId="7" fillId="0" borderId="9" xfId="6" applyNumberFormat="1" applyFont="1" applyFill="1" applyBorder="1" applyAlignment="1">
      <alignment horizontal="center" vertical="center" wrapText="1"/>
    </xf>
    <xf numFmtId="9" fontId="7" fillId="0" borderId="10" xfId="6" applyNumberFormat="1" applyFont="1" applyFill="1" applyBorder="1" applyAlignment="1">
      <alignment horizontal="center" vertical="center" wrapText="1"/>
    </xf>
    <xf numFmtId="4" fontId="7" fillId="0" borderId="10" xfId="6" applyNumberFormat="1" applyFont="1" applyFill="1" applyBorder="1" applyAlignment="1">
      <alignment horizontal="right" vertical="center" wrapText="1"/>
    </xf>
    <xf numFmtId="4" fontId="7" fillId="0" borderId="10" xfId="6" applyNumberFormat="1" applyFont="1" applyFill="1" applyBorder="1" applyAlignment="1">
      <alignment horizontal="right" vertical="center"/>
    </xf>
    <xf numFmtId="0" fontId="7" fillId="0" borderId="12" xfId="6" applyFont="1" applyFill="1" applyBorder="1" applyAlignment="1">
      <alignment horizontal="justify" vertical="center" wrapText="1" readingOrder="1"/>
    </xf>
    <xf numFmtId="0" fontId="7" fillId="0" borderId="9" xfId="6" applyFont="1" applyFill="1" applyBorder="1" applyAlignment="1">
      <alignment horizontal="center" vertical="center" wrapText="1"/>
    </xf>
    <xf numFmtId="0" fontId="7" fillId="0" borderId="11" xfId="6" applyFont="1" applyFill="1" applyBorder="1" applyAlignment="1">
      <alignment horizontal="center" vertical="center" wrapText="1"/>
    </xf>
    <xf numFmtId="4" fontId="7" fillId="0" borderId="9" xfId="6" applyNumberFormat="1" applyFont="1" applyFill="1" applyBorder="1" applyAlignment="1">
      <alignment horizontal="right" vertical="center"/>
    </xf>
    <xf numFmtId="0" fontId="7" fillId="0" borderId="12" xfId="6" applyFont="1" applyFill="1" applyBorder="1" applyAlignment="1">
      <alignment horizontal="justify" vertical="center" wrapText="1"/>
    </xf>
    <xf numFmtId="9" fontId="7" fillId="0" borderId="63" xfId="6" applyNumberFormat="1" applyFont="1" applyFill="1" applyBorder="1" applyAlignment="1">
      <alignment horizontal="center" vertical="center" wrapText="1"/>
    </xf>
    <xf numFmtId="9" fontId="7" fillId="0" borderId="18" xfId="6" applyNumberFormat="1" applyFont="1" applyFill="1" applyBorder="1" applyAlignment="1">
      <alignment horizontal="center" vertical="center" wrapText="1"/>
    </xf>
    <xf numFmtId="3" fontId="7" fillId="0" borderId="9" xfId="6" applyNumberFormat="1" applyFont="1" applyFill="1" applyBorder="1" applyAlignment="1">
      <alignment horizontal="center" vertical="center" wrapText="1"/>
    </xf>
    <xf numFmtId="3" fontId="7" fillId="0" borderId="10" xfId="6" applyNumberFormat="1" applyFont="1" applyFill="1" applyBorder="1" applyAlignment="1">
      <alignment horizontal="center" vertical="center" wrapText="1"/>
    </xf>
    <xf numFmtId="9" fontId="7" fillId="0" borderId="11" xfId="6" applyNumberFormat="1" applyFont="1" applyFill="1" applyBorder="1" applyAlignment="1">
      <alignment horizontal="center" vertical="center" wrapText="1"/>
    </xf>
    <xf numFmtId="0" fontId="7" fillId="0" borderId="10" xfId="6" applyFont="1" applyFill="1" applyBorder="1" applyAlignment="1">
      <alignment horizontal="center" vertical="center" wrapText="1"/>
    </xf>
    <xf numFmtId="0" fontId="7" fillId="0" borderId="11" xfId="6" applyFont="1" applyFill="1" applyBorder="1" applyAlignment="1">
      <alignment horizontal="justify" vertical="center" wrapText="1" readingOrder="1"/>
    </xf>
    <xf numFmtId="9" fontId="7" fillId="0" borderId="12" xfId="6" applyNumberFormat="1" applyFont="1" applyFill="1" applyBorder="1" applyAlignment="1">
      <alignment horizontal="justify" vertical="center" wrapText="1"/>
    </xf>
    <xf numFmtId="1" fontId="7" fillId="0" borderId="12" xfId="6" applyNumberFormat="1" applyFont="1" applyFill="1" applyBorder="1" applyAlignment="1">
      <alignment horizontal="center" vertical="center" wrapText="1"/>
    </xf>
    <xf numFmtId="0" fontId="19" fillId="7" borderId="88" xfId="3" applyFont="1" applyFill="1" applyBorder="1" applyAlignment="1">
      <alignment horizontal="center" vertical="center" wrapText="1"/>
    </xf>
    <xf numFmtId="0" fontId="72" fillId="0" borderId="0" xfId="3" applyFont="1" applyFill="1" applyAlignment="1">
      <alignment horizontal="center"/>
    </xf>
    <xf numFmtId="0" fontId="19" fillId="0" borderId="0" xfId="3" applyFont="1" applyFill="1" applyAlignment="1">
      <alignment horizontal="center" vertical="center"/>
    </xf>
    <xf numFmtId="0" fontId="8" fillId="15" borderId="0" xfId="3" applyFont="1" applyFill="1" applyBorder="1" applyAlignment="1">
      <alignment horizontal="center" vertical="center"/>
    </xf>
    <xf numFmtId="0" fontId="7" fillId="15" borderId="0" xfId="3" applyFont="1" applyFill="1" applyBorder="1"/>
    <xf numFmtId="0" fontId="19" fillId="8" borderId="88" xfId="3" applyFont="1" applyFill="1" applyBorder="1" applyAlignment="1">
      <alignment horizontal="center" vertical="center" wrapText="1"/>
    </xf>
    <xf numFmtId="0" fontId="19" fillId="3" borderId="88" xfId="3" applyFont="1" applyFill="1" applyBorder="1" applyAlignment="1">
      <alignment horizontal="center" vertical="top" wrapText="1"/>
    </xf>
    <xf numFmtId="165" fontId="19" fillId="3" borderId="88" xfId="3" applyNumberFormat="1" applyFont="1" applyFill="1" applyBorder="1" applyAlignment="1">
      <alignment horizontal="center" vertical="center" wrapText="1"/>
    </xf>
    <xf numFmtId="0" fontId="19" fillId="3" borderId="88" xfId="3" applyFont="1" applyFill="1" applyBorder="1" applyAlignment="1">
      <alignment horizontal="center" vertical="center" wrapText="1"/>
    </xf>
    <xf numFmtId="4" fontId="2" fillId="0" borderId="88" xfId="3" applyNumberFormat="1" applyFont="1" applyFill="1" applyBorder="1" applyAlignment="1">
      <alignment horizontal="center" vertical="center" wrapText="1"/>
    </xf>
    <xf numFmtId="0" fontId="9" fillId="5" borderId="88" xfId="3" applyFont="1" applyFill="1" applyBorder="1" applyAlignment="1">
      <alignment horizontal="justify" vertical="center" wrapText="1"/>
    </xf>
    <xf numFmtId="0" fontId="9" fillId="20" borderId="88" xfId="3" applyFont="1" applyFill="1" applyBorder="1" applyAlignment="1">
      <alignment horizontal="center" vertical="center" wrapText="1"/>
    </xf>
    <xf numFmtId="4" fontId="2" fillId="0" borderId="89" xfId="3" applyNumberFormat="1" applyFont="1" applyFill="1" applyBorder="1" applyAlignment="1">
      <alignment horizontal="center" vertical="center" wrapText="1"/>
    </xf>
    <xf numFmtId="4" fontId="2" fillId="0" borderId="90" xfId="3" applyNumberFormat="1" applyFont="1" applyFill="1" applyBorder="1" applyAlignment="1">
      <alignment horizontal="center" vertical="center" wrapText="1"/>
    </xf>
    <xf numFmtId="4" fontId="2" fillId="0" borderId="91" xfId="3" applyNumberFormat="1" applyFont="1" applyFill="1" applyBorder="1" applyAlignment="1">
      <alignment horizontal="center" vertical="center" wrapText="1"/>
    </xf>
    <xf numFmtId="0" fontId="9" fillId="20" borderId="88" xfId="3" applyFont="1" applyFill="1" applyBorder="1" applyAlignment="1">
      <alignment horizontal="justify" vertical="center" wrapText="1"/>
    </xf>
    <xf numFmtId="1" fontId="9" fillId="5" borderId="88" xfId="3" applyNumberFormat="1" applyFont="1" applyFill="1" applyBorder="1" applyAlignment="1">
      <alignment horizontal="center" vertical="center" wrapText="1"/>
    </xf>
    <xf numFmtId="49" fontId="9" fillId="0" borderId="89" xfId="3" applyNumberFormat="1" applyFont="1" applyFill="1" applyBorder="1" applyAlignment="1">
      <alignment vertical="top" wrapText="1"/>
    </xf>
    <xf numFmtId="49" fontId="9" fillId="0" borderId="90" xfId="3" applyNumberFormat="1" applyFont="1" applyFill="1" applyBorder="1" applyAlignment="1">
      <alignment vertical="top" wrapText="1"/>
    </xf>
    <xf numFmtId="49" fontId="9" fillId="0" borderId="91" xfId="3" applyNumberFormat="1" applyFont="1" applyFill="1" applyBorder="1" applyAlignment="1">
      <alignment vertical="top" wrapText="1"/>
    </xf>
    <xf numFmtId="0" fontId="9" fillId="0" borderId="88" xfId="3" applyFont="1" applyFill="1" applyBorder="1" applyAlignment="1">
      <alignment horizontal="justify" vertical="center" wrapText="1"/>
    </xf>
    <xf numFmtId="1" fontId="9" fillId="0" borderId="88" xfId="3" applyNumberFormat="1" applyFont="1" applyFill="1" applyBorder="1" applyAlignment="1">
      <alignment horizontal="center" vertical="center" wrapText="1"/>
    </xf>
    <xf numFmtId="0" fontId="9" fillId="0" borderId="89" xfId="3" applyFont="1" applyFill="1" applyBorder="1" applyAlignment="1">
      <alignment horizontal="justify" vertical="center" wrapText="1"/>
    </xf>
    <xf numFmtId="0" fontId="9" fillId="0" borderId="92" xfId="3" applyFont="1" applyFill="1" applyBorder="1" applyAlignment="1">
      <alignment horizontal="justify" vertical="center" wrapText="1"/>
    </xf>
    <xf numFmtId="4" fontId="2" fillId="0" borderId="88" xfId="3" applyNumberFormat="1" applyFont="1" applyBorder="1" applyAlignment="1">
      <alignment horizontal="center" vertical="center"/>
    </xf>
    <xf numFmtId="0" fontId="9" fillId="0" borderId="88" xfId="3" applyFont="1" applyFill="1" applyBorder="1" applyAlignment="1">
      <alignment horizontal="center" vertical="center" wrapText="1"/>
    </xf>
    <xf numFmtId="9" fontId="9" fillId="0" borderId="88" xfId="3" applyNumberFormat="1" applyFont="1" applyFill="1" applyBorder="1" applyAlignment="1">
      <alignment horizontal="justify" vertical="center" wrapText="1"/>
    </xf>
    <xf numFmtId="0" fontId="9" fillId="0" borderId="88" xfId="3" applyFont="1" applyBorder="1" applyAlignment="1">
      <alignment horizontal="center" vertical="center" shrinkToFit="1"/>
    </xf>
    <xf numFmtId="0" fontId="9" fillId="0" borderId="94" xfId="3" applyFont="1" applyFill="1" applyBorder="1" applyAlignment="1">
      <alignment horizontal="center" vertical="center" wrapText="1"/>
    </xf>
    <xf numFmtId="0" fontId="9" fillId="0" borderId="9" xfId="3" applyFont="1" applyFill="1" applyBorder="1" applyAlignment="1">
      <alignment horizontal="justify" vertical="center" wrapText="1"/>
    </xf>
    <xf numFmtId="0" fontId="9" fillId="0" borderId="11" xfId="3" applyFont="1" applyFill="1" applyBorder="1" applyAlignment="1">
      <alignment horizontal="justify" vertical="center" wrapText="1"/>
    </xf>
    <xf numFmtId="0" fontId="9" fillId="0" borderId="91" xfId="3" applyFont="1" applyFill="1" applyBorder="1" applyAlignment="1">
      <alignment horizontal="justify" vertical="center" wrapText="1"/>
    </xf>
    <xf numFmtId="0" fontId="9" fillId="0" borderId="88" xfId="3" applyFont="1" applyFill="1" applyBorder="1" applyAlignment="1">
      <alignment horizontal="center" vertical="center"/>
    </xf>
    <xf numFmtId="9" fontId="9" fillId="0" borderId="88" xfId="3" applyNumberFormat="1" applyFont="1" applyFill="1" applyBorder="1" applyAlignment="1">
      <alignment horizontal="center" vertical="center"/>
    </xf>
    <xf numFmtId="0" fontId="9" fillId="0" borderId="94" xfId="3" applyFont="1" applyFill="1" applyBorder="1" applyAlignment="1">
      <alignment horizontal="center" vertical="center"/>
    </xf>
    <xf numFmtId="0" fontId="21" fillId="7" borderId="39" xfId="3" applyFont="1" applyFill="1" applyBorder="1" applyAlignment="1">
      <alignment horizontal="center" vertical="center" wrapText="1"/>
    </xf>
    <xf numFmtId="0" fontId="66" fillId="0" borderId="0" xfId="3" applyFont="1" applyAlignment="1">
      <alignment horizontal="center" vertical="center"/>
    </xf>
    <xf numFmtId="0" fontId="20" fillId="0" borderId="0" xfId="3" applyFont="1" applyAlignment="1">
      <alignment horizontal="center" vertical="center"/>
    </xf>
    <xf numFmtId="0" fontId="20" fillId="15" borderId="0" xfId="3" applyFont="1" applyFill="1" applyBorder="1" applyAlignment="1">
      <alignment horizontal="center" vertical="center"/>
    </xf>
    <xf numFmtId="0" fontId="70" fillId="15" borderId="0" xfId="3" applyFont="1" applyFill="1" applyBorder="1"/>
    <xf numFmtId="0" fontId="20" fillId="0" borderId="84" xfId="3" applyFont="1" applyBorder="1" applyAlignment="1">
      <alignment horizontal="center" vertical="center"/>
    </xf>
    <xf numFmtId="0" fontId="20" fillId="7" borderId="39" xfId="3" applyFont="1" applyFill="1" applyBorder="1" applyAlignment="1">
      <alignment horizontal="center" vertical="center" wrapText="1"/>
    </xf>
    <xf numFmtId="0" fontId="21" fillId="8" borderId="39" xfId="3" applyFont="1" applyFill="1" applyBorder="1" applyAlignment="1">
      <alignment horizontal="center" vertical="top" wrapText="1"/>
    </xf>
    <xf numFmtId="0" fontId="21" fillId="7" borderId="39" xfId="3" applyFont="1" applyFill="1" applyBorder="1" applyAlignment="1">
      <alignment horizontal="center" vertical="top" wrapText="1"/>
    </xf>
    <xf numFmtId="0" fontId="21" fillId="3" borderId="39" xfId="3" applyFont="1" applyFill="1" applyBorder="1" applyAlignment="1">
      <alignment horizontal="center" vertical="top" wrapText="1"/>
    </xf>
    <xf numFmtId="0" fontId="21" fillId="8" borderId="39" xfId="3" applyFont="1" applyFill="1" applyBorder="1" applyAlignment="1">
      <alignment horizontal="center" vertical="center" wrapText="1"/>
    </xf>
    <xf numFmtId="165" fontId="21" fillId="3" borderId="39" xfId="3" applyNumberFormat="1" applyFont="1" applyFill="1" applyBorder="1" applyAlignment="1">
      <alignment horizontal="center" vertical="center" wrapText="1"/>
    </xf>
    <xf numFmtId="4" fontId="18" fillId="0" borderId="39" xfId="3" applyNumberFormat="1" applyFont="1" applyFill="1" applyBorder="1" applyAlignment="1">
      <alignment horizontal="center" vertical="center"/>
    </xf>
    <xf numFmtId="0" fontId="18" fillId="0" borderId="39" xfId="3" applyFont="1" applyFill="1" applyBorder="1" applyAlignment="1">
      <alignment horizontal="justify" vertical="center" wrapText="1"/>
    </xf>
    <xf numFmtId="9" fontId="67" fillId="0" borderId="39" xfId="3" applyNumberFormat="1" applyFont="1" applyFill="1" applyBorder="1" applyAlignment="1">
      <alignment horizontal="center" vertical="center" wrapText="1"/>
    </xf>
    <xf numFmtId="0" fontId="18" fillId="0" borderId="39" xfId="3" applyFont="1" applyFill="1" applyBorder="1" applyAlignment="1">
      <alignment horizontal="center" vertical="center" wrapText="1"/>
    </xf>
    <xf numFmtId="0" fontId="18" fillId="0" borderId="39" xfId="3" applyFont="1" applyFill="1" applyBorder="1" applyAlignment="1">
      <alignment horizontal="left" vertical="center" wrapText="1"/>
    </xf>
    <xf numFmtId="0" fontId="18" fillId="0" borderId="41" xfId="3" applyFont="1" applyFill="1" applyBorder="1" applyAlignment="1">
      <alignment horizontal="justify" vertical="center" wrapText="1"/>
    </xf>
    <xf numFmtId="0" fontId="18" fillId="0" borderId="85" xfId="3" applyFont="1" applyFill="1" applyBorder="1" applyAlignment="1">
      <alignment horizontal="justify" vertical="center" wrapText="1"/>
    </xf>
    <xf numFmtId="0" fontId="67" fillId="0" borderId="39" xfId="3" applyFont="1" applyFill="1" applyBorder="1" applyAlignment="1">
      <alignment horizontal="justify" vertical="center" wrapText="1"/>
    </xf>
    <xf numFmtId="9" fontId="18" fillId="0" borderId="39" xfId="3" applyNumberFormat="1" applyFont="1" applyFill="1" applyBorder="1" applyAlignment="1">
      <alignment horizontal="center" vertical="center" wrapText="1"/>
    </xf>
    <xf numFmtId="4" fontId="7" fillId="0" borderId="39" xfId="3" applyNumberFormat="1" applyFont="1" applyFill="1" applyBorder="1" applyAlignment="1">
      <alignment horizontal="center" vertical="center"/>
    </xf>
    <xf numFmtId="0" fontId="7" fillId="0" borderId="86" xfId="3" applyFont="1" applyFill="1" applyBorder="1" applyAlignment="1">
      <alignment horizontal="justify" vertical="center" wrapText="1"/>
    </xf>
    <xf numFmtId="0" fontId="7" fillId="0" borderId="87" xfId="3" applyFont="1" applyFill="1" applyBorder="1" applyAlignment="1">
      <alignment horizontal="justify" vertical="center" wrapText="1"/>
    </xf>
    <xf numFmtId="0" fontId="7" fillId="0" borderId="39" xfId="3" applyFont="1" applyFill="1" applyBorder="1" applyAlignment="1">
      <alignment horizontal="justify" vertical="center" wrapText="1"/>
    </xf>
    <xf numFmtId="1" fontId="7" fillId="0" borderId="39" xfId="3" applyNumberFormat="1" applyFont="1" applyFill="1" applyBorder="1" applyAlignment="1">
      <alignment horizontal="center" vertical="center" wrapText="1"/>
    </xf>
    <xf numFmtId="9" fontId="7" fillId="0" borderId="39" xfId="3" applyNumberFormat="1" applyFont="1" applyFill="1" applyBorder="1" applyAlignment="1">
      <alignment horizontal="center" vertical="center" wrapText="1"/>
    </xf>
    <xf numFmtId="0" fontId="7" fillId="0" borderId="39" xfId="3" applyFont="1" applyFill="1" applyBorder="1" applyAlignment="1">
      <alignment horizontal="center" vertical="center" wrapText="1"/>
    </xf>
    <xf numFmtId="0" fontId="54" fillId="4" borderId="9" xfId="0" applyFont="1" applyFill="1" applyBorder="1" applyAlignment="1">
      <alignment horizontal="justify" vertical="center" wrapText="1"/>
    </xf>
    <xf numFmtId="0" fontId="54" fillId="4" borderId="10" xfId="0" applyFont="1" applyFill="1" applyBorder="1" applyAlignment="1">
      <alignment horizontal="justify" vertical="center" wrapText="1"/>
    </xf>
    <xf numFmtId="0" fontId="54" fillId="4" borderId="11" xfId="0" applyFont="1" applyFill="1" applyBorder="1" applyAlignment="1">
      <alignment horizontal="justify" vertical="center" wrapText="1"/>
    </xf>
    <xf numFmtId="0" fontId="54" fillId="4" borderId="9"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54" fillId="4" borderId="11" xfId="0" applyFont="1" applyFill="1" applyBorder="1" applyAlignment="1">
      <alignment horizontal="center" vertical="center" wrapText="1"/>
    </xf>
    <xf numFmtId="0" fontId="26" fillId="0" borderId="0" xfId="0" applyFont="1" applyAlignment="1">
      <alignment horizontal="center" vertical="center"/>
    </xf>
    <xf numFmtId="0" fontId="54" fillId="0" borderId="0" xfId="0" applyFont="1" applyAlignment="1">
      <alignment horizontal="center" vertical="center"/>
    </xf>
    <xf numFmtId="0" fontId="54" fillId="15" borderId="0" xfId="0" applyFont="1" applyFill="1" applyBorder="1" applyAlignment="1">
      <alignment horizontal="center" vertical="center"/>
    </xf>
    <xf numFmtId="0" fontId="54" fillId="4" borderId="27" xfId="0" applyFont="1" applyFill="1" applyBorder="1" applyAlignment="1">
      <alignment horizontal="left" vertical="center" wrapText="1"/>
    </xf>
    <xf numFmtId="0" fontId="54" fillId="4" borderId="63" xfId="0" applyFont="1" applyFill="1" applyBorder="1" applyAlignment="1">
      <alignment horizontal="left" vertical="center" wrapText="1"/>
    </xf>
    <xf numFmtId="0" fontId="54" fillId="4" borderId="18" xfId="0" applyFont="1" applyFill="1" applyBorder="1" applyAlignment="1">
      <alignment horizontal="left" vertical="center" wrapText="1"/>
    </xf>
    <xf numFmtId="0" fontId="54" fillId="2" borderId="12" xfId="0" applyFont="1" applyFill="1" applyBorder="1" applyAlignment="1">
      <alignment horizontal="center" vertical="top" wrapText="1"/>
    </xf>
    <xf numFmtId="0" fontId="54" fillId="2" borderId="12" xfId="0" applyNumberFormat="1" applyFont="1" applyFill="1" applyBorder="1" applyAlignment="1">
      <alignment horizontal="center" vertical="center" wrapText="1"/>
    </xf>
    <xf numFmtId="0" fontId="54" fillId="4" borderId="12" xfId="0" applyFont="1" applyFill="1" applyBorder="1" applyAlignment="1">
      <alignment horizontal="center" vertical="center" wrapText="1"/>
    </xf>
    <xf numFmtId="165" fontId="54" fillId="4" borderId="12" xfId="0" applyNumberFormat="1" applyFont="1" applyFill="1" applyBorder="1" applyAlignment="1">
      <alignment horizontal="center" vertical="center" wrapText="1"/>
    </xf>
    <xf numFmtId="0" fontId="54" fillId="2" borderId="12" xfId="0" applyFont="1" applyFill="1" applyBorder="1" applyAlignment="1">
      <alignment horizontal="center" vertical="center" wrapText="1"/>
    </xf>
    <xf numFmtId="165" fontId="54" fillId="4" borderId="12" xfId="7" applyFont="1" applyFill="1" applyBorder="1" applyAlignment="1">
      <alignment horizontal="center" vertical="center" wrapText="1"/>
    </xf>
    <xf numFmtId="0" fontId="136" fillId="0" borderId="9" xfId="0" applyFont="1" applyFill="1" applyBorder="1" applyAlignment="1">
      <alignment horizontal="justify" vertical="center" wrapText="1"/>
    </xf>
    <xf numFmtId="0" fontId="136" fillId="0" borderId="10" xfId="0" applyFont="1" applyFill="1" applyBorder="1" applyAlignment="1">
      <alignment horizontal="justify" vertical="center" wrapText="1"/>
    </xf>
    <xf numFmtId="0" fontId="136" fillId="0" borderId="11" xfId="0" applyFont="1" applyFill="1" applyBorder="1" applyAlignment="1">
      <alignment horizontal="justify" vertical="center" wrapText="1"/>
    </xf>
    <xf numFmtId="0" fontId="136" fillId="0" borderId="9" xfId="0" applyFont="1" applyFill="1" applyBorder="1" applyAlignment="1">
      <alignment horizontal="justify" vertical="center"/>
    </xf>
    <xf numFmtId="0" fontId="136" fillId="0" borderId="10" xfId="0" applyFont="1" applyFill="1" applyBorder="1" applyAlignment="1">
      <alignment horizontal="justify" vertical="center"/>
    </xf>
    <xf numFmtId="0" fontId="136" fillId="0" borderId="11" xfId="0" applyFont="1" applyFill="1" applyBorder="1" applyAlignment="1">
      <alignment horizontal="justify" vertical="center"/>
    </xf>
    <xf numFmtId="0" fontId="54" fillId="0" borderId="9"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xf>
    <xf numFmtId="0" fontId="118" fillId="0" borderId="9"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54" fillId="4" borderId="12" xfId="0" applyFont="1" applyFill="1" applyBorder="1" applyAlignment="1">
      <alignment horizontal="left" vertical="center" wrapText="1"/>
    </xf>
    <xf numFmtId="0" fontId="137" fillId="27" borderId="9" xfId="0" applyFont="1" applyFill="1" applyBorder="1" applyAlignment="1">
      <alignment horizontal="justify" vertical="center" wrapText="1" readingOrder="1"/>
    </xf>
    <xf numFmtId="0" fontId="137" fillId="27" borderId="10" xfId="0" applyFont="1" applyFill="1" applyBorder="1" applyAlignment="1">
      <alignment horizontal="justify" vertical="center" wrapText="1" readingOrder="1"/>
    </xf>
    <xf numFmtId="0" fontId="137" fillId="27" borderId="11" xfId="0" applyFont="1" applyFill="1" applyBorder="1" applyAlignment="1">
      <alignment horizontal="justify" vertical="center" wrapText="1" readingOrder="1"/>
    </xf>
    <xf numFmtId="0" fontId="136" fillId="0" borderId="12" xfId="0" applyFont="1" applyFill="1" applyBorder="1" applyAlignment="1">
      <alignment horizontal="center" vertical="center" wrapText="1"/>
    </xf>
    <xf numFmtId="0" fontId="137" fillId="0" borderId="12" xfId="0" applyFont="1" applyFill="1" applyBorder="1" applyAlignment="1">
      <alignment horizontal="center" vertical="center" wrapText="1"/>
    </xf>
    <xf numFmtId="0" fontId="137" fillId="0" borderId="9" xfId="0" applyFont="1" applyFill="1" applyBorder="1" applyAlignment="1">
      <alignment horizontal="justify" vertical="center" wrapText="1"/>
    </xf>
    <xf numFmtId="0" fontId="137" fillId="0" borderId="11" xfId="0" applyFont="1" applyFill="1" applyBorder="1" applyAlignment="1">
      <alignment horizontal="justify" vertical="center" wrapText="1"/>
    </xf>
    <xf numFmtId="0" fontId="137" fillId="5" borderId="9" xfId="0" applyFont="1" applyFill="1" applyBorder="1" applyAlignment="1">
      <alignment horizontal="justify" vertical="center" wrapText="1"/>
    </xf>
    <xf numFmtId="0" fontId="137" fillId="5" borderId="11" xfId="0" applyFont="1" applyFill="1" applyBorder="1" applyAlignment="1">
      <alignment horizontal="justify" vertical="center" wrapText="1"/>
    </xf>
    <xf numFmtId="0" fontId="136" fillId="5" borderId="9" xfId="0" applyFont="1" applyFill="1" applyBorder="1" applyAlignment="1">
      <alignment horizontal="center" vertical="center" wrapText="1"/>
    </xf>
    <xf numFmtId="0" fontId="136" fillId="5" borderId="11" xfId="0" applyFont="1" applyFill="1" applyBorder="1" applyAlignment="1">
      <alignment horizontal="center" vertical="center" wrapText="1"/>
    </xf>
    <xf numFmtId="0" fontId="136" fillId="0" borderId="12" xfId="0" applyFont="1" applyFill="1" applyBorder="1" applyAlignment="1">
      <alignment horizontal="justify" vertical="center" wrapText="1" readingOrder="1"/>
    </xf>
    <xf numFmtId="0" fontId="136" fillId="0" borderId="9" xfId="0" applyFont="1" applyFill="1" applyBorder="1" applyAlignment="1">
      <alignment horizontal="center" vertical="center" wrapText="1"/>
    </xf>
    <xf numFmtId="0" fontId="136" fillId="0" borderId="10" xfId="0" applyFont="1" applyFill="1" applyBorder="1" applyAlignment="1">
      <alignment horizontal="center" vertical="center" wrapText="1"/>
    </xf>
    <xf numFmtId="0" fontId="136" fillId="0" borderId="11" xfId="0" applyFont="1" applyFill="1" applyBorder="1" applyAlignment="1">
      <alignment horizontal="center" vertical="center" wrapText="1"/>
    </xf>
    <xf numFmtId="165" fontId="136" fillId="5" borderId="9" xfId="0" applyNumberFormat="1" applyFont="1" applyFill="1" applyBorder="1" applyAlignment="1">
      <alignment horizontal="justify" vertical="center" wrapText="1"/>
    </xf>
    <xf numFmtId="165" fontId="136" fillId="5" borderId="10" xfId="0" applyNumberFormat="1" applyFont="1" applyFill="1" applyBorder="1" applyAlignment="1">
      <alignment horizontal="justify" vertical="center" wrapText="1"/>
    </xf>
    <xf numFmtId="165" fontId="136" fillId="5" borderId="11" xfId="0" applyNumberFormat="1" applyFont="1" applyFill="1" applyBorder="1" applyAlignment="1">
      <alignment horizontal="justify" vertical="center" wrapText="1"/>
    </xf>
    <xf numFmtId="165" fontId="54" fillId="5" borderId="9" xfId="7" applyFont="1" applyFill="1" applyBorder="1" applyAlignment="1">
      <alignment horizontal="center" vertical="center" wrapText="1"/>
    </xf>
    <xf numFmtId="165" fontId="54" fillId="5" borderId="10" xfId="7" applyFont="1" applyFill="1" applyBorder="1" applyAlignment="1">
      <alignment horizontal="center" vertical="center" wrapText="1"/>
    </xf>
    <xf numFmtId="165" fontId="54" fillId="5" borderId="11" xfId="7" applyFont="1" applyFill="1" applyBorder="1" applyAlignment="1">
      <alignment horizontal="center" vertical="center" wrapText="1"/>
    </xf>
    <xf numFmtId="0" fontId="54" fillId="2" borderId="27" xfId="0" applyFont="1" applyFill="1" applyBorder="1" applyAlignment="1">
      <alignment horizontal="left" vertical="center" wrapText="1"/>
    </xf>
    <xf numFmtId="0" fontId="54" fillId="2" borderId="63" xfId="0" applyFont="1" applyFill="1" applyBorder="1" applyAlignment="1">
      <alignment horizontal="left" vertical="center" wrapText="1"/>
    </xf>
    <xf numFmtId="0" fontId="54" fillId="2" borderId="18" xfId="0" applyFont="1" applyFill="1" applyBorder="1" applyAlignment="1">
      <alignment horizontal="left" vertical="center" wrapText="1"/>
    </xf>
    <xf numFmtId="0" fontId="54" fillId="4" borderId="12" xfId="0" applyFont="1" applyFill="1" applyBorder="1" applyAlignment="1">
      <alignment horizontal="justify" vertical="center" wrapText="1"/>
    </xf>
    <xf numFmtId="0" fontId="136" fillId="0" borderId="9" xfId="0" applyFont="1" applyFill="1" applyBorder="1" applyAlignment="1">
      <alignment horizontal="justify" vertical="center" wrapText="1" readingOrder="1"/>
    </xf>
    <xf numFmtId="0" fontId="136" fillId="0" borderId="10" xfId="0" applyFont="1" applyFill="1" applyBorder="1" applyAlignment="1">
      <alignment horizontal="justify" vertical="center" wrapText="1" readingOrder="1"/>
    </xf>
    <xf numFmtId="0" fontId="136" fillId="0" borderId="11" xfId="0" applyFont="1" applyFill="1" applyBorder="1" applyAlignment="1">
      <alignment horizontal="justify" vertical="center" wrapText="1" readingOrder="1"/>
    </xf>
    <xf numFmtId="0" fontId="136" fillId="5" borderId="10" xfId="0" applyFont="1" applyFill="1" applyBorder="1" applyAlignment="1">
      <alignment horizontal="center" vertical="center" wrapText="1"/>
    </xf>
    <xf numFmtId="165" fontId="54" fillId="5" borderId="9" xfId="0" applyNumberFormat="1" applyFont="1" applyFill="1" applyBorder="1" applyAlignment="1">
      <alignment horizontal="center" vertical="center" wrapText="1"/>
    </xf>
    <xf numFmtId="165" fontId="54" fillId="5" borderId="10" xfId="0" applyNumberFormat="1" applyFont="1" applyFill="1" applyBorder="1" applyAlignment="1">
      <alignment horizontal="center" vertical="center" wrapText="1"/>
    </xf>
    <xf numFmtId="165" fontId="54" fillId="5" borderId="11" xfId="0" applyNumberFormat="1" applyFont="1" applyFill="1" applyBorder="1" applyAlignment="1">
      <alignment horizontal="center" vertical="center" wrapText="1"/>
    </xf>
    <xf numFmtId="0" fontId="54" fillId="5" borderId="9" xfId="0" applyFont="1" applyFill="1" applyBorder="1" applyAlignment="1">
      <alignment horizontal="center"/>
    </xf>
    <xf numFmtId="0" fontId="54" fillId="5" borderId="10" xfId="0" applyFont="1" applyFill="1" applyBorder="1" applyAlignment="1">
      <alignment horizontal="center"/>
    </xf>
    <xf numFmtId="0" fontId="54" fillId="5" borderId="11" xfId="0" applyFont="1" applyFill="1" applyBorder="1" applyAlignment="1">
      <alignment horizontal="center"/>
    </xf>
    <xf numFmtId="0" fontId="54" fillId="5" borderId="9" xfId="0" applyFont="1" applyFill="1" applyBorder="1" applyAlignment="1">
      <alignment horizontal="center" vertical="center"/>
    </xf>
    <xf numFmtId="0" fontId="54" fillId="5" borderId="10" xfId="0" applyFont="1" applyFill="1" applyBorder="1" applyAlignment="1">
      <alignment horizontal="center" vertical="center"/>
    </xf>
    <xf numFmtId="0" fontId="54" fillId="5" borderId="11" xfId="0" applyFont="1" applyFill="1" applyBorder="1" applyAlignment="1">
      <alignment horizontal="center" vertical="center"/>
    </xf>
    <xf numFmtId="0" fontId="136" fillId="5" borderId="12" xfId="0" applyFont="1" applyFill="1" applyBorder="1" applyAlignment="1">
      <alignment horizontal="center" vertical="center" wrapText="1"/>
    </xf>
    <xf numFmtId="0" fontId="54" fillId="5" borderId="9" xfId="0" applyFont="1" applyFill="1" applyBorder="1" applyAlignment="1">
      <alignment horizontal="center" vertical="center" wrapText="1"/>
    </xf>
    <xf numFmtId="0" fontId="54" fillId="5" borderId="10" xfId="0" applyFont="1" applyFill="1" applyBorder="1" applyAlignment="1">
      <alignment horizontal="center" vertical="center" wrapText="1"/>
    </xf>
    <xf numFmtId="0" fontId="54" fillId="5" borderId="11" xfId="0" applyFont="1" applyFill="1" applyBorder="1" applyAlignment="1">
      <alignment horizontal="center" vertical="center" wrapText="1"/>
    </xf>
    <xf numFmtId="0" fontId="136" fillId="0" borderId="9" xfId="0" applyFont="1" applyBorder="1" applyAlignment="1">
      <alignment horizontal="center" vertical="center" wrapText="1"/>
    </xf>
    <xf numFmtId="0" fontId="136" fillId="0" borderId="10" xfId="0" applyFont="1" applyBorder="1" applyAlignment="1">
      <alignment horizontal="center" vertical="center" wrapText="1"/>
    </xf>
    <xf numFmtId="0" fontId="136" fillId="0" borderId="11" xfId="0" applyFont="1" applyBorder="1" applyAlignment="1">
      <alignment horizontal="center" vertical="center" wrapText="1"/>
    </xf>
    <xf numFmtId="0" fontId="54" fillId="5" borderId="12" xfId="0" applyFont="1" applyFill="1" applyBorder="1" applyAlignment="1">
      <alignment horizontal="center" vertical="center" wrapText="1"/>
    </xf>
    <xf numFmtId="0" fontId="136" fillId="4" borderId="12" xfId="0" applyFont="1" applyFill="1" applyBorder="1" applyAlignment="1">
      <alignment horizontal="left" vertical="center" wrapText="1"/>
    </xf>
    <xf numFmtId="0" fontId="136" fillId="0" borderId="32" xfId="0" applyFont="1" applyFill="1" applyBorder="1" applyAlignment="1">
      <alignment horizontal="center" vertical="center" wrapText="1"/>
    </xf>
    <xf numFmtId="0" fontId="136" fillId="0" borderId="56" xfId="0" applyFont="1" applyFill="1" applyBorder="1" applyAlignment="1">
      <alignment horizontal="center" vertical="center" wrapText="1"/>
    </xf>
    <xf numFmtId="0" fontId="136" fillId="0" borderId="33" xfId="0" applyFont="1" applyFill="1" applyBorder="1" applyAlignment="1">
      <alignment horizontal="center" vertical="center" wrapText="1"/>
    </xf>
    <xf numFmtId="49" fontId="136" fillId="0" borderId="9" xfId="0" applyNumberFormat="1" applyFont="1" applyFill="1" applyBorder="1" applyAlignment="1">
      <alignment horizontal="justify" vertical="center" wrapText="1"/>
    </xf>
    <xf numFmtId="49" fontId="136" fillId="0" borderId="10" xfId="0" applyNumberFormat="1" applyFont="1" applyFill="1" applyBorder="1" applyAlignment="1">
      <alignment horizontal="justify" vertical="center" wrapText="1"/>
    </xf>
    <xf numFmtId="49" fontId="136" fillId="0" borderId="11" xfId="0" applyNumberFormat="1" applyFont="1" applyFill="1" applyBorder="1" applyAlignment="1">
      <alignment horizontal="justify" vertical="center" wrapText="1"/>
    </xf>
    <xf numFmtId="165" fontId="54" fillId="0" borderId="9" xfId="7" applyFont="1" applyFill="1" applyBorder="1" applyAlignment="1">
      <alignment horizontal="center" vertical="center" wrapText="1"/>
    </xf>
    <xf numFmtId="165" fontId="54" fillId="0" borderId="10" xfId="7" applyFont="1" applyFill="1" applyBorder="1" applyAlignment="1">
      <alignment horizontal="center" vertical="center" wrapText="1"/>
    </xf>
    <xf numFmtId="165" fontId="54" fillId="0" borderId="183" xfId="7" applyFont="1" applyFill="1" applyBorder="1" applyAlignment="1">
      <alignment horizontal="center" vertical="center" wrapText="1"/>
    </xf>
    <xf numFmtId="4" fontId="136" fillId="0" borderId="184" xfId="0" applyNumberFormat="1" applyFont="1" applyFill="1" applyBorder="1" applyAlignment="1">
      <alignment horizontal="center" vertical="center" wrapText="1"/>
    </xf>
    <xf numFmtId="4" fontId="136" fillId="0" borderId="185" xfId="0" applyNumberFormat="1" applyFont="1" applyFill="1" applyBorder="1" applyAlignment="1">
      <alignment horizontal="center" vertical="center" wrapText="1"/>
    </xf>
    <xf numFmtId="4" fontId="136" fillId="0" borderId="187" xfId="0" applyNumberFormat="1" applyFont="1" applyFill="1" applyBorder="1" applyAlignment="1">
      <alignment horizontal="center" vertical="center" wrapText="1"/>
    </xf>
    <xf numFmtId="4" fontId="136" fillId="0" borderId="182" xfId="0" applyNumberFormat="1" applyFont="1" applyFill="1" applyBorder="1" applyAlignment="1">
      <alignment horizontal="center" vertical="center" wrapText="1"/>
    </xf>
    <xf numFmtId="4" fontId="136" fillId="0" borderId="186" xfId="0" applyNumberFormat="1" applyFont="1" applyFill="1" applyBorder="1" applyAlignment="1">
      <alignment horizontal="center" vertical="center" wrapText="1"/>
    </xf>
    <xf numFmtId="4" fontId="136" fillId="0" borderId="188" xfId="0" applyNumberFormat="1" applyFont="1" applyFill="1" applyBorder="1" applyAlignment="1">
      <alignment horizontal="center" vertical="center" wrapText="1"/>
    </xf>
    <xf numFmtId="0" fontId="136" fillId="0" borderId="186" xfId="0" applyFont="1" applyFill="1" applyBorder="1"/>
    <xf numFmtId="0" fontId="136" fillId="0" borderId="189" xfId="0" applyFont="1" applyFill="1" applyBorder="1" applyAlignment="1">
      <alignment horizontal="justify" vertical="center" wrapText="1" readingOrder="1"/>
    </xf>
    <xf numFmtId="0" fontId="136" fillId="0" borderId="185" xfId="0" applyFont="1" applyFill="1" applyBorder="1" applyAlignment="1">
      <alignment horizontal="justify" vertical="center" wrapText="1" readingOrder="1"/>
    </xf>
    <xf numFmtId="0" fontId="136" fillId="0" borderId="191" xfId="0" applyFont="1" applyFill="1" applyBorder="1" applyAlignment="1">
      <alignment horizontal="justify" vertical="center" wrapText="1" readingOrder="1"/>
    </xf>
    <xf numFmtId="0" fontId="136" fillId="0" borderId="192" xfId="0" applyFont="1" applyFill="1" applyBorder="1" applyAlignment="1">
      <alignment horizontal="center" vertical="center" wrapText="1"/>
    </xf>
    <xf numFmtId="0" fontId="136" fillId="0" borderId="193" xfId="0" applyFont="1" applyFill="1" applyBorder="1"/>
    <xf numFmtId="0" fontId="136" fillId="0" borderId="197" xfId="0" applyFont="1" applyFill="1" applyBorder="1"/>
    <xf numFmtId="49" fontId="136" fillId="0" borderId="195" xfId="0" applyNumberFormat="1" applyFont="1" applyFill="1" applyBorder="1" applyAlignment="1">
      <alignment horizontal="left" vertical="top" wrapText="1"/>
    </xf>
    <xf numFmtId="0" fontId="136" fillId="0" borderId="196" xfId="0" applyFont="1" applyFill="1" applyBorder="1"/>
    <xf numFmtId="0" fontId="136" fillId="0" borderId="190" xfId="0" applyFont="1" applyFill="1" applyBorder="1"/>
    <xf numFmtId="0" fontId="136" fillId="0" borderId="188" xfId="0" applyFont="1" applyFill="1" applyBorder="1"/>
    <xf numFmtId="49" fontId="136" fillId="0" borderId="189" xfId="0" applyNumberFormat="1" applyFont="1" applyFill="1" applyBorder="1" applyAlignment="1">
      <alignment vertical="center" wrapText="1"/>
    </xf>
    <xf numFmtId="49" fontId="136" fillId="0" borderId="185" xfId="0" applyNumberFormat="1" applyFont="1" applyFill="1" applyBorder="1" applyAlignment="1">
      <alignment vertical="center" wrapText="1"/>
    </xf>
    <xf numFmtId="49" fontId="136" fillId="0" borderId="191" xfId="0" applyNumberFormat="1" applyFont="1" applyFill="1" applyBorder="1" applyAlignment="1">
      <alignment vertical="center" wrapText="1"/>
    </xf>
    <xf numFmtId="165" fontId="136" fillId="0" borderId="9" xfId="0" applyNumberFormat="1" applyFont="1" applyFill="1" applyBorder="1" applyAlignment="1">
      <alignment horizontal="justify" vertical="center" wrapText="1"/>
    </xf>
    <xf numFmtId="165" fontId="136" fillId="0" borderId="10" xfId="0" applyNumberFormat="1" applyFont="1" applyFill="1" applyBorder="1" applyAlignment="1">
      <alignment horizontal="justify" vertical="center" wrapText="1"/>
    </xf>
    <xf numFmtId="4" fontId="54" fillId="0" borderId="182" xfId="0" applyNumberFormat="1" applyFont="1" applyFill="1" applyBorder="1" applyAlignment="1">
      <alignment horizontal="center" vertical="center" wrapText="1"/>
    </xf>
    <xf numFmtId="165" fontId="54" fillId="0" borderId="11" xfId="7" applyFont="1" applyFill="1" applyBorder="1" applyAlignment="1">
      <alignment horizontal="center" vertical="center" wrapText="1"/>
    </xf>
    <xf numFmtId="0" fontId="136" fillId="0" borderId="12" xfId="0" applyFont="1" applyFill="1" applyBorder="1"/>
    <xf numFmtId="0" fontId="136" fillId="0" borderId="12" xfId="0" applyFont="1" applyFill="1" applyBorder="1" applyAlignment="1">
      <alignment horizontal="center" vertical="center"/>
    </xf>
    <xf numFmtId="0" fontId="136" fillId="0" borderId="198" xfId="0" applyFont="1" applyFill="1" applyBorder="1" applyAlignment="1">
      <alignment horizontal="center" vertical="center" wrapText="1"/>
    </xf>
    <xf numFmtId="165" fontId="136" fillId="0" borderId="11" xfId="0" applyNumberFormat="1" applyFont="1" applyFill="1" applyBorder="1" applyAlignment="1">
      <alignment horizontal="justify" vertical="center" wrapText="1"/>
    </xf>
    <xf numFmtId="165" fontId="136" fillId="0" borderId="198" xfId="7" applyFont="1" applyFill="1" applyBorder="1" applyAlignment="1">
      <alignment horizontal="center" vertical="center" wrapText="1"/>
    </xf>
    <xf numFmtId="165" fontId="136" fillId="0" borderId="10" xfId="7" applyFont="1" applyFill="1" applyBorder="1" applyAlignment="1">
      <alignment horizontal="center" vertical="center" wrapText="1"/>
    </xf>
    <xf numFmtId="165" fontId="136" fillId="0" borderId="11" xfId="7" applyFont="1" applyFill="1" applyBorder="1" applyAlignment="1">
      <alignment horizontal="center" vertical="center" wrapText="1"/>
    </xf>
    <xf numFmtId="165" fontId="54" fillId="0" borderId="198" xfId="7" applyFont="1" applyFill="1" applyBorder="1" applyAlignment="1">
      <alignment horizontal="center" vertical="center" wrapText="1"/>
    </xf>
    <xf numFmtId="0" fontId="136" fillId="0" borderId="183" xfId="0" applyFont="1" applyFill="1" applyBorder="1" applyAlignment="1">
      <alignment horizontal="justify" vertical="center" wrapText="1"/>
    </xf>
    <xf numFmtId="165" fontId="136" fillId="0" borderId="9" xfId="7" applyFont="1" applyFill="1" applyBorder="1" applyAlignment="1">
      <alignment horizontal="left" vertical="center" wrapText="1"/>
    </xf>
    <xf numFmtId="165" fontId="136" fillId="0" borderId="10" xfId="7" applyFont="1" applyFill="1" applyBorder="1" applyAlignment="1">
      <alignment horizontal="left" vertical="center" wrapText="1"/>
    </xf>
    <xf numFmtId="165" fontId="136" fillId="0" borderId="11" xfId="7" applyFont="1" applyFill="1" applyBorder="1" applyAlignment="1">
      <alignment horizontal="left" vertical="center" wrapText="1"/>
    </xf>
    <xf numFmtId="0" fontId="136" fillId="0" borderId="199" xfId="0" applyFont="1" applyFill="1" applyBorder="1" applyAlignment="1">
      <alignment horizontal="center" vertical="center" wrapText="1"/>
    </xf>
    <xf numFmtId="0" fontId="136" fillId="0" borderId="200" xfId="0" applyFont="1" applyFill="1" applyBorder="1" applyAlignment="1">
      <alignment horizontal="center" vertical="center" wrapText="1"/>
    </xf>
    <xf numFmtId="165" fontId="54" fillId="0" borderId="9" xfId="0" applyNumberFormat="1" applyFont="1" applyFill="1" applyBorder="1" applyAlignment="1">
      <alignment horizontal="center" vertical="center" wrapText="1"/>
    </xf>
    <xf numFmtId="165" fontId="54" fillId="0" borderId="10" xfId="0" applyNumberFormat="1" applyFont="1" applyFill="1" applyBorder="1" applyAlignment="1">
      <alignment horizontal="center" vertical="center" wrapText="1"/>
    </xf>
    <xf numFmtId="165" fontId="54" fillId="0" borderId="11" xfId="0" applyNumberFormat="1" applyFont="1" applyFill="1" applyBorder="1" applyAlignment="1">
      <alignment horizontal="center" vertical="center" wrapText="1"/>
    </xf>
    <xf numFmtId="0" fontId="136" fillId="0" borderId="9" xfId="0" applyFont="1" applyFill="1" applyBorder="1" applyAlignment="1">
      <alignment horizontal="center"/>
    </xf>
    <xf numFmtId="0" fontId="136" fillId="0" borderId="10" xfId="0" applyFont="1" applyFill="1" applyBorder="1" applyAlignment="1">
      <alignment horizontal="center"/>
    </xf>
    <xf numFmtId="0" fontId="136" fillId="0" borderId="11" xfId="0" applyFont="1" applyFill="1" applyBorder="1" applyAlignment="1">
      <alignment horizontal="center"/>
    </xf>
    <xf numFmtId="0" fontId="54" fillId="0" borderId="9" xfId="0" applyFont="1" applyFill="1" applyBorder="1" applyAlignment="1">
      <alignment horizontal="justify" vertical="center" wrapText="1"/>
    </xf>
    <xf numFmtId="0" fontId="54" fillId="0" borderId="10" xfId="0" applyFont="1" applyFill="1" applyBorder="1" applyAlignment="1">
      <alignment horizontal="justify" vertical="center" wrapText="1"/>
    </xf>
    <xf numFmtId="0" fontId="54" fillId="0" borderId="11" xfId="0" applyFont="1" applyFill="1" applyBorder="1" applyAlignment="1">
      <alignment horizontal="justify" vertical="center" wrapText="1"/>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justify" vertical="center" wrapText="1"/>
    </xf>
    <xf numFmtId="0" fontId="54" fillId="0" borderId="27" xfId="0" applyFont="1" applyFill="1" applyBorder="1" applyAlignment="1">
      <alignment horizontal="left" vertical="center" wrapText="1"/>
    </xf>
    <xf numFmtId="0" fontId="54" fillId="0" borderId="63"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54" fillId="0" borderId="12" xfId="0" applyFont="1" applyFill="1" applyBorder="1" applyAlignment="1">
      <alignment horizontal="center" vertical="top" wrapText="1"/>
    </xf>
    <xf numFmtId="0" fontId="54" fillId="0" borderId="12"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165" fontId="54" fillId="0" borderId="12" xfId="0" applyNumberFormat="1" applyFont="1" applyFill="1" applyBorder="1" applyAlignment="1">
      <alignment horizontal="center" vertical="center" wrapText="1"/>
    </xf>
    <xf numFmtId="165" fontId="54" fillId="0" borderId="12" xfId="7" applyFont="1" applyFill="1" applyBorder="1" applyAlignment="1">
      <alignment horizontal="center" vertical="center" wrapText="1"/>
    </xf>
    <xf numFmtId="0" fontId="54" fillId="0" borderId="12" xfId="0" applyFont="1" applyFill="1" applyBorder="1" applyAlignment="1">
      <alignment horizontal="left" vertical="top" wrapText="1"/>
    </xf>
    <xf numFmtId="0" fontId="54" fillId="0" borderId="12" xfId="0" applyFont="1" applyFill="1" applyBorder="1" applyAlignment="1">
      <alignment horizontal="left" vertical="center" wrapText="1"/>
    </xf>
    <xf numFmtId="0" fontId="136" fillId="0" borderId="12" xfId="0" applyFont="1" applyFill="1" applyBorder="1" applyAlignment="1">
      <alignment horizontal="justify" vertical="center" wrapText="1"/>
    </xf>
    <xf numFmtId="0" fontId="54" fillId="0" borderId="29"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56" xfId="0" applyFont="1" applyFill="1" applyBorder="1" applyAlignment="1">
      <alignment horizontal="center" vertical="center" wrapText="1"/>
    </xf>
    <xf numFmtId="0" fontId="54" fillId="0" borderId="30" xfId="0" applyFont="1" applyFill="1" applyBorder="1" applyAlignment="1">
      <alignment horizontal="center" vertical="center" wrapText="1"/>
    </xf>
    <xf numFmtId="0" fontId="54" fillId="0" borderId="33" xfId="0" applyFont="1" applyFill="1" applyBorder="1" applyAlignment="1">
      <alignment horizontal="center" vertical="center" wrapText="1"/>
    </xf>
    <xf numFmtId="0" fontId="54" fillId="2" borderId="27" xfId="0" applyFont="1" applyFill="1" applyBorder="1" applyAlignment="1">
      <alignment horizontal="center" vertical="top" wrapText="1"/>
    </xf>
    <xf numFmtId="0" fontId="54" fillId="2" borderId="63" xfId="0" applyFont="1" applyFill="1" applyBorder="1" applyAlignment="1">
      <alignment horizontal="center" vertical="top" wrapText="1"/>
    </xf>
    <xf numFmtId="0" fontId="54" fillId="2" borderId="18" xfId="0" applyFont="1" applyFill="1" applyBorder="1" applyAlignment="1">
      <alignment horizontal="center" vertical="top" wrapText="1"/>
    </xf>
    <xf numFmtId="0" fontId="54" fillId="2" borderId="27" xfId="0" applyNumberFormat="1" applyFont="1" applyFill="1" applyBorder="1" applyAlignment="1">
      <alignment horizontal="center" vertical="center" wrapText="1"/>
    </xf>
    <xf numFmtId="0" fontId="54" fillId="2" borderId="63" xfId="0" applyNumberFormat="1" applyFont="1" applyFill="1" applyBorder="1" applyAlignment="1">
      <alignment horizontal="center" vertical="center" wrapText="1"/>
    </xf>
    <xf numFmtId="0" fontId="54" fillId="2" borderId="18" xfId="0" applyNumberFormat="1" applyFont="1" applyFill="1" applyBorder="1" applyAlignment="1">
      <alignment horizontal="center" vertical="center" wrapText="1"/>
    </xf>
    <xf numFmtId="0" fontId="54" fillId="4" borderId="27" xfId="0" applyFont="1" applyFill="1" applyBorder="1" applyAlignment="1">
      <alignment horizontal="center" vertical="center" wrapText="1"/>
    </xf>
    <xf numFmtId="0" fontId="54" fillId="4" borderId="63" xfId="0" applyFont="1" applyFill="1" applyBorder="1" applyAlignment="1">
      <alignment horizontal="center" vertical="center" wrapText="1"/>
    </xf>
    <xf numFmtId="0" fontId="54" fillId="4" borderId="18" xfId="0" applyFont="1" applyFill="1" applyBorder="1" applyAlignment="1">
      <alignment horizontal="center" vertical="center" wrapText="1"/>
    </xf>
    <xf numFmtId="165" fontId="54" fillId="4" borderId="27" xfId="0" applyNumberFormat="1" applyFont="1" applyFill="1" applyBorder="1" applyAlignment="1">
      <alignment horizontal="center" vertical="center" wrapText="1"/>
    </xf>
    <xf numFmtId="165" fontId="54" fillId="4" borderId="63" xfId="0" applyNumberFormat="1" applyFont="1" applyFill="1" applyBorder="1" applyAlignment="1">
      <alignment horizontal="center" vertical="center" wrapText="1"/>
    </xf>
    <xf numFmtId="165" fontId="54" fillId="4" borderId="18" xfId="0" applyNumberFormat="1" applyFont="1" applyFill="1" applyBorder="1" applyAlignment="1">
      <alignment horizontal="center" vertical="center" wrapText="1"/>
    </xf>
    <xf numFmtId="0" fontId="54" fillId="2" borderId="27" xfId="0" applyFont="1" applyFill="1" applyBorder="1" applyAlignment="1">
      <alignment horizontal="center" vertical="center" wrapText="1"/>
    </xf>
    <xf numFmtId="0" fontId="54" fillId="2" borderId="63" xfId="0" applyFont="1" applyFill="1" applyBorder="1" applyAlignment="1">
      <alignment horizontal="center" vertical="center" wrapText="1"/>
    </xf>
    <xf numFmtId="0" fontId="54" fillId="2" borderId="18" xfId="0" applyFont="1" applyFill="1" applyBorder="1" applyAlignment="1">
      <alignment horizontal="center" vertical="center" wrapText="1"/>
    </xf>
    <xf numFmtId="165" fontId="54" fillId="4" borderId="9" xfId="0" applyNumberFormat="1" applyFont="1" applyFill="1" applyBorder="1" applyAlignment="1">
      <alignment horizontal="center" vertical="center" wrapText="1"/>
    </xf>
    <xf numFmtId="165" fontId="54" fillId="4" borderId="11" xfId="0" applyNumberFormat="1" applyFont="1" applyFill="1" applyBorder="1" applyAlignment="1">
      <alignment horizontal="center" vertical="center" wrapText="1"/>
    </xf>
    <xf numFmtId="165" fontId="54" fillId="4" borderId="27" xfId="7" applyFont="1" applyFill="1" applyBorder="1" applyAlignment="1">
      <alignment horizontal="center" vertical="center" wrapText="1"/>
    </xf>
    <xf numFmtId="165" fontId="54" fillId="4" borderId="18" xfId="7" applyFont="1" applyFill="1" applyBorder="1" applyAlignment="1">
      <alignment horizontal="center" vertical="center" wrapText="1"/>
    </xf>
    <xf numFmtId="0" fontId="136" fillId="5" borderId="10" xfId="0" applyFont="1" applyFill="1" applyBorder="1" applyAlignment="1">
      <alignment horizontal="center" vertical="center"/>
    </xf>
    <xf numFmtId="0" fontId="136" fillId="5" borderId="11" xfId="0" applyFont="1" applyFill="1" applyBorder="1" applyAlignment="1">
      <alignment horizontal="center" vertical="center"/>
    </xf>
    <xf numFmtId="0" fontId="136" fillId="0" borderId="6" xfId="0" applyFont="1" applyFill="1" applyBorder="1" applyAlignment="1">
      <alignment horizontal="center" vertical="center" wrapText="1" readingOrder="1"/>
    </xf>
    <xf numFmtId="0" fontId="136" fillId="0" borderId="7" xfId="0" applyFont="1" applyFill="1" applyBorder="1" applyAlignment="1">
      <alignment horizontal="center" vertical="center" wrapText="1" readingOrder="1"/>
    </xf>
    <xf numFmtId="0" fontId="136" fillId="0" borderId="8" xfId="0" applyFont="1" applyFill="1" applyBorder="1" applyAlignment="1">
      <alignment horizontal="center" vertical="center" wrapText="1" readingOrder="1"/>
    </xf>
    <xf numFmtId="0" fontId="136" fillId="5" borderId="9" xfId="0" applyFont="1" applyFill="1" applyBorder="1" applyAlignment="1">
      <alignment horizontal="left" vertical="center" wrapText="1"/>
    </xf>
    <xf numFmtId="0" fontId="136" fillId="5" borderId="11" xfId="0" applyFont="1" applyFill="1" applyBorder="1" applyAlignment="1">
      <alignment horizontal="left" vertical="center" wrapText="1"/>
    </xf>
    <xf numFmtId="0" fontId="136" fillId="5" borderId="9" xfId="0" applyFont="1" applyFill="1" applyBorder="1" applyAlignment="1">
      <alignment horizontal="justify" vertical="center" wrapText="1"/>
    </xf>
    <xf numFmtId="0" fontId="136" fillId="5" borderId="10" xfId="0" applyFont="1" applyFill="1" applyBorder="1" applyAlignment="1">
      <alignment horizontal="justify" vertical="center" wrapText="1"/>
    </xf>
    <xf numFmtId="0" fontId="54" fillId="4" borderId="5" xfId="0" applyFont="1" applyFill="1" applyBorder="1" applyAlignment="1">
      <alignment horizontal="center" vertical="top" wrapText="1"/>
    </xf>
    <xf numFmtId="165" fontId="54" fillId="4" borderId="1" xfId="0" applyNumberFormat="1" applyFont="1" applyFill="1" applyBorder="1" applyAlignment="1">
      <alignment horizontal="center" vertical="center" wrapText="1"/>
    </xf>
    <xf numFmtId="165" fontId="54" fillId="4" borderId="2" xfId="0" applyNumberFormat="1" applyFont="1" applyFill="1" applyBorder="1" applyAlignment="1">
      <alignment horizontal="center" vertical="center" wrapText="1"/>
    </xf>
    <xf numFmtId="165" fontId="54" fillId="4" borderId="3" xfId="0" applyNumberFormat="1" applyFont="1" applyFill="1" applyBorder="1" applyAlignment="1">
      <alignment horizontal="center" vertical="center" wrapText="1"/>
    </xf>
    <xf numFmtId="0" fontId="54" fillId="2" borderId="5" xfId="0" applyFont="1" applyFill="1" applyBorder="1" applyAlignment="1">
      <alignment horizontal="center" vertical="top" wrapText="1"/>
    </xf>
    <xf numFmtId="165" fontId="54" fillId="4" borderId="6" xfId="0" applyNumberFormat="1" applyFont="1" applyFill="1" applyBorder="1" applyAlignment="1">
      <alignment horizontal="center" vertical="center" wrapText="1"/>
    </xf>
    <xf numFmtId="165" fontId="54" fillId="4" borderId="8" xfId="0" applyNumberFormat="1" applyFont="1" applyFill="1" applyBorder="1" applyAlignment="1">
      <alignment horizontal="center" vertical="center" wrapText="1"/>
    </xf>
    <xf numFmtId="165" fontId="54" fillId="4" borderId="5" xfId="0" applyNumberFormat="1" applyFont="1" applyFill="1" applyBorder="1" applyAlignment="1">
      <alignment horizontal="center" vertical="center" wrapText="1"/>
    </xf>
    <xf numFmtId="0" fontId="54" fillId="2" borderId="1" xfId="0" applyFont="1" applyFill="1" applyBorder="1" applyAlignment="1">
      <alignment horizontal="center" vertical="top" wrapText="1"/>
    </xf>
    <xf numFmtId="0" fontId="54" fillId="2" borderId="2" xfId="0" applyFont="1" applyFill="1" applyBorder="1" applyAlignment="1">
      <alignment horizontal="center" vertical="top" wrapText="1"/>
    </xf>
    <xf numFmtId="0" fontId="54" fillId="2" borderId="3" xfId="0" applyFont="1" applyFill="1" applyBorder="1" applyAlignment="1">
      <alignment horizontal="center" vertical="top" wrapText="1"/>
    </xf>
    <xf numFmtId="4" fontId="54" fillId="0" borderId="5" xfId="0" applyNumberFormat="1" applyFont="1" applyFill="1" applyBorder="1" applyAlignment="1">
      <alignment horizontal="center" vertical="center" wrapText="1"/>
    </xf>
    <xf numFmtId="4" fontId="136" fillId="0" borderId="5" xfId="0" applyNumberFormat="1" applyFont="1" applyFill="1" applyBorder="1" applyAlignment="1">
      <alignment horizontal="center" vertical="center" wrapText="1"/>
    </xf>
    <xf numFmtId="0" fontId="136" fillId="0" borderId="6" xfId="0" applyFont="1" applyFill="1" applyBorder="1" applyAlignment="1">
      <alignment horizontal="justify" vertical="center" wrapText="1" readingOrder="1"/>
    </xf>
    <xf numFmtId="0" fontId="136" fillId="0" borderId="7" xfId="0" applyFont="1" applyFill="1" applyBorder="1" applyAlignment="1">
      <alignment horizontal="justify" vertical="center" wrapText="1" readingOrder="1"/>
    </xf>
    <xf numFmtId="9" fontId="136" fillId="0" borderId="6" xfId="0" applyNumberFormat="1" applyFont="1" applyFill="1" applyBorder="1" applyAlignment="1">
      <alignment horizontal="center" vertical="center" wrapText="1" readingOrder="1"/>
    </xf>
    <xf numFmtId="9" fontId="136" fillId="0" borderId="7" xfId="0" applyNumberFormat="1" applyFont="1" applyFill="1" applyBorder="1" applyAlignment="1">
      <alignment horizontal="center" vertical="center" wrapText="1" readingOrder="1"/>
    </xf>
    <xf numFmtId="0" fontId="136" fillId="0" borderId="5" xfId="0" applyFont="1" applyFill="1" applyBorder="1" applyAlignment="1">
      <alignment horizontal="justify" vertical="center" wrapText="1"/>
    </xf>
    <xf numFmtId="4" fontId="138" fillId="0" borderId="6" xfId="0" applyNumberFormat="1" applyFont="1" applyFill="1" applyBorder="1" applyAlignment="1">
      <alignment horizontal="center" vertical="center" wrapText="1"/>
    </xf>
    <xf numFmtId="4" fontId="138" fillId="0" borderId="7" xfId="0" applyNumberFormat="1" applyFont="1" applyFill="1" applyBorder="1" applyAlignment="1">
      <alignment horizontal="center" vertical="center" wrapText="1"/>
    </xf>
    <xf numFmtId="4" fontId="136" fillId="0" borderId="6" xfId="0" applyNumberFormat="1" applyFont="1" applyFill="1" applyBorder="1" applyAlignment="1">
      <alignment horizontal="center" vertical="center" wrapText="1"/>
    </xf>
    <xf numFmtId="4" fontId="136" fillId="0" borderId="7" xfId="0" applyNumberFormat="1" applyFont="1" applyFill="1" applyBorder="1" applyAlignment="1">
      <alignment horizontal="center" vertical="center" wrapText="1"/>
    </xf>
    <xf numFmtId="0" fontId="136" fillId="0" borderId="5" xfId="0" applyFont="1" applyFill="1" applyBorder="1" applyAlignment="1">
      <alignment horizontal="justify" vertical="center" wrapText="1" readingOrder="1"/>
    </xf>
    <xf numFmtId="9" fontId="136" fillId="0" borderId="1" xfId="0" applyNumberFormat="1" applyFont="1" applyFill="1" applyBorder="1" applyAlignment="1">
      <alignment horizontal="center" vertical="center" wrapText="1" readingOrder="1"/>
    </xf>
    <xf numFmtId="0" fontId="136" fillId="0" borderId="1" xfId="0" applyFont="1" applyFill="1" applyBorder="1" applyAlignment="1">
      <alignment horizontal="center" vertical="center" wrapText="1" readingOrder="1"/>
    </xf>
    <xf numFmtId="0" fontId="136" fillId="0" borderId="6" xfId="0" applyFont="1" applyFill="1" applyBorder="1" applyAlignment="1">
      <alignment horizontal="justify" vertical="center" wrapText="1"/>
    </xf>
    <xf numFmtId="0" fontId="136" fillId="0" borderId="5" xfId="0" applyFont="1" applyFill="1" applyBorder="1" applyAlignment="1">
      <alignment horizontal="center" vertical="center" wrapText="1"/>
    </xf>
    <xf numFmtId="4" fontId="136" fillId="0" borderId="8" xfId="0" applyNumberFormat="1" applyFont="1" applyFill="1" applyBorder="1" applyAlignment="1">
      <alignment horizontal="center" vertical="center" wrapText="1"/>
    </xf>
    <xf numFmtId="0" fontId="136" fillId="0" borderId="8" xfId="0" applyFont="1" applyFill="1" applyBorder="1" applyAlignment="1">
      <alignment horizontal="justify" vertical="center" wrapText="1" readingOrder="1"/>
    </xf>
    <xf numFmtId="0" fontId="54" fillId="4" borderId="27" xfId="0" applyFont="1" applyFill="1" applyBorder="1" applyAlignment="1">
      <alignment horizontal="center" vertical="top" wrapText="1"/>
    </xf>
    <xf numFmtId="0" fontId="54" fillId="4" borderId="63" xfId="0" applyFont="1" applyFill="1" applyBorder="1" applyAlignment="1">
      <alignment horizontal="center" vertical="top" wrapText="1"/>
    </xf>
    <xf numFmtId="0" fontId="54" fillId="4" borderId="18" xfId="0" applyFont="1" applyFill="1" applyBorder="1" applyAlignment="1">
      <alignment horizontal="center" vertical="top" wrapText="1"/>
    </xf>
    <xf numFmtId="165" fontId="54" fillId="4" borderId="202" xfId="0" applyNumberFormat="1" applyFont="1" applyFill="1" applyBorder="1" applyAlignment="1">
      <alignment horizontal="center" vertical="center" wrapText="1"/>
    </xf>
    <xf numFmtId="165" fontId="54" fillId="4" borderId="104" xfId="0" applyNumberFormat="1" applyFont="1" applyFill="1" applyBorder="1" applyAlignment="1">
      <alignment horizontal="center" vertical="center" wrapText="1"/>
    </xf>
    <xf numFmtId="165" fontId="54" fillId="4" borderId="105" xfId="0" applyNumberFormat="1" applyFont="1" applyFill="1" applyBorder="1" applyAlignment="1">
      <alignment horizontal="center" vertical="center" wrapText="1"/>
    </xf>
    <xf numFmtId="165" fontId="54" fillId="4" borderId="203" xfId="0" applyNumberFormat="1" applyFont="1" applyFill="1" applyBorder="1" applyAlignment="1">
      <alignment horizontal="center" vertical="center" wrapText="1"/>
    </xf>
    <xf numFmtId="165" fontId="54" fillId="4" borderId="67" xfId="0" applyNumberFormat="1" applyFont="1" applyFill="1" applyBorder="1" applyAlignment="1">
      <alignment horizontal="center" vertical="center" wrapText="1"/>
    </xf>
    <xf numFmtId="4" fontId="136" fillId="0" borderId="9" xfId="0" applyNumberFormat="1" applyFont="1" applyBorder="1" applyAlignment="1">
      <alignment horizontal="center" vertical="center"/>
    </xf>
    <xf numFmtId="4" fontId="136" fillId="0" borderId="10" xfId="0" applyNumberFormat="1" applyFont="1" applyBorder="1" applyAlignment="1">
      <alignment horizontal="center" vertical="center"/>
    </xf>
    <xf numFmtId="4" fontId="136" fillId="0" borderId="11" xfId="0" applyNumberFormat="1" applyFont="1" applyBorder="1" applyAlignment="1">
      <alignment horizontal="center" vertical="center"/>
    </xf>
    <xf numFmtId="0" fontId="136" fillId="0" borderId="12" xfId="0" applyFont="1" applyFill="1" applyBorder="1" applyAlignment="1">
      <alignment horizontal="justify" vertical="center"/>
    </xf>
    <xf numFmtId="0" fontId="136" fillId="0" borderId="9" xfId="0" applyFont="1" applyBorder="1" applyAlignment="1">
      <alignment horizontal="justify" vertical="center"/>
    </xf>
    <xf numFmtId="0" fontId="136" fillId="0" borderId="10" xfId="0" applyFont="1" applyBorder="1" applyAlignment="1">
      <alignment horizontal="justify" vertical="center"/>
    </xf>
    <xf numFmtId="0" fontId="136" fillId="0" borderId="11" xfId="0" applyFont="1" applyBorder="1" applyAlignment="1">
      <alignment horizontal="justify" vertical="center"/>
    </xf>
    <xf numFmtId="0" fontId="136" fillId="0" borderId="12" xfId="0" applyFont="1" applyBorder="1" applyAlignment="1">
      <alignment horizontal="center" vertical="center"/>
    </xf>
    <xf numFmtId="0" fontId="136" fillId="0" borderId="9" xfId="0" applyFont="1" applyBorder="1" applyAlignment="1">
      <alignment horizontal="justify" vertical="center" wrapText="1"/>
    </xf>
    <xf numFmtId="49" fontId="136" fillId="0" borderId="9" xfId="0" applyNumberFormat="1" applyFont="1" applyBorder="1" applyAlignment="1">
      <alignment horizontal="justify" vertical="top" wrapText="1"/>
    </xf>
    <xf numFmtId="49" fontId="136" fillId="0" borderId="10" xfId="0" applyNumberFormat="1" applyFont="1" applyBorder="1" applyAlignment="1">
      <alignment horizontal="justify" vertical="top" wrapText="1"/>
    </xf>
    <xf numFmtId="49" fontId="136" fillId="0" borderId="11" xfId="0" applyNumberFormat="1" applyFont="1" applyBorder="1" applyAlignment="1">
      <alignment horizontal="justify" vertical="top" wrapText="1"/>
    </xf>
    <xf numFmtId="0" fontId="54" fillId="4" borderId="12" xfId="0" applyFont="1" applyFill="1" applyBorder="1" applyAlignment="1">
      <alignment horizontal="center" vertical="top" wrapText="1"/>
    </xf>
    <xf numFmtId="4" fontId="54" fillId="0" borderId="9" xfId="0" applyNumberFormat="1" applyFont="1" applyBorder="1" applyAlignment="1">
      <alignment horizontal="center" vertical="center"/>
    </xf>
    <xf numFmtId="4" fontId="54" fillId="0" borderId="10" xfId="0" applyNumberFormat="1" applyFont="1" applyBorder="1" applyAlignment="1">
      <alignment horizontal="center" vertical="center"/>
    </xf>
    <xf numFmtId="4" fontId="54" fillId="0" borderId="11" xfId="0" applyNumberFormat="1" applyFont="1" applyBorder="1" applyAlignment="1">
      <alignment horizontal="center" vertical="center"/>
    </xf>
    <xf numFmtId="0" fontId="136" fillId="0" borderId="12" xfId="0" applyFont="1" applyBorder="1" applyAlignment="1">
      <alignment horizontal="justify" vertical="center"/>
    </xf>
    <xf numFmtId="0" fontId="136" fillId="0" borderId="10" xfId="0" applyFont="1" applyBorder="1" applyAlignment="1">
      <alignment horizontal="justify" vertical="center" wrapText="1"/>
    </xf>
    <xf numFmtId="0" fontId="136" fillId="0" borderId="12" xfId="0" applyFont="1" applyBorder="1" applyAlignment="1">
      <alignment horizontal="justify" vertical="center" wrapText="1"/>
    </xf>
    <xf numFmtId="49" fontId="136" fillId="0" borderId="9" xfId="0" applyNumberFormat="1" applyFont="1" applyFill="1" applyBorder="1" applyAlignment="1">
      <alignment horizontal="justify" vertical="top" wrapText="1"/>
    </xf>
    <xf numFmtId="49" fontId="136" fillId="0" borderId="10" xfId="0" applyNumberFormat="1" applyFont="1" applyFill="1" applyBorder="1" applyAlignment="1">
      <alignment horizontal="justify" vertical="top" wrapText="1"/>
    </xf>
    <xf numFmtId="49" fontId="136" fillId="0" borderId="11" xfId="0" applyNumberFormat="1" applyFont="1" applyFill="1" applyBorder="1" applyAlignment="1">
      <alignment horizontal="justify" vertical="top" wrapText="1"/>
    </xf>
    <xf numFmtId="0" fontId="136" fillId="0" borderId="11" xfId="0" applyFont="1" applyBorder="1" applyAlignment="1">
      <alignment horizontal="justify" vertical="center" wrapText="1"/>
    </xf>
    <xf numFmtId="0" fontId="136" fillId="0" borderId="9" xfId="0" applyFont="1" applyBorder="1" applyAlignment="1">
      <alignment horizontal="center" vertical="top" wrapText="1"/>
    </xf>
    <xf numFmtId="0" fontId="136" fillId="0" borderId="10" xfId="0" applyFont="1" applyBorder="1" applyAlignment="1">
      <alignment horizontal="center" vertical="top" wrapText="1"/>
    </xf>
    <xf numFmtId="0" fontId="136" fillId="0" borderId="11" xfId="0" applyFont="1" applyBorder="1" applyAlignment="1">
      <alignment horizontal="center" vertical="top" wrapText="1"/>
    </xf>
    <xf numFmtId="0" fontId="136" fillId="0" borderId="12" xfId="0" applyFont="1" applyBorder="1" applyAlignment="1">
      <alignment vertical="center" wrapText="1"/>
    </xf>
    <xf numFmtId="0" fontId="136" fillId="0" borderId="9" xfId="0" applyFont="1" applyFill="1" applyBorder="1" applyAlignment="1">
      <alignment horizontal="center" vertical="center"/>
    </xf>
    <xf numFmtId="0" fontId="136" fillId="0" borderId="10" xfId="0" applyFont="1" applyFill="1" applyBorder="1" applyAlignment="1">
      <alignment horizontal="center" vertical="center"/>
    </xf>
    <xf numFmtId="0" fontId="136" fillId="0" borderId="11" xfId="0" applyFont="1" applyFill="1" applyBorder="1" applyAlignment="1">
      <alignment horizontal="center" vertical="center"/>
    </xf>
    <xf numFmtId="0" fontId="136" fillId="0" borderId="9" xfId="0" applyFont="1" applyBorder="1" applyAlignment="1">
      <alignment horizontal="center" vertical="center"/>
    </xf>
    <xf numFmtId="0" fontId="136" fillId="0" borderId="10" xfId="0" applyFont="1" applyBorder="1" applyAlignment="1">
      <alignment horizontal="center" vertical="center"/>
    </xf>
    <xf numFmtId="0" fontId="136" fillId="0" borderId="11" xfId="0" applyFont="1" applyBorder="1" applyAlignment="1">
      <alignment horizontal="center" vertical="center"/>
    </xf>
    <xf numFmtId="9" fontId="136" fillId="0" borderId="12" xfId="1" applyFont="1" applyFill="1" applyBorder="1" applyAlignment="1">
      <alignment horizontal="center" vertical="center" wrapText="1"/>
    </xf>
    <xf numFmtId="49" fontId="136" fillId="0" borderId="195" xfId="0" applyNumberFormat="1" applyFont="1" applyBorder="1" applyAlignment="1">
      <alignment horizontal="left" vertical="top" wrapText="1"/>
    </xf>
    <xf numFmtId="0" fontId="136" fillId="0" borderId="196" xfId="0" applyFont="1" applyBorder="1"/>
    <xf numFmtId="0" fontId="136" fillId="0" borderId="190" xfId="0" applyFont="1" applyBorder="1"/>
    <xf numFmtId="4" fontId="136" fillId="0" borderId="12" xfId="0" applyNumberFormat="1" applyFont="1" applyBorder="1" applyAlignment="1">
      <alignment horizontal="center" vertical="center" wrapText="1"/>
    </xf>
    <xf numFmtId="0" fontId="54" fillId="0" borderId="9" xfId="0" applyFont="1" applyBorder="1" applyAlignment="1">
      <alignment horizontal="justify" vertical="center" wrapText="1"/>
    </xf>
    <xf numFmtId="0" fontId="54" fillId="0" borderId="10" xfId="0" applyFont="1" applyBorder="1" applyAlignment="1">
      <alignment horizontal="justify" vertical="center" wrapText="1"/>
    </xf>
    <xf numFmtId="0" fontId="54" fillId="0" borderId="11" xfId="0" applyFont="1" applyBorder="1" applyAlignment="1">
      <alignment horizontal="justify" vertical="center" wrapText="1"/>
    </xf>
    <xf numFmtId="0" fontId="54" fillId="0" borderId="9" xfId="0" applyFont="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49" fontId="136" fillId="0" borderId="9" xfId="0" applyNumberFormat="1" applyFont="1" applyBorder="1" applyAlignment="1">
      <alignment horizontal="center" vertical="top" wrapText="1"/>
    </xf>
    <xf numFmtId="49" fontId="136" fillId="0" borderId="10" xfId="0" applyNumberFormat="1" applyFont="1" applyBorder="1" applyAlignment="1">
      <alignment horizontal="center" vertical="top" wrapText="1"/>
    </xf>
    <xf numFmtId="49" fontId="136" fillId="0" borderId="77" xfId="0" applyNumberFormat="1" applyFont="1" applyBorder="1" applyAlignment="1">
      <alignment horizontal="center" vertical="top" wrapText="1"/>
    </xf>
    <xf numFmtId="49" fontId="136" fillId="5" borderId="205" xfId="0" applyNumberFormat="1" applyFont="1" applyFill="1" applyBorder="1" applyAlignment="1">
      <alignment horizontal="justify" vertical="center" wrapText="1"/>
    </xf>
    <xf numFmtId="49" fontId="136" fillId="5" borderId="186" xfId="0" applyNumberFormat="1" applyFont="1" applyFill="1" applyBorder="1" applyAlignment="1">
      <alignment horizontal="justify" vertical="center" wrapText="1"/>
    </xf>
    <xf numFmtId="49" fontId="136" fillId="5" borderId="206" xfId="0" applyNumberFormat="1" applyFont="1" applyFill="1" applyBorder="1" applyAlignment="1">
      <alignment horizontal="justify" vertical="center" wrapText="1"/>
    </xf>
    <xf numFmtId="4" fontId="54" fillId="0" borderId="12" xfId="0" applyNumberFormat="1" applyFont="1" applyBorder="1" applyAlignment="1">
      <alignment horizontal="center" vertical="center" wrapText="1"/>
    </xf>
    <xf numFmtId="0" fontId="136" fillId="0" borderId="12" xfId="1" applyNumberFormat="1" applyFont="1" applyFill="1" applyBorder="1" applyAlignment="1">
      <alignment horizontal="center" vertical="center" wrapText="1"/>
    </xf>
    <xf numFmtId="49" fontId="136" fillId="0" borderId="5" xfId="0" applyNumberFormat="1" applyFont="1" applyFill="1" applyBorder="1" applyAlignment="1">
      <alignment horizontal="justify" vertical="top" wrapText="1"/>
    </xf>
    <xf numFmtId="0" fontId="3" fillId="0" borderId="0" xfId="0" applyFont="1" applyBorder="1" applyAlignment="1">
      <alignment horizontal="center" vertical="center"/>
    </xf>
    <xf numFmtId="0" fontId="19" fillId="5" borderId="74" xfId="0" applyFont="1" applyFill="1" applyBorder="1" applyAlignment="1">
      <alignment horizontal="center" vertical="center"/>
    </xf>
    <xf numFmtId="0" fontId="19" fillId="19" borderId="27" xfId="0" applyFont="1" applyFill="1" applyBorder="1" applyAlignment="1">
      <alignment horizontal="center" vertical="center"/>
    </xf>
    <xf numFmtId="0" fontId="19" fillId="19" borderId="63" xfId="0" applyFont="1" applyFill="1" applyBorder="1" applyAlignment="1">
      <alignment horizontal="center" vertical="center"/>
    </xf>
    <xf numFmtId="0" fontId="19" fillId="19" borderId="18" xfId="0" applyFont="1" applyFill="1" applyBorder="1" applyAlignment="1">
      <alignment horizontal="center" vertical="center"/>
    </xf>
    <xf numFmtId="0" fontId="59" fillId="17" borderId="80" xfId="0" applyFont="1" applyFill="1" applyBorder="1" applyAlignment="1">
      <alignment horizontal="center" vertical="center" wrapText="1"/>
    </xf>
    <xf numFmtId="0" fontId="19" fillId="18" borderId="80" xfId="0" applyFont="1" applyFill="1" applyBorder="1" applyAlignment="1">
      <alignment horizontal="center" vertical="center" wrapText="1"/>
    </xf>
    <xf numFmtId="0" fontId="19" fillId="18" borderId="80" xfId="0" applyFont="1" applyFill="1" applyBorder="1" applyAlignment="1">
      <alignment horizontal="center" vertical="top" wrapText="1"/>
    </xf>
    <xf numFmtId="0" fontId="19" fillId="2" borderId="80" xfId="0" applyFont="1" applyFill="1" applyBorder="1" applyAlignment="1">
      <alignment horizontal="center" vertical="top" wrapText="1"/>
    </xf>
    <xf numFmtId="165" fontId="19" fillId="18" borderId="80" xfId="0" applyNumberFormat="1" applyFont="1" applyFill="1" applyBorder="1" applyAlignment="1">
      <alignment horizontal="center" vertical="center" wrapText="1"/>
    </xf>
    <xf numFmtId="165" fontId="19" fillId="0" borderId="80" xfId="0" applyNumberFormat="1" applyFont="1" applyFill="1" applyBorder="1" applyAlignment="1">
      <alignment horizontal="center" vertical="center" wrapText="1"/>
    </xf>
    <xf numFmtId="0" fontId="9" fillId="5" borderId="80" xfId="0" applyFont="1" applyFill="1" applyBorder="1" applyAlignment="1">
      <alignment horizontal="justify" vertical="center" wrapText="1"/>
    </xf>
    <xf numFmtId="9" fontId="9" fillId="5" borderId="80" xfId="0" applyNumberFormat="1" applyFont="1" applyFill="1" applyBorder="1" applyAlignment="1">
      <alignment horizontal="justify" vertical="center" wrapText="1"/>
    </xf>
    <xf numFmtId="0" fontId="9" fillId="5" borderId="80" xfId="0" applyFont="1" applyFill="1" applyBorder="1" applyAlignment="1">
      <alignment horizontal="center" vertical="center" wrapText="1"/>
    </xf>
    <xf numFmtId="0" fontId="9" fillId="0" borderId="80" xfId="0" applyFont="1" applyFill="1" applyBorder="1" applyAlignment="1">
      <alignment horizontal="justify" vertical="center" wrapText="1"/>
    </xf>
    <xf numFmtId="9" fontId="9" fillId="0" borderId="80" xfId="0" applyNumberFormat="1" applyFont="1" applyFill="1" applyBorder="1" applyAlignment="1">
      <alignment horizontal="center" vertical="center" wrapText="1"/>
    </xf>
    <xf numFmtId="0" fontId="9" fillId="0" borderId="80"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83" xfId="0" applyFont="1" applyFill="1" applyBorder="1" applyAlignment="1">
      <alignment horizontal="center" vertical="center" wrapText="1"/>
    </xf>
    <xf numFmtId="49" fontId="2" fillId="0" borderId="81" xfId="0" applyNumberFormat="1" applyFont="1" applyFill="1" applyBorder="1" applyAlignment="1">
      <alignment horizontal="justify" vertical="top" wrapText="1"/>
    </xf>
    <xf numFmtId="49" fontId="2" fillId="0" borderId="82" xfId="0" applyNumberFormat="1" applyFont="1" applyFill="1" applyBorder="1" applyAlignment="1">
      <alignment horizontal="justify" vertical="top" wrapText="1"/>
    </xf>
    <xf numFmtId="49" fontId="2" fillId="0" borderId="83" xfId="0" applyNumberFormat="1" applyFont="1" applyFill="1" applyBorder="1" applyAlignment="1">
      <alignment horizontal="justify" vertical="top" wrapText="1"/>
    </xf>
    <xf numFmtId="165" fontId="62" fillId="0" borderId="80" xfId="0" applyNumberFormat="1" applyFont="1" applyFill="1" applyBorder="1" applyAlignment="1">
      <alignment horizontal="center" vertical="center" wrapText="1"/>
    </xf>
    <xf numFmtId="4" fontId="9" fillId="0" borderId="80" xfId="0" applyNumberFormat="1" applyFont="1" applyFill="1" applyBorder="1" applyAlignment="1">
      <alignment horizontal="center" vertical="center" wrapText="1"/>
    </xf>
    <xf numFmtId="0" fontId="9" fillId="0" borderId="81" xfId="0" applyFont="1" applyBorder="1" applyAlignment="1">
      <alignment horizontal="justify" vertical="center" wrapText="1"/>
    </xf>
    <xf numFmtId="0" fontId="9" fillId="0" borderId="83" xfId="0" applyFont="1" applyBorder="1" applyAlignment="1">
      <alignment horizontal="justify" vertical="center" wrapText="1"/>
    </xf>
    <xf numFmtId="9" fontId="9" fillId="0" borderId="80" xfId="0" applyNumberFormat="1" applyFont="1" applyFill="1" applyBorder="1" applyAlignment="1">
      <alignment horizontal="justify" vertical="center" wrapText="1"/>
    </xf>
    <xf numFmtId="0" fontId="9" fillId="5" borderId="80" xfId="0" applyNumberFormat="1" applyFont="1" applyFill="1" applyBorder="1" applyAlignment="1">
      <alignment horizontal="justify" vertical="center" wrapText="1"/>
    </xf>
    <xf numFmtId="4" fontId="19" fillId="0" borderId="80" xfId="0" applyNumberFormat="1" applyFont="1" applyFill="1" applyBorder="1" applyAlignment="1">
      <alignment horizontal="center" vertical="center" wrapText="1"/>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4" borderId="6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52" fillId="0" borderId="0" xfId="0" applyFont="1" applyBorder="1" applyAlignment="1">
      <alignment horizontal="center" vertical="center"/>
    </xf>
    <xf numFmtId="0" fontId="20" fillId="0" borderId="0" xfId="0" applyFont="1" applyBorder="1" applyAlignment="1">
      <alignment horizontal="center" vertical="center"/>
    </xf>
    <xf numFmtId="0" fontId="20" fillId="15" borderId="0" xfId="0" applyFont="1" applyFill="1" applyBorder="1" applyAlignment="1">
      <alignment horizontal="center" vertical="center"/>
    </xf>
    <xf numFmtId="0" fontId="8" fillId="2" borderId="12" xfId="0" applyFont="1" applyFill="1" applyBorder="1" applyAlignment="1">
      <alignment horizontal="center" vertical="center" wrapText="1"/>
    </xf>
    <xf numFmtId="165" fontId="8" fillId="4" borderId="6" xfId="0" applyNumberFormat="1" applyFont="1" applyFill="1" applyBorder="1" applyAlignment="1">
      <alignment horizontal="center" vertical="center" wrapText="1"/>
    </xf>
    <xf numFmtId="165" fontId="8" fillId="4" borderId="7"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165" fontId="8" fillId="4" borderId="70" xfId="0" applyNumberFormat="1" applyFont="1" applyFill="1" applyBorder="1" applyAlignment="1">
      <alignment horizontal="center" vertical="center" wrapText="1"/>
    </xf>
    <xf numFmtId="0" fontId="8" fillId="4" borderId="17" xfId="0" applyFont="1" applyFill="1" applyBorder="1" applyAlignment="1">
      <alignment horizontal="center" vertical="top" wrapText="1"/>
    </xf>
    <xf numFmtId="0" fontId="8" fillId="4" borderId="68" xfId="0" applyFont="1" applyFill="1" applyBorder="1" applyAlignment="1">
      <alignment horizontal="center" vertical="top" wrapText="1"/>
    </xf>
    <xf numFmtId="0" fontId="8" fillId="4" borderId="19" xfId="0" applyFont="1" applyFill="1" applyBorder="1" applyAlignment="1">
      <alignment horizontal="center" vertical="top" wrapText="1"/>
    </xf>
    <xf numFmtId="165" fontId="8" fillId="4" borderId="17" xfId="0" applyNumberFormat="1" applyFont="1" applyFill="1" applyBorder="1" applyAlignment="1">
      <alignment horizontal="center" vertical="center" wrapText="1"/>
    </xf>
    <xf numFmtId="165" fontId="8" fillId="4" borderId="68" xfId="0" applyNumberFormat="1" applyFont="1" applyFill="1" applyBorder="1" applyAlignment="1">
      <alignment horizontal="center" vertical="center" wrapText="1"/>
    </xf>
    <xf numFmtId="165" fontId="8" fillId="4" borderId="69" xfId="0" applyNumberFormat="1"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11" xfId="0" applyFont="1" applyFill="1" applyBorder="1" applyAlignment="1">
      <alignment horizontal="justify" vertical="center" wrapText="1"/>
    </xf>
    <xf numFmtId="165" fontId="43" fillId="5" borderId="9" xfId="4" applyNumberFormat="1" applyFont="1" applyFill="1" applyBorder="1" applyAlignment="1">
      <alignment horizontal="justify" vertical="center" wrapText="1"/>
    </xf>
    <xf numFmtId="165" fontId="43" fillId="5" borderId="11" xfId="4" applyNumberFormat="1" applyFont="1" applyFill="1" applyBorder="1" applyAlignment="1">
      <alignment horizontal="justify" vertical="center" wrapText="1"/>
    </xf>
    <xf numFmtId="0" fontId="8" fillId="0" borderId="9" xfId="0" applyFont="1" applyFill="1" applyBorder="1" applyAlignment="1">
      <alignment horizontal="justify" vertical="center"/>
    </xf>
    <xf numFmtId="0" fontId="8" fillId="0" borderId="11" xfId="0" applyFont="1" applyFill="1" applyBorder="1" applyAlignment="1">
      <alignment horizontal="justify" vertical="center"/>
    </xf>
    <xf numFmtId="0" fontId="21" fillId="4" borderId="27" xfId="0" applyFont="1" applyFill="1" applyBorder="1" applyAlignment="1">
      <alignment horizontal="center" vertical="center" wrapText="1"/>
    </xf>
    <xf numFmtId="0" fontId="21" fillId="4" borderId="63" xfId="0" applyFont="1" applyFill="1" applyBorder="1" applyAlignment="1">
      <alignment horizontal="center" vertical="center" wrapText="1"/>
    </xf>
    <xf numFmtId="0" fontId="21" fillId="4" borderId="18" xfId="0" applyFont="1" applyFill="1" applyBorder="1" applyAlignment="1">
      <alignment horizontal="center" vertical="center" wrapText="1"/>
    </xf>
    <xf numFmtId="4" fontId="7" fillId="0" borderId="73" xfId="0" applyNumberFormat="1" applyFont="1" applyFill="1" applyBorder="1" applyAlignment="1">
      <alignment horizontal="center" vertical="center"/>
    </xf>
    <xf numFmtId="4" fontId="7" fillId="0" borderId="28" xfId="0" applyNumberFormat="1" applyFont="1" applyFill="1" applyBorder="1" applyAlignment="1">
      <alignment horizontal="center" vertical="center"/>
    </xf>
    <xf numFmtId="4" fontId="7" fillId="0" borderId="76" xfId="0" applyNumberFormat="1" applyFont="1" applyFill="1" applyBorder="1" applyAlignment="1">
      <alignment horizontal="center" vertical="center"/>
    </xf>
    <xf numFmtId="0" fontId="7" fillId="0" borderId="10" xfId="0" applyFont="1" applyFill="1" applyBorder="1" applyAlignment="1">
      <alignment horizontal="justify" vertical="center" wrapText="1"/>
    </xf>
    <xf numFmtId="0" fontId="18" fillId="0" borderId="9" xfId="0" applyFont="1" applyFill="1" applyBorder="1" applyAlignment="1">
      <alignment horizontal="justify" vertical="center" wrapText="1"/>
    </xf>
    <xf numFmtId="0" fontId="18" fillId="0" borderId="10" xfId="0" applyFont="1" applyFill="1" applyBorder="1" applyAlignment="1">
      <alignment horizontal="justify" vertical="center" wrapText="1"/>
    </xf>
    <xf numFmtId="0" fontId="18" fillId="0" borderId="11" xfId="0" applyFont="1" applyFill="1" applyBorder="1" applyAlignment="1">
      <alignment horizontal="justify" vertical="center" wrapText="1"/>
    </xf>
    <xf numFmtId="9" fontId="18" fillId="0" borderId="9" xfId="0" applyNumberFormat="1" applyFont="1" applyFill="1" applyBorder="1" applyAlignment="1">
      <alignment horizontal="center" vertical="center" wrapText="1"/>
    </xf>
    <xf numFmtId="9" fontId="18" fillId="0" borderId="10"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2" xfId="0" applyFont="1" applyFill="1" applyBorder="1" applyAlignment="1">
      <alignment horizontal="justify" vertical="center" wrapText="1"/>
    </xf>
    <xf numFmtId="0" fontId="7" fillId="0" borderId="67" xfId="0" applyFont="1" applyFill="1" applyBorder="1" applyAlignment="1">
      <alignment horizontal="justify" vertical="center" wrapText="1"/>
    </xf>
    <xf numFmtId="0" fontId="7" fillId="0" borderId="75" xfId="0" applyFont="1" applyFill="1" applyBorder="1" applyAlignment="1">
      <alignment horizontal="justify" vertical="center" wrapText="1"/>
    </xf>
    <xf numFmtId="4" fontId="7" fillId="0" borderId="21" xfId="0" applyNumberFormat="1" applyFont="1" applyFill="1" applyBorder="1" applyAlignment="1">
      <alignment horizontal="center" vertical="center"/>
    </xf>
    <xf numFmtId="4" fontId="7" fillId="0" borderId="7"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4" fontId="7" fillId="0" borderId="12" xfId="0" applyNumberFormat="1" applyFont="1" applyFill="1" applyBorder="1" applyAlignment="1">
      <alignment horizontal="center" vertical="center"/>
    </xf>
    <xf numFmtId="1" fontId="7" fillId="5" borderId="9" xfId="0" applyNumberFormat="1" applyFont="1" applyFill="1" applyBorder="1" applyAlignment="1">
      <alignment horizontal="center" vertical="center" wrapText="1"/>
    </xf>
    <xf numFmtId="1" fontId="7" fillId="5" borderId="10" xfId="0" applyNumberFormat="1" applyFont="1" applyFill="1" applyBorder="1" applyAlignment="1">
      <alignment horizontal="center" vertical="center" wrapText="1"/>
    </xf>
    <xf numFmtId="1" fontId="7" fillId="5" borderId="1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165" fontId="7" fillId="0" borderId="9" xfId="0" applyNumberFormat="1" applyFont="1" applyFill="1" applyBorder="1" applyAlignment="1">
      <alignment horizontal="center" vertical="center" wrapText="1"/>
    </xf>
    <xf numFmtId="165" fontId="7" fillId="0" borderId="10" xfId="0" applyNumberFormat="1" applyFont="1" applyFill="1" applyBorder="1" applyAlignment="1">
      <alignment horizontal="center" vertical="center" wrapText="1"/>
    </xf>
    <xf numFmtId="165" fontId="7" fillId="0" borderId="11" xfId="0" applyNumberFormat="1" applyFont="1" applyFill="1" applyBorder="1" applyAlignment="1">
      <alignment horizontal="center" vertical="center" wrapText="1"/>
    </xf>
    <xf numFmtId="165" fontId="56" fillId="0" borderId="9" xfId="0" applyNumberFormat="1" applyFont="1" applyFill="1" applyBorder="1" applyAlignment="1">
      <alignment horizontal="center" vertical="center" wrapText="1"/>
    </xf>
    <xf numFmtId="165" fontId="56" fillId="0" borderId="10" xfId="0" applyNumberFormat="1" applyFont="1" applyFill="1" applyBorder="1" applyAlignment="1">
      <alignment horizontal="center" vertical="center" wrapText="1"/>
    </xf>
    <xf numFmtId="165" fontId="56" fillId="0" borderId="11" xfId="0" applyNumberFormat="1" applyFont="1" applyFill="1" applyBorder="1" applyAlignment="1">
      <alignment horizontal="center" vertical="center" wrapText="1"/>
    </xf>
    <xf numFmtId="165" fontId="7" fillId="0" borderId="12" xfId="0" applyNumberFormat="1" applyFont="1" applyFill="1" applyBorder="1" applyAlignment="1">
      <alignment horizontal="center" vertical="center" wrapText="1"/>
    </xf>
    <xf numFmtId="0" fontId="7" fillId="5" borderId="9" xfId="0" applyFont="1" applyFill="1" applyBorder="1" applyAlignment="1">
      <alignment horizontal="justify" vertical="center" wrapText="1"/>
    </xf>
    <xf numFmtId="0" fontId="7" fillId="5" borderId="10" xfId="0" applyFont="1" applyFill="1" applyBorder="1" applyAlignment="1">
      <alignment horizontal="justify" vertical="center" wrapText="1"/>
    </xf>
    <xf numFmtId="0" fontId="7" fillId="5" borderId="11" xfId="0" applyFont="1" applyFill="1" applyBorder="1" applyAlignment="1">
      <alignment horizontal="justify" vertical="center" wrapText="1"/>
    </xf>
    <xf numFmtId="0" fontId="7" fillId="5" borderId="77" xfId="0" applyFont="1" applyFill="1" applyBorder="1" applyAlignment="1">
      <alignment horizontal="justify" vertical="center" wrapText="1"/>
    </xf>
    <xf numFmtId="9" fontId="7" fillId="5" borderId="9" xfId="0" applyNumberFormat="1" applyFont="1" applyFill="1" applyBorder="1" applyAlignment="1">
      <alignment horizontal="center" vertical="center" wrapText="1"/>
    </xf>
    <xf numFmtId="9" fontId="7" fillId="5" borderId="10" xfId="0" applyNumberFormat="1" applyFont="1" applyFill="1" applyBorder="1" applyAlignment="1">
      <alignment horizontal="center" vertical="center" wrapText="1"/>
    </xf>
    <xf numFmtId="9" fontId="7" fillId="5" borderId="11"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Fill="1" applyBorder="1" applyAlignment="1">
      <alignment horizontal="center" vertical="top" wrapText="1"/>
    </xf>
    <xf numFmtId="0" fontId="26" fillId="0" borderId="23" xfId="3" applyFont="1" applyBorder="1" applyAlignment="1">
      <alignment horizontal="center" vertical="top"/>
    </xf>
    <xf numFmtId="0" fontId="26" fillId="0" borderId="0" xfId="3" applyFont="1" applyBorder="1" applyAlignment="1">
      <alignment horizontal="center" vertical="top"/>
    </xf>
    <xf numFmtId="0" fontId="26" fillId="0" borderId="56" xfId="3" applyFont="1" applyBorder="1" applyAlignment="1">
      <alignment horizontal="center" vertical="top"/>
    </xf>
    <xf numFmtId="0" fontId="20" fillId="5" borderId="23" xfId="3" applyFont="1" applyFill="1" applyBorder="1" applyAlignment="1">
      <alignment horizontal="center" vertical="center"/>
    </xf>
    <xf numFmtId="0" fontId="20" fillId="5" borderId="0" xfId="3" applyFont="1" applyFill="1" applyBorder="1" applyAlignment="1">
      <alignment horizontal="center" vertical="center"/>
    </xf>
    <xf numFmtId="0" fontId="20" fillId="5" borderId="56" xfId="3" applyFont="1" applyFill="1" applyBorder="1" applyAlignment="1">
      <alignment horizontal="center" vertical="center"/>
    </xf>
    <xf numFmtId="0" fontId="20" fillId="2" borderId="23" xfId="3" applyFont="1" applyFill="1" applyBorder="1" applyAlignment="1">
      <alignment horizontal="center" vertical="center"/>
    </xf>
    <xf numFmtId="0" fontId="20" fillId="2" borderId="0" xfId="3" applyFont="1" applyFill="1" applyBorder="1" applyAlignment="1">
      <alignment horizontal="center" vertical="center"/>
    </xf>
    <xf numFmtId="0" fontId="20" fillId="2" borderId="56" xfId="3" applyFont="1" applyFill="1" applyBorder="1" applyAlignment="1">
      <alignment horizontal="center" vertical="center"/>
    </xf>
    <xf numFmtId="0" fontId="21" fillId="8" borderId="57" xfId="3" applyFont="1" applyFill="1" applyBorder="1" applyAlignment="1">
      <alignment horizontal="left" vertical="center" wrapText="1"/>
    </xf>
    <xf numFmtId="0" fontId="21" fillId="8" borderId="58" xfId="3" applyFont="1" applyFill="1" applyBorder="1" applyAlignment="1">
      <alignment horizontal="left" vertical="center" wrapText="1"/>
    </xf>
    <xf numFmtId="0" fontId="21" fillId="8" borderId="59" xfId="3" applyFont="1" applyFill="1" applyBorder="1" applyAlignment="1">
      <alignment horizontal="left" vertical="center" wrapText="1"/>
    </xf>
    <xf numFmtId="0" fontId="21" fillId="4" borderId="57" xfId="3" applyFont="1" applyFill="1" applyBorder="1" applyAlignment="1">
      <alignment horizontal="left" vertical="center" wrapText="1"/>
    </xf>
    <xf numFmtId="0" fontId="21" fillId="4" borderId="58" xfId="3" applyFont="1" applyFill="1" applyBorder="1" applyAlignment="1">
      <alignment horizontal="left" vertical="center" wrapText="1"/>
    </xf>
    <xf numFmtId="0" fontId="21" fillId="4" borderId="59" xfId="3" applyFont="1" applyFill="1" applyBorder="1" applyAlignment="1">
      <alignment horizontal="left" vertical="center" wrapText="1"/>
    </xf>
    <xf numFmtId="0" fontId="21" fillId="9" borderId="39" xfId="3" applyFont="1" applyFill="1" applyBorder="1" applyAlignment="1">
      <alignment horizontal="center" vertical="top" wrapText="1"/>
    </xf>
    <xf numFmtId="0" fontId="21" fillId="8" borderId="40" xfId="3" applyNumberFormat="1" applyFont="1" applyFill="1" applyBorder="1" applyAlignment="1">
      <alignment horizontal="center" vertical="center" wrapText="1"/>
    </xf>
    <xf numFmtId="0" fontId="21" fillId="8" borderId="58" xfId="3" applyNumberFormat="1" applyFont="1" applyFill="1" applyBorder="1" applyAlignment="1">
      <alignment horizontal="center" vertical="center" wrapText="1"/>
    </xf>
    <xf numFmtId="0" fontId="21" fillId="8" borderId="59" xfId="3" applyNumberFormat="1" applyFont="1" applyFill="1" applyBorder="1" applyAlignment="1">
      <alignment horizontal="center" vertical="center" wrapText="1"/>
    </xf>
    <xf numFmtId="165" fontId="21" fillId="3" borderId="40" xfId="3" applyNumberFormat="1" applyFont="1" applyFill="1" applyBorder="1" applyAlignment="1">
      <alignment horizontal="center" vertical="center" wrapText="1"/>
    </xf>
    <xf numFmtId="165" fontId="21" fillId="3" borderId="58" xfId="3" applyNumberFormat="1" applyFont="1" applyFill="1" applyBorder="1" applyAlignment="1">
      <alignment horizontal="center" vertical="center" wrapText="1"/>
    </xf>
    <xf numFmtId="165" fontId="21" fillId="3" borderId="60" xfId="3" applyNumberFormat="1" applyFont="1" applyFill="1" applyBorder="1" applyAlignment="1">
      <alignment horizontal="center" vertical="center" wrapText="1"/>
    </xf>
    <xf numFmtId="165" fontId="21" fillId="3" borderId="59" xfId="3" applyNumberFormat="1" applyFont="1" applyFill="1" applyBorder="1" applyAlignment="1">
      <alignment horizontal="center" vertical="center" wrapText="1"/>
    </xf>
    <xf numFmtId="0" fontId="21" fillId="2" borderId="39" xfId="3" applyFont="1" applyFill="1" applyBorder="1" applyAlignment="1">
      <alignment horizontal="center" vertical="top" wrapText="1"/>
    </xf>
    <xf numFmtId="165" fontId="21" fillId="3" borderId="41" xfId="3" applyNumberFormat="1" applyFont="1" applyFill="1" applyBorder="1" applyAlignment="1">
      <alignment horizontal="center" vertical="center" wrapText="1"/>
    </xf>
    <xf numFmtId="165" fontId="21" fillId="3" borderId="45" xfId="3" applyNumberFormat="1" applyFont="1" applyFill="1" applyBorder="1" applyAlignment="1">
      <alignment horizontal="center" vertical="center" wrapText="1"/>
    </xf>
    <xf numFmtId="165" fontId="21" fillId="3" borderId="61" xfId="3" applyNumberFormat="1" applyFont="1" applyFill="1" applyBorder="1" applyAlignment="1">
      <alignment horizontal="center" vertical="center" wrapText="1"/>
    </xf>
    <xf numFmtId="0" fontId="8" fillId="4" borderId="38" xfId="3" applyFont="1" applyFill="1" applyBorder="1" applyAlignment="1">
      <alignment horizontal="center" vertical="center" wrapText="1"/>
    </xf>
    <xf numFmtId="0" fontId="8" fillId="4" borderId="43" xfId="3" applyFont="1" applyFill="1" applyBorder="1" applyAlignment="1">
      <alignment horizontal="center" vertical="center" wrapText="1"/>
    </xf>
    <xf numFmtId="0" fontId="8" fillId="4" borderId="39" xfId="3" applyFont="1" applyFill="1" applyBorder="1" applyAlignment="1">
      <alignment horizontal="center" vertical="center" wrapText="1"/>
    </xf>
    <xf numFmtId="0" fontId="8" fillId="4" borderId="41" xfId="3" applyFont="1" applyFill="1" applyBorder="1" applyAlignment="1">
      <alignment horizontal="center" vertical="center" wrapText="1"/>
    </xf>
    <xf numFmtId="4" fontId="7" fillId="0" borderId="9" xfId="3" applyNumberFormat="1" applyFont="1" applyFill="1" applyBorder="1" applyAlignment="1">
      <alignment horizontal="center" vertical="center" wrapText="1"/>
    </xf>
    <xf numFmtId="4" fontId="7" fillId="0" borderId="10" xfId="3" applyNumberFormat="1" applyFont="1" applyFill="1" applyBorder="1" applyAlignment="1">
      <alignment horizontal="center" vertical="center" wrapText="1"/>
    </xf>
    <xf numFmtId="4" fontId="7" fillId="0" borderId="11" xfId="3" applyNumberFormat="1" applyFont="1" applyFill="1" applyBorder="1" applyAlignment="1">
      <alignment horizontal="center" vertical="center" wrapText="1"/>
    </xf>
    <xf numFmtId="0" fontId="28" fillId="0" borderId="9" xfId="3" applyFont="1" applyFill="1" applyBorder="1" applyAlignment="1">
      <alignment horizontal="justify" vertical="center" wrapText="1"/>
    </xf>
    <xf numFmtId="0" fontId="28" fillId="0" borderId="10" xfId="3" applyFont="1" applyFill="1" applyBorder="1" applyAlignment="1">
      <alignment horizontal="justify" vertical="center" wrapText="1"/>
    </xf>
    <xf numFmtId="0" fontId="28" fillId="0" borderId="11" xfId="3" applyFont="1" applyFill="1" applyBorder="1" applyAlignment="1">
      <alignment horizontal="justify" vertical="center" wrapText="1"/>
    </xf>
    <xf numFmtId="0" fontId="7" fillId="0" borderId="9"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9" xfId="3" applyFont="1" applyFill="1" applyBorder="1" applyAlignment="1">
      <alignment horizontal="justify" vertical="center" wrapText="1"/>
    </xf>
    <xf numFmtId="0" fontId="7" fillId="0" borderId="10" xfId="3" applyFont="1" applyFill="1" applyBorder="1" applyAlignment="1">
      <alignment horizontal="justify" vertical="center" wrapText="1"/>
    </xf>
    <xf numFmtId="0" fontId="7" fillId="0" borderId="11" xfId="3" applyFont="1" applyFill="1" applyBorder="1" applyAlignment="1">
      <alignment horizontal="justify" vertical="center" wrapText="1"/>
    </xf>
    <xf numFmtId="0" fontId="28" fillId="10" borderId="9" xfId="3" applyFont="1" applyFill="1" applyBorder="1" applyAlignment="1">
      <alignment horizontal="justify" vertical="center" wrapText="1"/>
    </xf>
    <xf numFmtId="0" fontId="28" fillId="10" borderId="10" xfId="3" applyFont="1" applyFill="1" applyBorder="1" applyAlignment="1">
      <alignment horizontal="justify" vertical="center" wrapText="1"/>
    </xf>
    <xf numFmtId="0" fontId="28" fillId="10" borderId="11" xfId="3" applyFont="1" applyFill="1" applyBorder="1" applyAlignment="1">
      <alignment horizontal="justify" vertical="center" wrapText="1"/>
    </xf>
    <xf numFmtId="0" fontId="7" fillId="0" borderId="9" xfId="3" applyNumberFormat="1" applyFont="1" applyFill="1" applyBorder="1" applyAlignment="1">
      <alignment horizontal="center" vertical="center" wrapText="1"/>
    </xf>
    <xf numFmtId="0" fontId="7" fillId="0" borderId="10" xfId="3" applyNumberFormat="1" applyFont="1" applyFill="1" applyBorder="1" applyAlignment="1">
      <alignment horizontal="center" vertical="center" wrapText="1"/>
    </xf>
    <xf numFmtId="0" fontId="7" fillId="0" borderId="11" xfId="3" applyNumberFormat="1" applyFont="1" applyFill="1" applyBorder="1" applyAlignment="1">
      <alignment horizontal="center" vertical="center" wrapText="1"/>
    </xf>
    <xf numFmtId="0" fontId="7" fillId="0" borderId="9" xfId="3" applyFont="1" applyFill="1" applyBorder="1" applyAlignment="1">
      <alignment vertical="center" wrapText="1"/>
    </xf>
    <xf numFmtId="0" fontId="7" fillId="0" borderId="10" xfId="3" applyFont="1" applyFill="1" applyBorder="1" applyAlignment="1">
      <alignment vertical="center" wrapText="1"/>
    </xf>
    <xf numFmtId="0" fontId="7" fillId="0" borderId="11" xfId="3" applyFont="1" applyFill="1" applyBorder="1" applyAlignment="1">
      <alignment vertical="center" wrapText="1"/>
    </xf>
    <xf numFmtId="0" fontId="21" fillId="4" borderId="27" xfId="3" applyFont="1" applyFill="1" applyBorder="1" applyAlignment="1">
      <alignment horizontal="justify" vertical="center" wrapText="1"/>
    </xf>
    <xf numFmtId="0" fontId="21" fillId="4" borderId="63" xfId="3" applyFont="1" applyFill="1" applyBorder="1" applyAlignment="1">
      <alignment horizontal="justify" vertical="center" wrapText="1"/>
    </xf>
    <xf numFmtId="0" fontId="21" fillId="4" borderId="18" xfId="3" applyFont="1" applyFill="1" applyBorder="1" applyAlignment="1">
      <alignment horizontal="justify" vertical="center" wrapText="1"/>
    </xf>
    <xf numFmtId="0" fontId="21" fillId="9" borderId="36" xfId="3" applyFont="1" applyFill="1" applyBorder="1" applyAlignment="1">
      <alignment horizontal="center" vertical="top" wrapText="1"/>
    </xf>
    <xf numFmtId="0" fontId="21" fillId="8" borderId="64" xfId="3" applyNumberFormat="1" applyFont="1" applyFill="1" applyBorder="1" applyAlignment="1">
      <alignment horizontal="center" vertical="center" wrapText="1"/>
    </xf>
    <xf numFmtId="0" fontId="21" fillId="8" borderId="65" xfId="3" applyNumberFormat="1" applyFont="1" applyFill="1" applyBorder="1" applyAlignment="1">
      <alignment horizontal="center" vertical="center" wrapText="1"/>
    </xf>
    <xf numFmtId="0" fontId="21" fillId="8" borderId="66" xfId="3" applyNumberFormat="1" applyFont="1" applyFill="1" applyBorder="1" applyAlignment="1">
      <alignment horizontal="center" vertical="center" wrapText="1"/>
    </xf>
    <xf numFmtId="0" fontId="8" fillId="4" borderId="39" xfId="3" applyFont="1" applyFill="1" applyBorder="1" applyAlignment="1">
      <alignment horizontal="justify" vertical="center" wrapText="1"/>
    </xf>
    <xf numFmtId="0" fontId="8" fillId="4" borderId="41" xfId="3" applyFont="1" applyFill="1" applyBorder="1" applyAlignment="1">
      <alignment horizontal="justify" vertical="center" wrapText="1"/>
    </xf>
    <xf numFmtId="0" fontId="28" fillId="12" borderId="12" xfId="3" applyFont="1" applyFill="1" applyBorder="1" applyAlignment="1">
      <alignment horizontal="justify" vertical="center" wrapText="1"/>
    </xf>
    <xf numFmtId="0" fontId="9" fillId="0" borderId="9" xfId="3" applyFont="1" applyFill="1" applyBorder="1" applyAlignment="1">
      <alignment horizontal="center" vertical="center" wrapText="1"/>
    </xf>
    <xf numFmtId="0" fontId="7" fillId="5" borderId="9" xfId="3" applyFont="1" applyFill="1" applyBorder="1" applyAlignment="1">
      <alignment vertical="center" wrapText="1"/>
    </xf>
    <xf numFmtId="0" fontId="7" fillId="5" borderId="10" xfId="3" applyFont="1" applyFill="1" applyBorder="1" applyAlignment="1">
      <alignment vertical="center" wrapText="1"/>
    </xf>
    <xf numFmtId="0" fontId="7" fillId="5" borderId="11" xfId="3" applyFont="1" applyFill="1" applyBorder="1" applyAlignment="1">
      <alignment vertical="center" wrapText="1"/>
    </xf>
    <xf numFmtId="9" fontId="7" fillId="0" borderId="9" xfId="3" applyNumberFormat="1" applyFont="1" applyFill="1" applyBorder="1" applyAlignment="1">
      <alignment horizontal="center" vertical="center" wrapText="1"/>
    </xf>
    <xf numFmtId="0" fontId="9" fillId="0" borderId="10" xfId="3" applyFont="1" applyFill="1" applyBorder="1" applyAlignment="1">
      <alignment horizontal="center" vertical="center" wrapText="1"/>
    </xf>
    <xf numFmtId="0" fontId="9" fillId="0" borderId="11" xfId="3" applyFont="1" applyFill="1" applyBorder="1" applyAlignment="1">
      <alignment horizontal="center" vertical="center" wrapText="1"/>
    </xf>
    <xf numFmtId="4" fontId="7" fillId="0" borderId="12" xfId="3" applyNumberFormat="1" applyFont="1" applyFill="1" applyBorder="1" applyAlignment="1">
      <alignment horizontal="center" vertical="center" wrapText="1"/>
    </xf>
    <xf numFmtId="0" fontId="28" fillId="12" borderId="9" xfId="3" applyFont="1" applyFill="1" applyBorder="1" applyAlignment="1">
      <alignment horizontal="justify" vertical="center" wrapText="1"/>
    </xf>
    <xf numFmtId="0" fontId="7" fillId="0" borderId="12" xfId="3" applyFont="1" applyFill="1" applyBorder="1" applyAlignment="1">
      <alignment horizontal="justify" vertical="center" wrapText="1"/>
    </xf>
    <xf numFmtId="9" fontId="7" fillId="0" borderId="12" xfId="3" applyNumberFormat="1" applyFont="1" applyFill="1" applyBorder="1" applyAlignment="1">
      <alignment horizontal="center" vertical="center" wrapText="1"/>
    </xf>
    <xf numFmtId="0" fontId="7" fillId="5" borderId="12" xfId="3" applyFont="1" applyFill="1" applyBorder="1" applyAlignment="1">
      <alignment vertical="center" wrapText="1"/>
    </xf>
    <xf numFmtId="0" fontId="8" fillId="4" borderId="12" xfId="3" applyFont="1" applyFill="1" applyBorder="1" applyAlignment="1">
      <alignment horizontal="center" vertical="center" wrapText="1"/>
    </xf>
    <xf numFmtId="0" fontId="21" fillId="4" borderId="12" xfId="3" applyFont="1" applyFill="1" applyBorder="1" applyAlignment="1">
      <alignment horizontal="justify" vertical="center" wrapText="1"/>
    </xf>
    <xf numFmtId="0" fontId="21" fillId="4" borderId="12" xfId="3" applyFont="1" applyFill="1" applyBorder="1" applyAlignment="1">
      <alignment horizontal="center" vertical="center" wrapText="1"/>
    </xf>
    <xf numFmtId="165" fontId="21" fillId="3" borderId="12" xfId="3" applyNumberFormat="1" applyFont="1" applyFill="1" applyBorder="1" applyAlignment="1">
      <alignment horizontal="center" vertical="center" wrapText="1"/>
    </xf>
    <xf numFmtId="0" fontId="7" fillId="0" borderId="12" xfId="3" applyFont="1" applyFill="1" applyBorder="1" applyAlignment="1">
      <alignment horizontal="left" vertical="center" wrapText="1"/>
    </xf>
    <xf numFmtId="0" fontId="18" fillId="0" borderId="12" xfId="3" applyFont="1" applyFill="1" applyBorder="1" applyAlignment="1">
      <alignment horizontal="justify" vertical="center" wrapText="1"/>
    </xf>
    <xf numFmtId="0" fontId="18" fillId="0" borderId="12" xfId="3" applyFont="1" applyFill="1" applyBorder="1" applyAlignment="1">
      <alignment horizontal="center" vertical="center" wrapText="1"/>
    </xf>
    <xf numFmtId="0" fontId="7" fillId="0" borderId="12" xfId="3" applyFont="1" applyFill="1" applyBorder="1" applyAlignment="1">
      <alignment horizontal="center" vertical="center" wrapText="1"/>
    </xf>
    <xf numFmtId="0" fontId="21" fillId="2" borderId="12" xfId="3" applyFont="1" applyFill="1" applyBorder="1" applyAlignment="1">
      <alignment horizontal="center" vertical="top" wrapText="1"/>
    </xf>
    <xf numFmtId="4" fontId="18" fillId="0" borderId="12" xfId="3" applyNumberFormat="1" applyFont="1" applyFill="1" applyBorder="1" applyAlignment="1">
      <alignment horizontal="center" vertical="center" wrapText="1"/>
    </xf>
    <xf numFmtId="0" fontId="21" fillId="9" borderId="12" xfId="3" applyFont="1" applyFill="1" applyBorder="1" applyAlignment="1">
      <alignment horizontal="center" vertical="top" wrapText="1"/>
    </xf>
    <xf numFmtId="0" fontId="21" fillId="8" borderId="12" xfId="3" applyNumberFormat="1" applyFont="1" applyFill="1" applyBorder="1" applyAlignment="1">
      <alignment horizontal="center" vertical="center" wrapText="1"/>
    </xf>
    <xf numFmtId="0" fontId="32" fillId="0" borderId="9" xfId="3" applyFont="1" applyFill="1" applyBorder="1" applyAlignment="1">
      <alignment horizontal="left" vertical="center" wrapText="1"/>
    </xf>
    <xf numFmtId="0" fontId="32" fillId="0" borderId="10" xfId="3" applyFont="1" applyFill="1" applyBorder="1" applyAlignment="1">
      <alignment horizontal="left" vertical="center" wrapText="1"/>
    </xf>
    <xf numFmtId="0" fontId="7" fillId="0" borderId="9" xfId="3" applyFont="1" applyFill="1" applyBorder="1" applyAlignment="1">
      <alignment horizontal="left" vertical="center" wrapText="1"/>
    </xf>
    <xf numFmtId="0" fontId="7" fillId="0" borderId="10" xfId="3" applyFont="1" applyFill="1" applyBorder="1" applyAlignment="1">
      <alignment horizontal="left" vertical="center" wrapText="1"/>
    </xf>
    <xf numFmtId="0" fontId="7" fillId="0" borderId="11" xfId="3" applyFont="1" applyFill="1" applyBorder="1" applyAlignment="1">
      <alignment horizontal="left" vertical="center" wrapText="1"/>
    </xf>
    <xf numFmtId="0" fontId="32" fillId="0" borderId="12" xfId="3" applyFont="1" applyFill="1" applyBorder="1" applyAlignment="1">
      <alignment horizontal="justify" vertical="center" wrapText="1"/>
    </xf>
    <xf numFmtId="0" fontId="7" fillId="0" borderId="12" xfId="3" applyNumberFormat="1" applyFont="1" applyFill="1" applyBorder="1" applyAlignment="1">
      <alignment horizontal="center" vertical="center" wrapText="1"/>
    </xf>
    <xf numFmtId="0" fontId="7" fillId="0" borderId="12" xfId="3" applyFont="1" applyFill="1" applyBorder="1" applyAlignment="1">
      <alignment vertical="center" wrapText="1"/>
    </xf>
    <xf numFmtId="0" fontId="33" fillId="14" borderId="12" xfId="3" applyFont="1" applyFill="1" applyBorder="1" applyAlignment="1">
      <alignment horizontal="center" vertical="center" wrapText="1"/>
    </xf>
    <xf numFmtId="0" fontId="8" fillId="4" borderId="12" xfId="3" applyFont="1" applyFill="1" applyBorder="1" applyAlignment="1">
      <alignment horizontal="justify" vertical="center" wrapText="1"/>
    </xf>
    <xf numFmtId="0" fontId="34" fillId="4" borderId="12" xfId="3" applyFont="1" applyFill="1" applyBorder="1" applyAlignment="1">
      <alignment horizontal="center" vertical="center" wrapText="1"/>
    </xf>
    <xf numFmtId="165" fontId="21" fillId="4" borderId="12" xfId="3" applyNumberFormat="1" applyFont="1" applyFill="1" applyBorder="1" applyAlignment="1">
      <alignment horizontal="center" vertical="center" wrapText="1"/>
    </xf>
    <xf numFmtId="9" fontId="7" fillId="0" borderId="12" xfId="1" applyFont="1" applyFill="1" applyBorder="1" applyAlignment="1">
      <alignment horizontal="center" vertical="center" wrapText="1"/>
    </xf>
    <xf numFmtId="9" fontId="7" fillId="0" borderId="12" xfId="3" applyNumberFormat="1" applyFont="1" applyFill="1" applyBorder="1" applyAlignment="1">
      <alignment horizontal="center" vertical="center"/>
    </xf>
    <xf numFmtId="4" fontId="7" fillId="0" borderId="12" xfId="3" applyNumberFormat="1" applyFont="1" applyFill="1" applyBorder="1" applyAlignment="1">
      <alignment horizontal="justify" vertical="center" wrapText="1"/>
    </xf>
    <xf numFmtId="4" fontId="7" fillId="0" borderId="12" xfId="3" applyNumberFormat="1" applyFont="1" applyFill="1" applyBorder="1" applyAlignment="1">
      <alignment horizontal="center" vertical="center"/>
    </xf>
    <xf numFmtId="0" fontId="7" fillId="0" borderId="12" xfId="3" applyFont="1" applyFill="1" applyBorder="1" applyAlignment="1">
      <alignment horizontal="justify" vertical="center"/>
    </xf>
    <xf numFmtId="2" fontId="7" fillId="0" borderId="12" xfId="3" applyNumberFormat="1" applyFont="1" applyFill="1" applyBorder="1" applyAlignment="1">
      <alignment horizontal="justify" vertical="center" wrapText="1"/>
    </xf>
    <xf numFmtId="3" fontId="7" fillId="0" borderId="12" xfId="3" applyNumberFormat="1" applyFont="1" applyFill="1" applyBorder="1" applyAlignment="1">
      <alignment horizontal="center" vertical="center" wrapText="1"/>
    </xf>
    <xf numFmtId="165" fontId="21" fillId="5" borderId="12" xfId="3" applyNumberFormat="1" applyFont="1" applyFill="1" applyBorder="1" applyAlignment="1">
      <alignment horizontal="center" vertical="center" wrapText="1"/>
    </xf>
    <xf numFmtId="0" fontId="21" fillId="0" borderId="12" xfId="3" applyFont="1" applyFill="1" applyBorder="1" applyAlignment="1">
      <alignment horizontal="center" vertical="center" wrapText="1"/>
    </xf>
    <xf numFmtId="2" fontId="18" fillId="0" borderId="12" xfId="3" applyNumberFormat="1" applyFont="1" applyFill="1" applyBorder="1" applyAlignment="1">
      <alignment horizontal="center" vertical="center"/>
    </xf>
    <xf numFmtId="0" fontId="37" fillId="4" borderId="12" xfId="3" applyFont="1" applyFill="1" applyBorder="1" applyAlignment="1">
      <alignment horizontal="center" vertical="center" wrapText="1"/>
    </xf>
    <xf numFmtId="0" fontId="28" fillId="0" borderId="12" xfId="3" applyFont="1" applyFill="1" applyBorder="1" applyAlignment="1">
      <alignment horizontal="justify" vertical="center" wrapText="1"/>
    </xf>
    <xf numFmtId="9" fontId="18" fillId="0" borderId="12" xfId="1" applyFont="1" applyFill="1" applyBorder="1" applyAlignment="1">
      <alignment horizontal="center" vertical="center" wrapText="1"/>
    </xf>
    <xf numFmtId="0" fontId="18" fillId="0" borderId="12" xfId="3" applyFont="1" applyFill="1" applyBorder="1" applyAlignment="1">
      <alignment horizontal="left" vertical="center" wrapText="1"/>
    </xf>
    <xf numFmtId="4" fontId="18" fillId="5" borderId="12" xfId="3" applyNumberFormat="1" applyFont="1" applyFill="1" applyBorder="1" applyAlignment="1">
      <alignment horizontal="center" vertical="center" wrapText="1"/>
    </xf>
    <xf numFmtId="0" fontId="21" fillId="4" borderId="5" xfId="3" applyFont="1" applyFill="1" applyBorder="1" applyAlignment="1">
      <alignment horizontal="center" vertical="center" wrapText="1"/>
    </xf>
    <xf numFmtId="0" fontId="21" fillId="4" borderId="6" xfId="3" applyFont="1" applyFill="1" applyBorder="1" applyAlignment="1">
      <alignment horizontal="center" vertical="center" wrapText="1"/>
    </xf>
    <xf numFmtId="0" fontId="21" fillId="4" borderId="39" xfId="3" applyFont="1" applyFill="1" applyBorder="1" applyAlignment="1">
      <alignment horizontal="center" vertical="top" wrapText="1"/>
    </xf>
    <xf numFmtId="0" fontId="21" fillId="4" borderId="40" xfId="3" applyFont="1" applyFill="1" applyBorder="1" applyAlignment="1">
      <alignment horizontal="center" vertical="top" wrapText="1"/>
    </xf>
    <xf numFmtId="0" fontId="17" fillId="4" borderId="12" xfId="3" applyFont="1" applyFill="1" applyBorder="1" applyAlignment="1">
      <alignment horizontal="center" vertical="center" wrapText="1"/>
    </xf>
    <xf numFmtId="0" fontId="3" fillId="0" borderId="0" xfId="3" applyFont="1" applyAlignment="1">
      <alignment horizontal="center"/>
    </xf>
    <xf numFmtId="0" fontId="19" fillId="5" borderId="0" xfId="3" applyFont="1" applyFill="1" applyBorder="1" applyAlignment="1">
      <alignment horizontal="center" vertical="center"/>
    </xf>
    <xf numFmtId="0" fontId="19" fillId="6" borderId="0" xfId="3" applyFont="1" applyFill="1" applyBorder="1" applyAlignment="1">
      <alignment horizontal="center" vertical="center"/>
    </xf>
    <xf numFmtId="0" fontId="9" fillId="6" borderId="0" xfId="3" applyFont="1" applyFill="1" applyBorder="1"/>
    <xf numFmtId="0" fontId="20" fillId="7" borderId="35" xfId="3" applyFont="1" applyFill="1" applyBorder="1" applyAlignment="1">
      <alignment horizontal="center" vertical="center" wrapText="1"/>
    </xf>
    <xf numFmtId="0" fontId="20" fillId="7" borderId="36" xfId="3" applyFont="1" applyFill="1" applyBorder="1" applyAlignment="1">
      <alignment horizontal="center" vertical="center" wrapText="1"/>
    </xf>
    <xf numFmtId="0" fontId="20" fillId="7" borderId="37" xfId="3" applyFont="1" applyFill="1" applyBorder="1" applyAlignment="1">
      <alignment horizontal="center" vertical="center" wrapText="1"/>
    </xf>
    <xf numFmtId="0" fontId="21" fillId="8" borderId="40" xfId="3" applyFont="1" applyFill="1" applyBorder="1" applyAlignment="1">
      <alignment horizontal="center" vertical="top" wrapText="1"/>
    </xf>
    <xf numFmtId="0" fontId="21" fillId="2" borderId="12" xfId="3" applyFont="1" applyFill="1" applyBorder="1" applyAlignment="1">
      <alignment horizontal="center" vertical="center" wrapText="1"/>
    </xf>
    <xf numFmtId="0" fontId="17" fillId="0" borderId="12" xfId="3" applyFont="1" applyBorder="1" applyAlignment="1">
      <alignment horizontal="center" vertical="center" wrapText="1"/>
    </xf>
    <xf numFmtId="0" fontId="21" fillId="8" borderId="40" xfId="3" applyFont="1" applyFill="1" applyBorder="1" applyAlignment="1">
      <alignment horizontal="center" vertical="center" wrapText="1"/>
    </xf>
    <xf numFmtId="0" fontId="18" fillId="0" borderId="43" xfId="3" applyFont="1" applyFill="1" applyBorder="1" applyAlignment="1">
      <alignment horizontal="center" vertical="center" wrapText="1"/>
    </xf>
    <xf numFmtId="0" fontId="18" fillId="0" borderId="44" xfId="3" applyFont="1" applyFill="1" applyBorder="1" applyAlignment="1">
      <alignment horizontal="center" vertical="center" wrapText="1"/>
    </xf>
    <xf numFmtId="0" fontId="17" fillId="0" borderId="44" xfId="3" applyFont="1" applyFill="1" applyBorder="1" applyAlignment="1">
      <alignment horizontal="center" vertical="center" wrapText="1"/>
    </xf>
    <xf numFmtId="0" fontId="17" fillId="0" borderId="47" xfId="3" applyFont="1" applyFill="1" applyBorder="1" applyAlignment="1">
      <alignment horizontal="center" vertical="center" wrapText="1"/>
    </xf>
    <xf numFmtId="0" fontId="18" fillId="0" borderId="9" xfId="3" applyFont="1" applyFill="1" applyBorder="1" applyAlignment="1">
      <alignment horizontal="center" vertical="center" wrapText="1"/>
    </xf>
    <xf numFmtId="0" fontId="18" fillId="0" borderId="10" xfId="3" applyFont="1" applyFill="1" applyBorder="1" applyAlignment="1">
      <alignment horizontal="center" vertical="center" wrapText="1"/>
    </xf>
    <xf numFmtId="0" fontId="17" fillId="0" borderId="10" xfId="3" applyFont="1" applyBorder="1" applyAlignment="1">
      <alignment horizontal="center" vertical="center" wrapText="1"/>
    </xf>
    <xf numFmtId="0" fontId="17" fillId="0" borderId="11" xfId="3" applyFont="1" applyBorder="1" applyAlignment="1">
      <alignment horizontal="center" vertical="center" wrapText="1"/>
    </xf>
    <xf numFmtId="0" fontId="18" fillId="0" borderId="11" xfId="3" applyFont="1" applyFill="1" applyBorder="1" applyAlignment="1">
      <alignment horizontal="center" vertical="center" wrapText="1"/>
    </xf>
    <xf numFmtId="165" fontId="21" fillId="0" borderId="12" xfId="5" applyFont="1" applyFill="1" applyBorder="1" applyAlignment="1">
      <alignment horizontal="center" vertical="center" wrapText="1"/>
    </xf>
    <xf numFmtId="165" fontId="17" fillId="0" borderId="12" xfId="5" applyFont="1" applyFill="1" applyBorder="1" applyAlignment="1">
      <alignment horizontal="center" vertical="center" wrapText="1"/>
    </xf>
    <xf numFmtId="0" fontId="21" fillId="5" borderId="12" xfId="3" applyFont="1" applyFill="1" applyBorder="1" applyAlignment="1">
      <alignment horizontal="center" vertical="center" wrapText="1"/>
    </xf>
    <xf numFmtId="0" fontId="17" fillId="5" borderId="12" xfId="3" applyFont="1" applyFill="1" applyBorder="1" applyAlignment="1">
      <alignment horizontal="center" vertical="center" wrapText="1"/>
    </xf>
    <xf numFmtId="0" fontId="18" fillId="0" borderId="45" xfId="3" applyFont="1" applyFill="1" applyBorder="1" applyAlignment="1">
      <alignment horizontal="justify" vertical="center" wrapText="1"/>
    </xf>
    <xf numFmtId="0" fontId="18" fillId="0" borderId="41" xfId="3" applyNumberFormat="1" applyFont="1" applyFill="1" applyBorder="1" applyAlignment="1">
      <alignment horizontal="justify" vertical="center" wrapText="1"/>
    </xf>
    <xf numFmtId="0" fontId="18" fillId="0" borderId="45" xfId="3" applyNumberFormat="1" applyFont="1" applyFill="1" applyBorder="1" applyAlignment="1">
      <alignment horizontal="justify" vertical="center" wrapText="1"/>
    </xf>
    <xf numFmtId="0" fontId="18" fillId="0" borderId="46" xfId="3" applyNumberFormat="1" applyFont="1" applyFill="1" applyBorder="1" applyAlignment="1">
      <alignment horizontal="justify" vertical="center" wrapText="1"/>
    </xf>
    <xf numFmtId="0" fontId="21" fillId="4" borderId="38" xfId="3" applyFont="1" applyFill="1" applyBorder="1" applyAlignment="1">
      <alignment horizontal="center" vertical="center" wrapText="1"/>
    </xf>
    <xf numFmtId="0" fontId="18" fillId="0" borderId="42" xfId="3" applyFont="1" applyFill="1" applyBorder="1" applyAlignment="1">
      <alignment horizontal="center" vertical="center" wrapText="1"/>
    </xf>
    <xf numFmtId="0" fontId="18" fillId="0" borderId="46" xfId="3" applyFont="1" applyFill="1" applyBorder="1" applyAlignment="1">
      <alignment horizontal="center" vertical="center" wrapText="1"/>
    </xf>
    <xf numFmtId="0" fontId="18" fillId="0" borderId="9" xfId="3" applyFont="1" applyFill="1" applyBorder="1" applyAlignment="1">
      <alignment horizontal="justify" vertical="center" wrapText="1"/>
    </xf>
    <xf numFmtId="0" fontId="17" fillId="0" borderId="10" xfId="3" applyFont="1" applyFill="1" applyBorder="1" applyAlignment="1">
      <alignment horizontal="justify" vertical="center" wrapText="1"/>
    </xf>
    <xf numFmtId="0" fontId="17" fillId="0" borderId="11" xfId="3" applyFont="1" applyFill="1" applyBorder="1" applyAlignment="1">
      <alignment horizontal="justify" vertical="center" wrapText="1"/>
    </xf>
    <xf numFmtId="0" fontId="18" fillId="0" borderId="10" xfId="3" applyFont="1" applyFill="1" applyBorder="1" applyAlignment="1">
      <alignment horizontal="justify" vertical="center" wrapText="1"/>
    </xf>
    <xf numFmtId="0" fontId="18" fillId="0" borderId="48" xfId="3" applyNumberFormat="1" applyFont="1" applyFill="1" applyBorder="1" applyAlignment="1">
      <alignment horizontal="justify" vertical="center" wrapText="1"/>
    </xf>
    <xf numFmtId="0" fontId="18" fillId="0" borderId="23" xfId="3" applyNumberFormat="1" applyFont="1" applyFill="1" applyBorder="1" applyAlignment="1">
      <alignment horizontal="justify" vertical="center" wrapText="1"/>
    </xf>
    <xf numFmtId="9" fontId="18" fillId="0" borderId="9" xfId="3" applyNumberFormat="1" applyFont="1" applyFill="1" applyBorder="1" applyAlignment="1">
      <alignment horizontal="center" vertical="center" wrapText="1"/>
    </xf>
    <xf numFmtId="9" fontId="18" fillId="0" borderId="10" xfId="3" applyNumberFormat="1" applyFont="1" applyFill="1" applyBorder="1" applyAlignment="1">
      <alignment horizontal="center" vertical="center" wrapText="1"/>
    </xf>
    <xf numFmtId="0" fontId="18" fillId="0" borderId="11" xfId="3" applyFont="1" applyFill="1" applyBorder="1" applyAlignment="1">
      <alignment horizontal="justify" vertical="center" wrapText="1"/>
    </xf>
    <xf numFmtId="9" fontId="18" fillId="0" borderId="12" xfId="3" applyNumberFormat="1" applyFont="1" applyFill="1" applyBorder="1" applyAlignment="1">
      <alignment horizontal="justify" vertical="center" wrapText="1"/>
    </xf>
    <xf numFmtId="9" fontId="18" fillId="5" borderId="27" xfId="3" applyNumberFormat="1" applyFont="1" applyFill="1" applyBorder="1" applyAlignment="1">
      <alignment horizontal="center" vertical="center" wrapText="1"/>
    </xf>
    <xf numFmtId="9" fontId="18" fillId="5" borderId="12" xfId="3" applyNumberFormat="1" applyFont="1" applyFill="1" applyBorder="1" applyAlignment="1">
      <alignment horizontal="center" vertical="center" wrapText="1"/>
    </xf>
    <xf numFmtId="165" fontId="21" fillId="0" borderId="9" xfId="5" applyFont="1" applyFill="1" applyBorder="1" applyAlignment="1">
      <alignment horizontal="center" vertical="center" wrapText="1"/>
    </xf>
    <xf numFmtId="0" fontId="17" fillId="0" borderId="10" xfId="3" applyFont="1" applyFill="1" applyBorder="1"/>
    <xf numFmtId="0" fontId="17" fillId="0" borderId="11" xfId="3" applyFont="1" applyFill="1" applyBorder="1"/>
    <xf numFmtId="0" fontId="18" fillId="0" borderId="12" xfId="3" applyNumberFormat="1" applyFont="1" applyFill="1" applyBorder="1" applyAlignment="1">
      <alignment horizontal="justify" vertical="center" wrapText="1"/>
    </xf>
    <xf numFmtId="0" fontId="17" fillId="0" borderId="10" xfId="3" applyFont="1" applyFill="1" applyBorder="1" applyAlignment="1">
      <alignment horizontal="center" vertical="center" wrapText="1"/>
    </xf>
    <xf numFmtId="0" fontId="17" fillId="0" borderId="11" xfId="3" applyFont="1" applyFill="1" applyBorder="1" applyAlignment="1">
      <alignment horizontal="center" vertical="center" wrapText="1"/>
    </xf>
    <xf numFmtId="165" fontId="21" fillId="0" borderId="10" xfId="5" applyFont="1" applyFill="1" applyBorder="1" applyAlignment="1">
      <alignment horizontal="center" vertical="center" wrapText="1"/>
    </xf>
    <xf numFmtId="165" fontId="21" fillId="0" borderId="11" xfId="5" applyFont="1" applyFill="1" applyBorder="1" applyAlignment="1">
      <alignment horizontal="center" vertical="center" wrapText="1"/>
    </xf>
    <xf numFmtId="0" fontId="18" fillId="0" borderId="9" xfId="3" applyFont="1" applyFill="1" applyBorder="1" applyAlignment="1">
      <alignment horizontal="justify" vertical="top" wrapText="1"/>
    </xf>
    <xf numFmtId="0" fontId="18" fillId="0" borderId="11" xfId="3" applyFont="1" applyFill="1" applyBorder="1" applyAlignment="1">
      <alignment horizontal="justify" vertical="top" wrapText="1"/>
    </xf>
    <xf numFmtId="165" fontId="21" fillId="5" borderId="9" xfId="5" applyFont="1" applyFill="1" applyBorder="1" applyAlignment="1">
      <alignment horizontal="center" vertical="center" wrapText="1"/>
    </xf>
    <xf numFmtId="165" fontId="21" fillId="5" borderId="11" xfId="5" applyFont="1" applyFill="1" applyBorder="1" applyAlignment="1">
      <alignment horizontal="center" vertical="center" wrapText="1"/>
    </xf>
    <xf numFmtId="0" fontId="17" fillId="0" borderId="10" xfId="3" applyFont="1" applyBorder="1"/>
    <xf numFmtId="0" fontId="17" fillId="0" borderId="11" xfId="3" applyFont="1" applyBorder="1"/>
    <xf numFmtId="9" fontId="18" fillId="0" borderId="9" xfId="3" applyNumberFormat="1" applyFont="1" applyFill="1" applyBorder="1" applyAlignment="1">
      <alignment horizontal="justify" vertical="center" wrapText="1"/>
    </xf>
    <xf numFmtId="9" fontId="18" fillId="0" borderId="11" xfId="3" applyNumberFormat="1" applyFont="1" applyFill="1" applyBorder="1" applyAlignment="1">
      <alignment horizontal="justify" vertical="center" wrapText="1"/>
    </xf>
    <xf numFmtId="0" fontId="18" fillId="0" borderId="50" xfId="3" applyFont="1" applyFill="1" applyBorder="1" applyAlignment="1">
      <alignment horizontal="justify" vertical="center" wrapText="1"/>
    </xf>
    <xf numFmtId="0" fontId="18" fillId="0" borderId="52" xfId="3" applyFont="1" applyFill="1" applyBorder="1" applyAlignment="1">
      <alignment horizontal="justify" vertical="center" wrapText="1"/>
    </xf>
    <xf numFmtId="1" fontId="18" fillId="0" borderId="51" xfId="3" applyNumberFormat="1" applyFont="1" applyFill="1" applyBorder="1" applyAlignment="1">
      <alignment horizontal="justify" vertical="center" wrapText="1"/>
    </xf>
    <xf numFmtId="1" fontId="18" fillId="0" borderId="53" xfId="3" applyNumberFormat="1" applyFont="1" applyFill="1" applyBorder="1" applyAlignment="1">
      <alignment horizontal="justify" vertical="center" wrapText="1"/>
    </xf>
    <xf numFmtId="9" fontId="18" fillId="5" borderId="29" xfId="3" applyNumberFormat="1" applyFont="1" applyFill="1" applyBorder="1" applyAlignment="1">
      <alignment horizontal="center" vertical="center" wrapText="1"/>
    </xf>
    <xf numFmtId="9" fontId="18" fillId="5" borderId="30" xfId="3" applyNumberFormat="1" applyFont="1" applyFill="1" applyBorder="1" applyAlignment="1">
      <alignment horizontal="center" vertical="center" wrapText="1"/>
    </xf>
    <xf numFmtId="0" fontId="3" fillId="0" borderId="0" xfId="2" applyFont="1" applyAlignment="1">
      <alignment horizontal="center" vertical="center"/>
    </xf>
    <xf numFmtId="0" fontId="4" fillId="2" borderId="0" xfId="0" applyFont="1" applyFill="1" applyAlignment="1">
      <alignment horizontal="center" vertical="center"/>
    </xf>
    <xf numFmtId="0" fontId="4" fillId="3" borderId="1" xfId="2" applyFont="1" applyFill="1" applyBorder="1" applyAlignment="1">
      <alignment horizontal="center" vertical="center"/>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8" fillId="4" borderId="1" xfId="2"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3" xfId="2" applyFont="1" applyFill="1" applyBorder="1" applyAlignment="1">
      <alignment horizontal="center" vertical="center" wrapText="1"/>
    </xf>
    <xf numFmtId="0" fontId="8" fillId="2" borderId="5" xfId="2" applyFont="1" applyFill="1" applyBorder="1" applyAlignment="1">
      <alignment horizontal="center" vertical="top" wrapText="1"/>
    </xf>
    <xf numFmtId="0" fontId="8" fillId="2" borderId="5" xfId="2" applyNumberFormat="1" applyFont="1" applyFill="1" applyBorder="1" applyAlignment="1">
      <alignment horizontal="center" vertical="center" wrapText="1"/>
    </xf>
    <xf numFmtId="0" fontId="8" fillId="4" borderId="5" xfId="2" applyFont="1" applyFill="1" applyBorder="1" applyAlignment="1">
      <alignment horizontal="center" vertical="top" wrapText="1"/>
    </xf>
    <xf numFmtId="4" fontId="8" fillId="3" borderId="1" xfId="2" applyNumberFormat="1" applyFont="1" applyFill="1" applyBorder="1" applyAlignment="1">
      <alignment horizontal="center" vertical="center" wrapText="1"/>
    </xf>
    <xf numFmtId="4" fontId="8" fillId="3" borderId="2" xfId="2" applyNumberFormat="1" applyFont="1" applyFill="1" applyBorder="1" applyAlignment="1">
      <alignment horizontal="center" vertical="center" wrapText="1"/>
    </xf>
    <xf numFmtId="4" fontId="8" fillId="3" borderId="3" xfId="2" applyNumberFormat="1" applyFont="1" applyFill="1" applyBorder="1" applyAlignment="1">
      <alignment horizontal="center" vertical="center" wrapText="1"/>
    </xf>
    <xf numFmtId="4" fontId="8" fillId="3" borderId="6" xfId="2" applyNumberFormat="1" applyFont="1" applyFill="1" applyBorder="1" applyAlignment="1">
      <alignment horizontal="center" vertical="center" wrapText="1"/>
    </xf>
    <xf numFmtId="4" fontId="8" fillId="3" borderId="7" xfId="2" applyNumberFormat="1" applyFont="1" applyFill="1" applyBorder="1" applyAlignment="1">
      <alignment horizontal="center" vertical="center" wrapText="1"/>
    </xf>
    <xf numFmtId="0" fontId="8" fillId="4" borderId="5" xfId="2" applyFont="1" applyFill="1" applyBorder="1" applyAlignment="1">
      <alignment horizontal="center" vertical="center" wrapText="1"/>
    </xf>
    <xf numFmtId="0" fontId="8" fillId="4" borderId="5" xfId="2" applyFont="1" applyFill="1" applyBorder="1" applyAlignment="1">
      <alignment horizontal="justify" vertical="center" wrapText="1"/>
    </xf>
    <xf numFmtId="9" fontId="7" fillId="5" borderId="12" xfId="2" applyNumberFormat="1" applyFont="1" applyFill="1" applyBorder="1" applyAlignment="1">
      <alignment horizontal="center" vertical="center" wrapText="1"/>
    </xf>
    <xf numFmtId="3" fontId="7" fillId="5" borderId="6" xfId="1" applyNumberFormat="1" applyFont="1" applyFill="1" applyBorder="1" applyAlignment="1">
      <alignment horizontal="justify" vertical="center"/>
    </xf>
    <xf numFmtId="3" fontId="7" fillId="5" borderId="7" xfId="1" applyNumberFormat="1" applyFont="1" applyFill="1" applyBorder="1" applyAlignment="1">
      <alignment horizontal="justify" vertical="center"/>
    </xf>
    <xf numFmtId="3" fontId="7" fillId="5" borderId="8" xfId="1" applyNumberFormat="1" applyFont="1" applyFill="1" applyBorder="1" applyAlignment="1">
      <alignment horizontal="justify" vertical="center"/>
    </xf>
    <xf numFmtId="0" fontId="7" fillId="5" borderId="18" xfId="2" applyFont="1" applyFill="1" applyBorder="1" applyAlignment="1">
      <alignment horizontal="justify" vertical="center" wrapText="1"/>
    </xf>
    <xf numFmtId="0" fontId="9" fillId="5" borderId="13" xfId="2" applyFont="1" applyFill="1" applyBorder="1" applyAlignment="1">
      <alignment horizontal="center" vertical="center" wrapText="1"/>
    </xf>
    <xf numFmtId="0" fontId="9" fillId="5" borderId="14" xfId="2" applyFont="1" applyFill="1" applyBorder="1" applyAlignment="1">
      <alignment horizontal="center" vertical="center" wrapText="1"/>
    </xf>
    <xf numFmtId="0" fontId="9" fillId="5" borderId="19" xfId="2" applyFont="1" applyFill="1" applyBorder="1" applyAlignment="1">
      <alignment horizontal="center" vertical="center" wrapText="1"/>
    </xf>
    <xf numFmtId="4" fontId="7" fillId="0" borderId="9" xfId="2" applyNumberFormat="1" applyFont="1" applyFill="1" applyBorder="1" applyAlignment="1">
      <alignment horizontal="center" vertical="center"/>
    </xf>
    <xf numFmtId="4" fontId="7" fillId="0" borderId="10" xfId="2" applyNumberFormat="1" applyFont="1" applyFill="1" applyBorder="1" applyAlignment="1">
      <alignment horizontal="center" vertical="center"/>
    </xf>
    <xf numFmtId="4" fontId="7" fillId="0" borderId="11" xfId="2" applyNumberFormat="1" applyFont="1" applyFill="1" applyBorder="1" applyAlignment="1">
      <alignment horizontal="center" vertical="center"/>
    </xf>
    <xf numFmtId="3" fontId="7" fillId="5" borderId="6" xfId="1" applyNumberFormat="1" applyFont="1" applyFill="1" applyBorder="1" applyAlignment="1">
      <alignment horizontal="justify" vertical="center" wrapText="1"/>
    </xf>
    <xf numFmtId="3" fontId="7" fillId="5" borderId="7" xfId="1" applyNumberFormat="1" applyFont="1" applyFill="1" applyBorder="1" applyAlignment="1">
      <alignment horizontal="justify" vertical="center" wrapText="1"/>
    </xf>
    <xf numFmtId="3" fontId="7" fillId="5" borderId="17" xfId="1" applyNumberFormat="1" applyFont="1" applyFill="1" applyBorder="1" applyAlignment="1">
      <alignment horizontal="justify" vertical="center" wrapText="1"/>
    </xf>
    <xf numFmtId="0" fontId="7" fillId="5" borderId="5" xfId="2" applyFont="1" applyFill="1" applyBorder="1" applyAlignment="1">
      <alignment horizontal="justify" vertical="center" wrapText="1"/>
    </xf>
    <xf numFmtId="9" fontId="7" fillId="5" borderId="5" xfId="2" applyNumberFormat="1" applyFont="1" applyFill="1" applyBorder="1" applyAlignment="1">
      <alignment horizontal="center" vertical="center" wrapText="1"/>
    </xf>
    <xf numFmtId="0" fontId="9" fillId="5" borderId="7" xfId="2" applyFont="1" applyFill="1" applyBorder="1" applyAlignment="1">
      <alignment horizontal="center" vertical="center" wrapText="1"/>
    </xf>
    <xf numFmtId="0" fontId="7" fillId="5" borderId="9" xfId="2" applyFont="1" applyFill="1" applyBorder="1" applyAlignment="1">
      <alignment horizontal="justify" vertical="center" wrapText="1"/>
    </xf>
    <xf numFmtId="0" fontId="7" fillId="5" borderId="10" xfId="2" applyFont="1" applyFill="1" applyBorder="1" applyAlignment="1">
      <alignment horizontal="justify" vertical="center" wrapText="1"/>
    </xf>
    <xf numFmtId="0" fontId="7" fillId="5" borderId="11" xfId="2" applyFont="1" applyFill="1" applyBorder="1" applyAlignment="1">
      <alignment horizontal="justify" vertical="center" wrapText="1"/>
    </xf>
    <xf numFmtId="4" fontId="7" fillId="0" borderId="12" xfId="2" applyNumberFormat="1" applyFont="1" applyFill="1" applyBorder="1" applyAlignment="1">
      <alignment horizontal="center" vertical="center"/>
    </xf>
    <xf numFmtId="9" fontId="7" fillId="5" borderId="6" xfId="2" applyNumberFormat="1" applyFont="1" applyFill="1" applyBorder="1" applyAlignment="1">
      <alignment horizontal="center" vertical="center" wrapText="1"/>
    </xf>
    <xf numFmtId="0" fontId="7" fillId="5" borderId="15" xfId="2" applyFont="1" applyFill="1" applyBorder="1" applyAlignment="1">
      <alignment horizontal="justify" vertical="center" wrapText="1"/>
    </xf>
    <xf numFmtId="0" fontId="7" fillId="5" borderId="16" xfId="2" applyFont="1" applyFill="1" applyBorder="1" applyAlignment="1">
      <alignment horizontal="justify" vertical="center" wrapText="1"/>
    </xf>
    <xf numFmtId="0" fontId="7" fillId="0" borderId="6" xfId="2" applyFont="1" applyFill="1" applyBorder="1" applyAlignment="1">
      <alignment horizontal="justify" vertical="center" wrapText="1"/>
    </xf>
    <xf numFmtId="0" fontId="7" fillId="0" borderId="7" xfId="2" applyFont="1" applyFill="1" applyBorder="1" applyAlignment="1">
      <alignment horizontal="justify" vertical="center" wrapText="1"/>
    </xf>
    <xf numFmtId="3" fontId="7" fillId="0" borderId="6" xfId="1" applyNumberFormat="1" applyFont="1" applyFill="1" applyBorder="1" applyAlignment="1">
      <alignment horizontal="center" vertical="center"/>
    </xf>
    <xf numFmtId="3" fontId="7" fillId="0" borderId="7" xfId="1" applyNumberFormat="1" applyFont="1" applyFill="1" applyBorder="1" applyAlignment="1">
      <alignment horizontal="center" vertical="center"/>
    </xf>
    <xf numFmtId="0" fontId="9" fillId="0" borderId="6"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7" fillId="0" borderId="9" xfId="2" applyFont="1" applyFill="1" applyBorder="1" applyAlignment="1">
      <alignment horizontal="justify" vertical="center" wrapText="1"/>
    </xf>
    <xf numFmtId="0" fontId="7" fillId="0" borderId="10" xfId="2" applyFont="1" applyFill="1" applyBorder="1" applyAlignment="1">
      <alignment horizontal="justify" vertical="center" wrapText="1"/>
    </xf>
    <xf numFmtId="0" fontId="7" fillId="0" borderId="11" xfId="2" applyFont="1" applyFill="1" applyBorder="1" applyAlignment="1">
      <alignment horizontal="justify" vertical="center" wrapText="1"/>
    </xf>
    <xf numFmtId="3" fontId="7" fillId="5" borderId="8" xfId="1" applyNumberFormat="1" applyFont="1" applyFill="1" applyBorder="1" applyAlignment="1">
      <alignment horizontal="justify" vertical="center" wrapText="1"/>
    </xf>
    <xf numFmtId="0" fontId="7" fillId="5" borderId="8" xfId="2" applyFont="1" applyFill="1" applyBorder="1" applyAlignment="1">
      <alignment horizontal="justify" vertical="center" wrapText="1"/>
    </xf>
    <xf numFmtId="9" fontId="7" fillId="5" borderId="7" xfId="2" applyNumberFormat="1" applyFont="1" applyFill="1" applyBorder="1" applyAlignment="1">
      <alignment horizontal="center" vertical="center" wrapText="1"/>
    </xf>
    <xf numFmtId="9" fontId="7" fillId="5" borderId="8" xfId="2" applyNumberFormat="1" applyFont="1" applyFill="1" applyBorder="1" applyAlignment="1">
      <alignment horizontal="center" vertical="center" wrapText="1"/>
    </xf>
    <xf numFmtId="0" fontId="7" fillId="5" borderId="6" xfId="2" applyFont="1" applyFill="1" applyBorder="1" applyAlignment="1">
      <alignment horizontal="justify" vertical="center" wrapText="1"/>
    </xf>
    <xf numFmtId="0" fontId="7" fillId="5" borderId="12" xfId="2" applyFont="1" applyFill="1" applyBorder="1" applyAlignment="1">
      <alignment horizontal="center" vertical="center"/>
    </xf>
    <xf numFmtId="0" fontId="9" fillId="5" borderId="14" xfId="2" applyFont="1" applyFill="1" applyBorder="1" applyAlignment="1">
      <alignment horizontal="center" vertical="center"/>
    </xf>
    <xf numFmtId="3" fontId="11" fillId="5" borderId="6" xfId="1" applyNumberFormat="1" applyFont="1" applyFill="1" applyBorder="1" applyAlignment="1">
      <alignment horizontal="justify" vertical="center" wrapText="1"/>
    </xf>
    <xf numFmtId="3" fontId="11" fillId="5" borderId="7" xfId="1" applyNumberFormat="1" applyFont="1" applyFill="1" applyBorder="1" applyAlignment="1">
      <alignment horizontal="justify" vertical="center" wrapText="1"/>
    </xf>
    <xf numFmtId="3" fontId="11" fillId="5" borderId="8" xfId="1" applyNumberFormat="1" applyFont="1" applyFill="1" applyBorder="1" applyAlignment="1">
      <alignment horizontal="justify" vertical="center" wrapText="1"/>
    </xf>
    <xf numFmtId="9" fontId="7" fillId="5" borderId="6" xfId="2" applyNumberFormat="1" applyFont="1" applyFill="1" applyBorder="1" applyAlignment="1">
      <alignment horizontal="center" vertical="center"/>
    </xf>
    <xf numFmtId="9" fontId="7" fillId="5" borderId="8" xfId="2" applyNumberFormat="1" applyFont="1" applyFill="1" applyBorder="1" applyAlignment="1">
      <alignment horizontal="center" vertical="center"/>
    </xf>
    <xf numFmtId="0" fontId="9" fillId="5" borderId="19" xfId="2" applyFont="1" applyFill="1" applyBorder="1" applyAlignment="1">
      <alignment horizontal="center" vertical="center"/>
    </xf>
    <xf numFmtId="0" fontId="7" fillId="5" borderId="7" xfId="2" applyFont="1" applyFill="1" applyBorder="1" applyAlignment="1">
      <alignment horizontal="justify" vertical="center" wrapText="1"/>
    </xf>
    <xf numFmtId="9" fontId="7" fillId="5" borderId="7" xfId="2" applyNumberFormat="1" applyFont="1" applyFill="1" applyBorder="1" applyAlignment="1">
      <alignment horizontal="center" vertical="center"/>
    </xf>
    <xf numFmtId="9" fontId="7" fillId="5" borderId="20" xfId="2" applyNumberFormat="1" applyFont="1" applyFill="1" applyBorder="1" applyAlignment="1">
      <alignment horizontal="center" vertical="center"/>
    </xf>
    <xf numFmtId="0" fontId="7" fillId="5" borderId="21" xfId="2" applyFont="1" applyFill="1" applyBorder="1" applyAlignment="1">
      <alignment horizontal="justify" vertical="center" wrapText="1"/>
    </xf>
    <xf numFmtId="9" fontId="7" fillId="5" borderId="21" xfId="2" applyNumberFormat="1" applyFont="1" applyFill="1" applyBorder="1" applyAlignment="1">
      <alignment horizontal="center" vertical="center"/>
    </xf>
    <xf numFmtId="0" fontId="7" fillId="2" borderId="6" xfId="2" applyFont="1" applyFill="1" applyBorder="1" applyAlignment="1">
      <alignment horizontal="center" vertical="top" wrapText="1"/>
    </xf>
    <xf numFmtId="0" fontId="7" fillId="2" borderId="7" xfId="2" applyFont="1" applyFill="1" applyBorder="1" applyAlignment="1">
      <alignment horizontal="center" vertical="top" wrapText="1"/>
    </xf>
    <xf numFmtId="0" fontId="7" fillId="2" borderId="8" xfId="2" applyFont="1" applyFill="1" applyBorder="1" applyAlignment="1">
      <alignment horizontal="center" vertical="top" wrapText="1"/>
    </xf>
    <xf numFmtId="0" fontId="7" fillId="5" borderId="17" xfId="2" applyFont="1" applyFill="1" applyBorder="1" applyAlignment="1">
      <alignment horizontal="justify" vertical="center" wrapText="1"/>
    </xf>
    <xf numFmtId="9" fontId="7" fillId="5" borderId="12" xfId="2" applyNumberFormat="1" applyFont="1" applyFill="1" applyBorder="1" applyAlignment="1">
      <alignment horizontal="center" vertical="center"/>
    </xf>
    <xf numFmtId="0" fontId="7" fillId="5" borderId="22" xfId="2" applyFont="1" applyFill="1" applyBorder="1" applyAlignment="1">
      <alignment horizontal="justify" vertical="center" wrapText="1"/>
    </xf>
    <xf numFmtId="0" fontId="7" fillId="5" borderId="23" xfId="2" applyFont="1" applyFill="1" applyBorder="1" applyAlignment="1">
      <alignment horizontal="justify" vertical="center" wrapText="1"/>
    </xf>
    <xf numFmtId="0" fontId="7" fillId="5" borderId="24" xfId="2" applyFont="1" applyFill="1" applyBorder="1" applyAlignment="1">
      <alignment horizontal="justify" vertical="center" wrapText="1"/>
    </xf>
    <xf numFmtId="3" fontId="7" fillId="5" borderId="16" xfId="1" applyNumberFormat="1" applyFont="1" applyFill="1" applyBorder="1" applyAlignment="1">
      <alignment horizontal="justify" vertical="center" wrapText="1"/>
    </xf>
    <xf numFmtId="0" fontId="7" fillId="5" borderId="20" xfId="2" applyFont="1" applyFill="1" applyBorder="1" applyAlignment="1">
      <alignment horizontal="justify" vertical="center" wrapText="1"/>
    </xf>
    <xf numFmtId="9" fontId="7" fillId="5" borderId="25" xfId="2" applyNumberFormat="1" applyFont="1" applyFill="1" applyBorder="1" applyAlignment="1">
      <alignment horizontal="center" vertical="center" wrapText="1"/>
    </xf>
    <xf numFmtId="9" fontId="7" fillId="5" borderId="16" xfId="2" applyNumberFormat="1" applyFont="1" applyFill="1" applyBorder="1" applyAlignment="1">
      <alignment horizontal="center" vertical="center" wrapText="1"/>
    </xf>
    <xf numFmtId="3" fontId="7" fillId="5" borderId="9" xfId="1" applyNumberFormat="1" applyFont="1" applyFill="1" applyBorder="1" applyAlignment="1">
      <alignment horizontal="justify" vertical="center" wrapText="1"/>
    </xf>
    <xf numFmtId="3" fontId="7" fillId="5" borderId="10" xfId="1" applyNumberFormat="1" applyFont="1" applyFill="1" applyBorder="1" applyAlignment="1">
      <alignment horizontal="justify" vertical="center" wrapText="1"/>
    </xf>
    <xf numFmtId="3" fontId="7" fillId="5" borderId="11" xfId="1" applyNumberFormat="1" applyFont="1" applyFill="1" applyBorder="1" applyAlignment="1">
      <alignment horizontal="justify" vertical="center" wrapText="1"/>
    </xf>
    <xf numFmtId="0" fontId="7" fillId="5" borderId="13" xfId="2" applyFont="1" applyFill="1" applyBorder="1" applyAlignment="1">
      <alignment horizontal="justify" vertical="center" wrapText="1"/>
    </xf>
    <xf numFmtId="0" fontId="7" fillId="5" borderId="14" xfId="2" applyFont="1" applyFill="1" applyBorder="1" applyAlignment="1">
      <alignment horizontal="justify" vertical="center" wrapText="1"/>
    </xf>
    <xf numFmtId="0" fontId="7" fillId="5" borderId="7" xfId="2" applyFont="1" applyFill="1" applyBorder="1" applyAlignment="1">
      <alignment horizontal="center" vertical="center"/>
    </xf>
    <xf numFmtId="0" fontId="7" fillId="2" borderId="26" xfId="2" applyFont="1" applyFill="1" applyBorder="1" applyAlignment="1">
      <alignment horizontal="center" vertical="top" wrapText="1"/>
    </xf>
    <xf numFmtId="0" fontId="7" fillId="2" borderId="28" xfId="2" applyFont="1" applyFill="1" applyBorder="1" applyAlignment="1">
      <alignment horizontal="center" vertical="top" wrapText="1"/>
    </xf>
    <xf numFmtId="9" fontId="7" fillId="5" borderId="27" xfId="2" applyNumberFormat="1" applyFont="1" applyFill="1" applyBorder="1" applyAlignment="1">
      <alignment horizontal="center" vertical="center" wrapText="1"/>
    </xf>
    <xf numFmtId="0" fontId="9" fillId="5" borderId="3" xfId="2" applyFont="1" applyFill="1" applyBorder="1" applyAlignment="1">
      <alignment horizontal="center" vertical="center" wrapText="1"/>
    </xf>
    <xf numFmtId="0" fontId="9" fillId="5" borderId="3" xfId="2" applyFont="1" applyFill="1" applyBorder="1" applyAlignment="1">
      <alignment horizontal="center" vertical="center"/>
    </xf>
    <xf numFmtId="0" fontId="7" fillId="5" borderId="12" xfId="2" applyFont="1" applyFill="1" applyBorder="1" applyAlignment="1">
      <alignment horizontal="justify" vertical="center" wrapText="1"/>
    </xf>
    <xf numFmtId="0" fontId="7" fillId="2" borderId="31" xfId="2" applyFont="1" applyFill="1" applyBorder="1" applyAlignment="1">
      <alignment horizontal="center" vertical="top" wrapText="1"/>
    </xf>
    <xf numFmtId="9" fontId="7" fillId="5" borderId="9" xfId="2" applyNumberFormat="1" applyFont="1" applyFill="1" applyBorder="1" applyAlignment="1">
      <alignment horizontal="center" vertical="center" wrapText="1"/>
    </xf>
    <xf numFmtId="9" fontId="7" fillId="5" borderId="10" xfId="2" applyNumberFormat="1" applyFont="1" applyFill="1" applyBorder="1" applyAlignment="1">
      <alignment horizontal="center" vertical="center" wrapText="1"/>
    </xf>
    <xf numFmtId="0" fontId="9" fillId="5" borderId="12" xfId="2" applyFont="1" applyFill="1" applyBorder="1" applyAlignment="1">
      <alignment horizontal="center" vertical="center" wrapText="1"/>
    </xf>
    <xf numFmtId="0" fontId="9" fillId="5" borderId="9" xfId="2" applyFont="1" applyFill="1" applyBorder="1" applyAlignment="1">
      <alignment horizontal="center" vertical="center" wrapText="1"/>
    </xf>
    <xf numFmtId="0" fontId="7" fillId="5" borderId="29" xfId="2" applyFont="1" applyFill="1" applyBorder="1" applyAlignment="1">
      <alignment horizontal="justify" vertical="center" wrapText="1"/>
    </xf>
    <xf numFmtId="0" fontId="7" fillId="5" borderId="30" xfId="2" applyFont="1" applyFill="1" applyBorder="1" applyAlignment="1">
      <alignment horizontal="justify" vertical="center" wrapText="1"/>
    </xf>
    <xf numFmtId="0" fontId="7" fillId="5" borderId="32" xfId="2" applyFont="1" applyFill="1" applyBorder="1" applyAlignment="1">
      <alignment horizontal="justify" vertical="center" wrapText="1"/>
    </xf>
    <xf numFmtId="0" fontId="7" fillId="5" borderId="33" xfId="2" applyFont="1" applyFill="1" applyBorder="1" applyAlignment="1">
      <alignment horizontal="justify" vertical="center" wrapText="1"/>
    </xf>
    <xf numFmtId="0" fontId="7" fillId="5" borderId="9" xfId="2" applyFont="1" applyFill="1" applyBorder="1" applyAlignment="1">
      <alignment vertical="center" wrapText="1"/>
    </xf>
    <xf numFmtId="0" fontId="7" fillId="5" borderId="10" xfId="2" applyFont="1" applyFill="1" applyBorder="1" applyAlignment="1">
      <alignment vertical="center" wrapText="1"/>
    </xf>
    <xf numFmtId="0" fontId="7" fillId="5" borderId="11" xfId="2" applyFont="1" applyFill="1" applyBorder="1" applyAlignment="1">
      <alignment vertical="center" wrapText="1"/>
    </xf>
    <xf numFmtId="0" fontId="9" fillId="5" borderId="10" xfId="2" applyFont="1" applyFill="1" applyBorder="1" applyAlignment="1">
      <alignment horizontal="center" vertical="center" wrapText="1"/>
    </xf>
    <xf numFmtId="0" fontId="9" fillId="5" borderId="11" xfId="2" applyFont="1" applyFill="1" applyBorder="1" applyAlignment="1">
      <alignment horizontal="center" vertical="center" wrapText="1"/>
    </xf>
    <xf numFmtId="0" fontId="7" fillId="5" borderId="12" xfId="2" applyFont="1" applyFill="1" applyBorder="1" applyAlignment="1">
      <alignment horizontal="justify" vertical="center"/>
    </xf>
    <xf numFmtId="0" fontId="7" fillId="5" borderId="12" xfId="2" applyFont="1" applyFill="1" applyBorder="1" applyAlignment="1">
      <alignment horizontal="center"/>
    </xf>
    <xf numFmtId="9" fontId="7" fillId="5" borderId="11" xfId="2" applyNumberFormat="1" applyFont="1" applyFill="1" applyBorder="1" applyAlignment="1">
      <alignment horizontal="center" vertical="center" wrapText="1"/>
    </xf>
  </cellXfs>
  <cellStyles count="11">
    <cellStyle name="Millares 2" xfId="5"/>
    <cellStyle name="Millares 2 2" xfId="8"/>
    <cellStyle name="Millares 3" xfId="7"/>
    <cellStyle name="Millares 4" xfId="10"/>
    <cellStyle name="Millares 7" xfId="4"/>
    <cellStyle name="Normal" xfId="0" builtinId="0"/>
    <cellStyle name="Normal 10" xfId="6"/>
    <cellStyle name="Normal 2" xfId="3"/>
    <cellStyle name="Normal 3" xfId="2"/>
    <cellStyle name="Normal 3 2" xfId="9"/>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1109662</xdr:colOff>
      <xdr:row>0</xdr:row>
      <xdr:rowOff>552450</xdr:rowOff>
    </xdr:from>
    <xdr:to>
      <xdr:col>6</xdr:col>
      <xdr:colOff>2096179</xdr:colOff>
      <xdr:row>1</xdr:row>
      <xdr:rowOff>704850</xdr:rowOff>
    </xdr:to>
    <xdr:pic>
      <xdr:nvPicPr>
        <xdr:cNvPr id="2" name="1 Imagen" descr="mh.bmp">
          <a:extLst>
            <a:ext uri="{FF2B5EF4-FFF2-40B4-BE49-F238E27FC236}">
              <a16:creationId xmlns:a16="http://schemas.microsoft.com/office/drawing/2014/main" id="{90083721-AB07-4E9C-86B8-A5C3F2CCB6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06062" y="552450"/>
          <a:ext cx="986517"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935831</xdr:colOff>
      <xdr:row>0</xdr:row>
      <xdr:rowOff>703302</xdr:rowOff>
    </xdr:from>
    <xdr:to>
      <xdr:col>5</xdr:col>
      <xdr:colOff>1706593</xdr:colOff>
      <xdr:row>1</xdr:row>
      <xdr:rowOff>647699</xdr:rowOff>
    </xdr:to>
    <xdr:pic>
      <xdr:nvPicPr>
        <xdr:cNvPr id="2" name="1 Imagen" descr="mh.bmp">
          <a:extLst>
            <a:ext uri="{FF2B5EF4-FFF2-40B4-BE49-F238E27FC236}">
              <a16:creationId xmlns:a16="http://schemas.microsoft.com/office/drawing/2014/main" id="{13BE3D71-D18E-42FF-95D3-4BCE5FB75E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7769" y="703302"/>
          <a:ext cx="770762" cy="6587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704849</xdr:colOff>
      <xdr:row>0</xdr:row>
      <xdr:rowOff>321469</xdr:rowOff>
    </xdr:from>
    <xdr:to>
      <xdr:col>4</xdr:col>
      <xdr:colOff>1514474</xdr:colOff>
      <xdr:row>1</xdr:row>
      <xdr:rowOff>140494</xdr:rowOff>
    </xdr:to>
    <xdr:pic>
      <xdr:nvPicPr>
        <xdr:cNvPr id="2" name="1 Imagen" descr="mh.bmp">
          <a:extLst>
            <a:ext uri="{FF2B5EF4-FFF2-40B4-BE49-F238E27FC236}">
              <a16:creationId xmlns:a16="http://schemas.microsoft.com/office/drawing/2014/main" id="{AF425709-C543-4BA9-B640-CAA95C3F58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84568" y="321469"/>
          <a:ext cx="809625" cy="735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1944460</xdr:colOff>
      <xdr:row>0</xdr:row>
      <xdr:rowOff>0</xdr:rowOff>
    </xdr:from>
    <xdr:to>
      <xdr:col>6</xdr:col>
      <xdr:colOff>266700</xdr:colOff>
      <xdr:row>0</xdr:row>
      <xdr:rowOff>685800</xdr:rowOff>
    </xdr:to>
    <xdr:pic>
      <xdr:nvPicPr>
        <xdr:cNvPr id="2" name="1 Imagen" descr="mh.bmp">
          <a:extLst>
            <a:ext uri="{FF2B5EF4-FFF2-40B4-BE49-F238E27FC236}">
              <a16:creationId xmlns:a16="http://schemas.microsoft.com/office/drawing/2014/main" id="{325AB86F-E604-417E-BB52-2B05C873B0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93210" y="0"/>
          <a:ext cx="730704"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2383971</xdr:colOff>
      <xdr:row>0</xdr:row>
      <xdr:rowOff>589189</xdr:rowOff>
    </xdr:from>
    <xdr:to>
      <xdr:col>6</xdr:col>
      <xdr:colOff>355146</xdr:colOff>
      <xdr:row>1</xdr:row>
      <xdr:rowOff>572861</xdr:rowOff>
    </xdr:to>
    <xdr:pic>
      <xdr:nvPicPr>
        <xdr:cNvPr id="2" name="1 Imagen" descr="mh.bmp">
          <a:extLst>
            <a:ext uri="{FF2B5EF4-FFF2-40B4-BE49-F238E27FC236}">
              <a16:creationId xmlns:a16="http://schemas.microsoft.com/office/drawing/2014/main" id="{4A173DF8-AFFC-47D1-81F2-BA31C431BE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589189"/>
          <a:ext cx="828675" cy="786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1142319</xdr:colOff>
      <xdr:row>0</xdr:row>
      <xdr:rowOff>55067</xdr:rowOff>
    </xdr:from>
    <xdr:to>
      <xdr:col>6</xdr:col>
      <xdr:colOff>3552</xdr:colOff>
      <xdr:row>3</xdr:row>
      <xdr:rowOff>231930</xdr:rowOff>
    </xdr:to>
    <xdr:pic>
      <xdr:nvPicPr>
        <xdr:cNvPr id="2" name="1 Imagen" descr="mh.bmp">
          <a:extLst>
            <a:ext uri="{FF2B5EF4-FFF2-40B4-BE49-F238E27FC236}">
              <a16:creationId xmlns:a16="http://schemas.microsoft.com/office/drawing/2014/main" id="{DA48824E-E04A-4317-843A-89FFFD1740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7402" y="55067"/>
          <a:ext cx="819150" cy="790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1079045</xdr:colOff>
      <xdr:row>0</xdr:row>
      <xdr:rowOff>0</xdr:rowOff>
    </xdr:from>
    <xdr:to>
      <xdr:col>4</xdr:col>
      <xdr:colOff>1891393</xdr:colOff>
      <xdr:row>1</xdr:row>
      <xdr:rowOff>57150</xdr:rowOff>
    </xdr:to>
    <xdr:pic>
      <xdr:nvPicPr>
        <xdr:cNvPr id="2" name="1 Imagen" descr="mh.bmp">
          <a:extLst>
            <a:ext uri="{FF2B5EF4-FFF2-40B4-BE49-F238E27FC236}">
              <a16:creationId xmlns:a16="http://schemas.microsoft.com/office/drawing/2014/main" id="{49F82214-1AFE-4ACE-9A91-8B94F8CA57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0759" y="0"/>
          <a:ext cx="812348" cy="73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1952625</xdr:colOff>
      <xdr:row>0</xdr:row>
      <xdr:rowOff>347662</xdr:rowOff>
    </xdr:from>
    <xdr:to>
      <xdr:col>4</xdr:col>
      <xdr:colOff>2638425</xdr:colOff>
      <xdr:row>2</xdr:row>
      <xdr:rowOff>90487</xdr:rowOff>
    </xdr:to>
    <xdr:pic>
      <xdr:nvPicPr>
        <xdr:cNvPr id="2" name="Imagen 1">
          <a:extLst>
            <a:ext uri="{FF2B5EF4-FFF2-40B4-BE49-F238E27FC236}">
              <a16:creationId xmlns:a16="http://schemas.microsoft.com/office/drawing/2014/main" id="{ACE038ED-9443-4BC6-99C7-8BEA90C1A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594" y="347662"/>
          <a:ext cx="685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1568904</xdr:colOff>
      <xdr:row>1</xdr:row>
      <xdr:rowOff>34017</xdr:rowOff>
    </xdr:from>
    <xdr:to>
      <xdr:col>8</xdr:col>
      <xdr:colOff>20411</xdr:colOff>
      <xdr:row>2</xdr:row>
      <xdr:rowOff>24493</xdr:rowOff>
    </xdr:to>
    <xdr:pic>
      <xdr:nvPicPr>
        <xdr:cNvPr id="2" name="1 Imagen" descr="mh.bmp">
          <a:extLst>
            <a:ext uri="{FF2B5EF4-FFF2-40B4-BE49-F238E27FC236}">
              <a16:creationId xmlns:a16="http://schemas.microsoft.com/office/drawing/2014/main" id="{E0ADD703-CCC1-4723-923D-CEAC615DFF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6833" y="755196"/>
          <a:ext cx="805542" cy="7116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3005667</xdr:colOff>
      <xdr:row>0</xdr:row>
      <xdr:rowOff>0</xdr:rowOff>
    </xdr:from>
    <xdr:to>
      <xdr:col>4</xdr:col>
      <xdr:colOff>525992</xdr:colOff>
      <xdr:row>1</xdr:row>
      <xdr:rowOff>520699</xdr:rowOff>
    </xdr:to>
    <xdr:pic>
      <xdr:nvPicPr>
        <xdr:cNvPr id="2" name="1 Imagen" descr="mh.bmp">
          <a:extLst>
            <a:ext uri="{FF2B5EF4-FFF2-40B4-BE49-F238E27FC236}">
              <a16:creationId xmlns:a16="http://schemas.microsoft.com/office/drawing/2014/main" id="{9B6A9EAC-65BE-4358-BC26-22069BD4EC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8500" y="0"/>
          <a:ext cx="589492" cy="573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904875</xdr:colOff>
      <xdr:row>0</xdr:row>
      <xdr:rowOff>152400</xdr:rowOff>
    </xdr:from>
    <xdr:to>
      <xdr:col>4</xdr:col>
      <xdr:colOff>904875</xdr:colOff>
      <xdr:row>1</xdr:row>
      <xdr:rowOff>0</xdr:rowOff>
    </xdr:to>
    <xdr:pic>
      <xdr:nvPicPr>
        <xdr:cNvPr id="2" name="1 Imagen" descr="mh.bmp">
          <a:extLst>
            <a:ext uri="{FF2B5EF4-FFF2-40B4-BE49-F238E27FC236}">
              <a16:creationId xmlns:a16="http://schemas.microsoft.com/office/drawing/2014/main" id="{7200C577-0FD4-4F6E-A408-FE499D9DD3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15875" y="15240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1860097</xdr:colOff>
      <xdr:row>0</xdr:row>
      <xdr:rowOff>44903</xdr:rowOff>
    </xdr:from>
    <xdr:to>
      <xdr:col>5</xdr:col>
      <xdr:colOff>2593522</xdr:colOff>
      <xdr:row>0</xdr:row>
      <xdr:rowOff>749753</xdr:rowOff>
    </xdr:to>
    <xdr:pic>
      <xdr:nvPicPr>
        <xdr:cNvPr id="3" name="1 Imagen" descr="mh.bmp">
          <a:extLst>
            <a:ext uri="{FF2B5EF4-FFF2-40B4-BE49-F238E27FC236}">
              <a16:creationId xmlns:a16="http://schemas.microsoft.com/office/drawing/2014/main" id="{228187C9-E7D2-4C6A-8D49-98378FBC5F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85697" y="44903"/>
          <a:ext cx="7334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1209675</xdr:colOff>
      <xdr:row>0</xdr:row>
      <xdr:rowOff>9525</xdr:rowOff>
    </xdr:from>
    <xdr:to>
      <xdr:col>6</xdr:col>
      <xdr:colOff>66676</xdr:colOff>
      <xdr:row>2</xdr:row>
      <xdr:rowOff>28575</xdr:rowOff>
    </xdr:to>
    <xdr:pic>
      <xdr:nvPicPr>
        <xdr:cNvPr id="2" name="1 Imagen" descr="mh.bmp">
          <a:extLst>
            <a:ext uri="{FF2B5EF4-FFF2-40B4-BE49-F238E27FC236}">
              <a16:creationId xmlns:a16="http://schemas.microsoft.com/office/drawing/2014/main" id="{EABF6F89-96FA-47A6-8443-D6B30EB2D7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9350" y="9525"/>
          <a:ext cx="895351"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1333500</xdr:colOff>
      <xdr:row>0</xdr:row>
      <xdr:rowOff>47625</xdr:rowOff>
    </xdr:from>
    <xdr:to>
      <xdr:col>4</xdr:col>
      <xdr:colOff>1333500</xdr:colOff>
      <xdr:row>1</xdr:row>
      <xdr:rowOff>371475</xdr:rowOff>
    </xdr:to>
    <xdr:pic>
      <xdr:nvPicPr>
        <xdr:cNvPr id="2" name="1 Imagen" descr="mh.bmp">
          <a:extLst>
            <a:ext uri="{FF2B5EF4-FFF2-40B4-BE49-F238E27FC236}">
              <a16:creationId xmlns:a16="http://schemas.microsoft.com/office/drawing/2014/main" id="{3493C0B9-65EB-4CDB-B596-867742B053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47625"/>
          <a:ext cx="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166007</xdr:colOff>
      <xdr:row>0</xdr:row>
      <xdr:rowOff>40821</xdr:rowOff>
    </xdr:from>
    <xdr:to>
      <xdr:col>11</xdr:col>
      <xdr:colOff>36739</xdr:colOff>
      <xdr:row>2</xdr:row>
      <xdr:rowOff>117021</xdr:rowOff>
    </xdr:to>
    <xdr:pic>
      <xdr:nvPicPr>
        <xdr:cNvPr id="3" name="1 Imagen" descr="mh.bmp">
          <a:extLst>
            <a:ext uri="{FF2B5EF4-FFF2-40B4-BE49-F238E27FC236}">
              <a16:creationId xmlns:a16="http://schemas.microsoft.com/office/drawing/2014/main" id="{2F34FC21-A4D0-4D0A-9106-905B59CEDB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0007" y="40821"/>
          <a:ext cx="972911" cy="919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688975</xdr:colOff>
      <xdr:row>0</xdr:row>
      <xdr:rowOff>116417</xdr:rowOff>
    </xdr:from>
    <xdr:to>
      <xdr:col>6</xdr:col>
      <xdr:colOff>1364192</xdr:colOff>
      <xdr:row>4</xdr:row>
      <xdr:rowOff>21167</xdr:rowOff>
    </xdr:to>
    <xdr:pic>
      <xdr:nvPicPr>
        <xdr:cNvPr id="2" name="1 Imagen" descr="mh.bmp">
          <a:extLst>
            <a:ext uri="{FF2B5EF4-FFF2-40B4-BE49-F238E27FC236}">
              <a16:creationId xmlns:a16="http://schemas.microsoft.com/office/drawing/2014/main" id="{234A0C09-250E-44F1-B177-85ED13ADA8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5392" y="116417"/>
          <a:ext cx="67521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1665514</xdr:colOff>
      <xdr:row>0</xdr:row>
      <xdr:rowOff>0</xdr:rowOff>
    </xdr:from>
    <xdr:to>
      <xdr:col>6</xdr:col>
      <xdr:colOff>2446564</xdr:colOff>
      <xdr:row>1</xdr:row>
      <xdr:rowOff>527957</xdr:rowOff>
    </xdr:to>
    <xdr:pic>
      <xdr:nvPicPr>
        <xdr:cNvPr id="2" name="1 Imagen" descr="mh.bmp">
          <a:extLst>
            <a:ext uri="{FF2B5EF4-FFF2-40B4-BE49-F238E27FC236}">
              <a16:creationId xmlns:a16="http://schemas.microsoft.com/office/drawing/2014/main" id="{812CB16C-A26A-4C75-8F6C-E3BAD8BC85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5728" y="0"/>
          <a:ext cx="781050" cy="732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7302501</xdr:colOff>
      <xdr:row>0</xdr:row>
      <xdr:rowOff>181286</xdr:rowOff>
    </xdr:from>
    <xdr:to>
      <xdr:col>5</xdr:col>
      <xdr:colOff>1873251</xdr:colOff>
      <xdr:row>1</xdr:row>
      <xdr:rowOff>523876</xdr:rowOff>
    </xdr:to>
    <xdr:pic>
      <xdr:nvPicPr>
        <xdr:cNvPr id="2" name="1 Imagen" descr="mh.bmp">
          <a:extLst>
            <a:ext uri="{FF2B5EF4-FFF2-40B4-BE49-F238E27FC236}">
              <a16:creationId xmlns:a16="http://schemas.microsoft.com/office/drawing/2014/main" id="{3B8DF180-454F-48B0-B5C1-742996809D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7551" y="181286"/>
          <a:ext cx="1905000" cy="1437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361950</xdr:colOff>
      <xdr:row>0</xdr:row>
      <xdr:rowOff>219075</xdr:rowOff>
    </xdr:from>
    <xdr:to>
      <xdr:col>4</xdr:col>
      <xdr:colOff>1038225</xdr:colOff>
      <xdr:row>2</xdr:row>
      <xdr:rowOff>57150</xdr:rowOff>
    </xdr:to>
    <xdr:pic>
      <xdr:nvPicPr>
        <xdr:cNvPr id="2" name="1 Imagen" descr="mh.bmp">
          <a:extLst>
            <a:ext uri="{FF2B5EF4-FFF2-40B4-BE49-F238E27FC236}">
              <a16:creationId xmlns:a16="http://schemas.microsoft.com/office/drawing/2014/main" id="{9B49A2D7-902E-41D6-B6B2-EAE0B71C91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219075"/>
          <a:ext cx="6762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531812</xdr:colOff>
      <xdr:row>0</xdr:row>
      <xdr:rowOff>528588</xdr:rowOff>
    </xdr:from>
    <xdr:to>
      <xdr:col>5</xdr:col>
      <xdr:colOff>1341437</xdr:colOff>
      <xdr:row>1</xdr:row>
      <xdr:rowOff>627061</xdr:rowOff>
    </xdr:to>
    <xdr:pic>
      <xdr:nvPicPr>
        <xdr:cNvPr id="2" name="1 Imagen" descr="logo-MH-png.png">
          <a:extLst>
            <a:ext uri="{FF2B5EF4-FFF2-40B4-BE49-F238E27FC236}">
              <a16:creationId xmlns:a16="http://schemas.microsoft.com/office/drawing/2014/main" id="{CECC1A60-D3BF-43B8-9021-4E900D8FA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7937" y="528588"/>
          <a:ext cx="809625" cy="828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lora/AppData/Local/Microsoft/Windows/Temporary%20Internet%20Files/Content.Outlook/ZY5QUILO/DAFI%20Propuesta%20POA%202018%20-Ver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rlora\AppData\Local\Microsoft\Windows\Temporary%20Internet%20Files\Content.Outlook\ZY5QUILO\DAFI%20Propuesta%20POA%202018%20-Vers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Trabajos/Omnimedia/Plantilla2008/listami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1Trabajos\Omnimedia\Plantilla2008\listami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2.30\publico\Users\yenifer.fernandez\Desktop\PACC_2016_PAFI.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lora/Documents/PLANIFICACION%202019/Elaboracion%20POA%202020/Versiones%20validadas%20POA%202020/VMID%20POA%202020%20(V%202907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 val="Resultados"/>
      <sheetName val="MATRIZ MH POA 2016 PAFI"/>
      <sheetName val="NOTAS DPD"/>
      <sheetName val="DISTRIBUCION PRODUCTOS"/>
      <sheetName val="Matriz Priorización"/>
      <sheetName val="clasificador_objeto_gasto"/>
      <sheetName val="clasificador_organismo_financi"/>
      <sheetName val="clasificador_fte_financiamient"/>
      <sheetName val="clasificador_funcional"/>
      <sheetName val="clasificador_economico"/>
      <sheetName val="clasificador_concepto_financia"/>
      <sheetName val="clasificador_geografico"/>
      <sheetName val="clasificador_institucional"/>
      <sheetName val="clasificador_moneda"/>
      <sheetName val="CLASIFICADOR_PAISES"/>
      <sheetName val="Plan Desarrollo"/>
      <sheetName val="2015"/>
      <sheetName val="Desestimados"/>
      <sheetName val="Nuevos"/>
      <sheetName val="Convenio"/>
      <sheetName val="Catastro"/>
      <sheetName val="CAPGEFI"/>
      <sheetName val="Soporte Lic"/>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ow r="7">
          <cell r="L7" t="str">
            <v>1 INGRESOS</v>
          </cell>
        </row>
        <row r="8">
          <cell r="L8" t="str">
            <v>1.1 IMPUESTOS</v>
          </cell>
        </row>
        <row r="9">
          <cell r="L9" t="str">
            <v>1.1.1 IMPUESTOS SOBRE LOS INGRESOS</v>
          </cell>
        </row>
        <row r="10">
          <cell r="L10" t="str">
            <v>1.1.1.1 IMPUESTOS SOBRE LOS INGRESOS DE PERSONAS FÍSICAS</v>
          </cell>
        </row>
        <row r="11">
          <cell r="L11" t="str">
            <v>1.1.1.1.01 Impuesto sobre la renta de las personas</v>
          </cell>
        </row>
        <row r="12">
          <cell r="L12" t="str">
            <v>1.1.1.1.02 Impuesto sobre la renta proveniente de salarios</v>
          </cell>
        </row>
        <row r="13">
          <cell r="L13" t="str">
            <v>1.1.1.1.03 Impuesto sobre la renta originada en la prestación de servicios en general</v>
          </cell>
        </row>
        <row r="14">
          <cell r="L14" t="str">
            <v>1.1.1.1.04 Impuesto sobre premios</v>
          </cell>
        </row>
        <row r="15">
          <cell r="L15" t="str">
            <v>1.1.1.1.05 Retención sobre premios bancas de lotería y deportivas</v>
          </cell>
        </row>
        <row r="16">
          <cell r="L16" t="str">
            <v>1.1.1.1.06 Impuesto sobre la renta proveniente de alquileres y arrendamientos</v>
          </cell>
        </row>
        <row r="17">
          <cell r="L17" t="str">
            <v>1.1.1.1.07 Impuesto sobre retribuciones complementarias</v>
          </cell>
        </row>
        <row r="18">
          <cell r="L18" t="str">
            <v>1.1.1.1.08 Impuesto sobre intereses pagados por entidades financieras a personas  físicas residentes</v>
          </cell>
        </row>
        <row r="19">
          <cell r="L19" t="str">
            <v>1.1.1.1.09 Impuesto sobre intereses pagados por entidades financieras a personas  físicas no residentes</v>
          </cell>
        </row>
        <row r="20">
          <cell r="L20" t="str">
            <v>1.1.1.1.10 Impuesto por dividendos pagados o acreditados a personas físicas  en el país</v>
          </cell>
        </row>
        <row r="21">
          <cell r="L21" t="str">
            <v>1.1.1.1.11 Impuesto por dividendos pagados o acreditados a personas físicas en el exterior</v>
          </cell>
        </row>
        <row r="22">
          <cell r="L22" t="str">
            <v>1.1.1.2 IMPUESTOS SOBRE LOS INGRESOS A EMPRESAS Y OTRAS CORPORACIONES</v>
          </cell>
        </row>
        <row r="23">
          <cell r="L23" t="str">
            <v>1.1.1.2.01 Impuesto sobre la renta de las empresas</v>
          </cell>
        </row>
        <row r="24">
          <cell r="L24" t="str">
            <v>1.1.1.2.02 Impuesto casinos de juego</v>
          </cell>
        </row>
        <row r="25">
          <cell r="L25" t="str">
            <v>1.1.1.2.03 Impuesto por juegos telefónicos</v>
          </cell>
        </row>
        <row r="26">
          <cell r="L26" t="str">
            <v>1.1.1.2.04 Impuesto sobre ventas zonas francas</v>
          </cell>
        </row>
        <row r="27">
          <cell r="L27" t="str">
            <v>1.1.1.2.05 Impuesto sobre ventas zonas francas comerciales</v>
          </cell>
        </row>
        <row r="28">
          <cell r="L28" t="str">
            <v>1.1.1.2.06 Impuesto mínimo anual minero  (IMA)</v>
          </cell>
        </row>
        <row r="29">
          <cell r="L29" t="str">
            <v>1.1.1.2.07 Impuesto sobre utilidades netas mineras</v>
          </cell>
        </row>
        <row r="30">
          <cell r="L30" t="str">
            <v>1.1.1.2.08 Impuesto sobre contrato de concesión de compañías de servicios de comunicación (Canon)</v>
          </cell>
        </row>
        <row r="31">
          <cell r="L31" t="str">
            <v>1.1.1.2.09 Impuesto sobre las ganancias de capital</v>
          </cell>
        </row>
        <row r="32">
          <cell r="L32" t="str">
            <v>1.1.1.2.10 Impuesto sobre los hipódromos</v>
          </cell>
        </row>
        <row r="33">
          <cell r="L33" t="str">
            <v>1.1.1.2.11 Impuesto sobre beneficios por explotación minera</v>
          </cell>
        </row>
        <row r="34">
          <cell r="L34" t="str">
            <v>1.1.1.2.12 Impuesto sobre intereses pagados por entidades financieras a personas  jurídicas  residentes</v>
          </cell>
        </row>
        <row r="35">
          <cell r="L35" t="str">
            <v>1.1.1.2.13 Impuesto sobre intereses pagados por entidades financieras a personas  jurídicas  no residentes</v>
          </cell>
        </row>
        <row r="36">
          <cell r="L36" t="str">
            <v>1.1.1.2.14 Impuesto por dividendos pagados o acreditados a personas jurídicas residentes</v>
          </cell>
        </row>
        <row r="37">
          <cell r="L37" t="str">
            <v>1.1.1.2.15 Impuesto por dividendos pagados o acreditados a personas jurídicas no residentes</v>
          </cell>
        </row>
        <row r="38">
          <cell r="L38" t="str">
            <v>1.1.1.3 IMPUESTOS SOBRE  LOS INGRESOS APLICADOS SIN DISTINCIÓN DE PERSONA</v>
          </cell>
        </row>
        <row r="39">
          <cell r="L39" t="str">
            <v>1.1.1.3.01 Impuesto por provisión de bienes y servicios en general</v>
          </cell>
        </row>
        <row r="40">
          <cell r="L40" t="str">
            <v>1.1.1.3.02 Impuesto por otro tipo de rentas no especificado</v>
          </cell>
        </row>
        <row r="41">
          <cell r="L41" t="str">
            <v>1.1.1.3.03 Impuesto por pagos al exterior en general</v>
          </cell>
        </row>
        <row r="42">
          <cell r="L42" t="str">
            <v>1.1.1.3.04 Impuesto sobre ventas bancas de apuesta de lotería</v>
          </cell>
        </row>
        <row r="43">
          <cell r="L43" t="str">
            <v>1.1.1.3.05 Impuesto sobre ventas bancas deportivas</v>
          </cell>
        </row>
        <row r="44">
          <cell r="L44" t="str">
            <v>1.1.1.3.06 Impuesto sobre máquinas tragamonedas</v>
          </cell>
        </row>
        <row r="45">
          <cell r="L45" t="str">
            <v>1.1.1.3.07 Impuesto por dividendos pagados o acreditados en el país</v>
          </cell>
        </row>
        <row r="46">
          <cell r="L46" t="str">
            <v>1.1.1.3.08 Impuesto por intereses pagados o acreditados en el exterior</v>
          </cell>
        </row>
        <row r="47">
          <cell r="L47" t="str">
            <v>1.1.1.4 ACCESORIOS SOBRE LOS IMPUESTOS A LOS INGRESOS</v>
          </cell>
        </row>
        <row r="48">
          <cell r="L48" t="str">
            <v>1.1.1.4.01 Interés indemnizatorio de los impuestos sobre los ingresos de personas físicas</v>
          </cell>
        </row>
        <row r="49">
          <cell r="L49" t="str">
            <v>1.1.1.4.02 Recargos, multas y sanciones del impuesto sobre los ingresos de personas físicas</v>
          </cell>
        </row>
        <row r="50">
          <cell r="L50" t="str">
            <v>1.1.1.4.03 Interés indemnizatorio de los impuestos sobre los ingresos de empresas y otras corporaciones</v>
          </cell>
        </row>
        <row r="51">
          <cell r="L51" t="str">
            <v>1.1.1.4.04 Recargos, multas y sanciones del impuesto sobre los ingresos de empresas y otras corporaciones</v>
          </cell>
        </row>
        <row r="52">
          <cell r="L52" t="str">
            <v>1.1.1.4.05 Recargo casinos</v>
          </cell>
        </row>
        <row r="53">
          <cell r="L53" t="str">
            <v>1.1.1.4.06 Recargo máquinas tragamonedas</v>
          </cell>
        </row>
        <row r="54">
          <cell r="L54" t="str">
            <v>1.1.2 IMPUESTOS SOBRE LA NÓMINA Y LA FUERZA DE TRABAJO</v>
          </cell>
        </row>
        <row r="55">
          <cell r="L55" t="str">
            <v>1.1.2.1 IMPUESTOS SOBRE LA NÓMINA Y LA FUERZA DE TRABAJO</v>
          </cell>
        </row>
        <row r="56">
          <cell r="L56" t="str">
            <v>1.1.2.1.01 INFOTEP aporte empresarial</v>
          </cell>
        </row>
        <row r="57">
          <cell r="L57" t="str">
            <v>1.1.2.1.02 INFOTEP sobre bonificaciones</v>
          </cell>
        </row>
        <row r="58">
          <cell r="L58" t="str">
            <v>1.1.3 IMPUESTOS SOBRE LA PROPIEDAD</v>
          </cell>
        </row>
        <row r="59">
          <cell r="L59" t="str">
            <v>1.1.3.1 IMPUESTOS SOBRE LA PROPIEDAD Y TRANSACCIONES FINANCIERAS Y DE CAPITAL</v>
          </cell>
        </row>
        <row r="60">
          <cell r="L60" t="str">
            <v>1.1.3.1.01 Impuesto sobre viviendas suntuarias y solares urbanos no edificados</v>
          </cell>
        </row>
        <row r="61">
          <cell r="L61" t="str">
            <v>1.1.3.1.02 Impuesto sobre los activos</v>
          </cell>
        </row>
        <row r="62">
          <cell r="L62" t="str">
            <v>1.1.3.1.03 Impuesto sobre las operaciones inmobiliarias</v>
          </cell>
        </row>
        <row r="63">
          <cell r="L63" t="str">
            <v>1.1.3.1.04 Impuesto sobre las sucesiones y donaciones</v>
          </cell>
        </row>
        <row r="64">
          <cell r="L64" t="str">
            <v>1.1.3.1.05 Impuesto sobre transferencia de bienes muebles</v>
          </cell>
        </row>
        <row r="65">
          <cell r="L65" t="str">
            <v>1.1.3.1.06 Impuesto sobre los activos financieros</v>
          </cell>
        </row>
        <row r="66">
          <cell r="L66" t="str">
            <v>1.1.3.1.07 Impuesto sobre la constitución de compañías por acciones y en comandita</v>
          </cell>
        </row>
        <row r="67">
          <cell r="L67" t="str">
            <v>1.1.3.1.08 Impuesto sobre transacciones vehículo de motor</v>
          </cell>
        </row>
        <row r="68">
          <cell r="L68" t="str">
            <v>1.1.3.1.09 Impuesto sobre cheques</v>
          </cell>
        </row>
        <row r="69">
          <cell r="L69" t="str">
            <v>1.1.3.1.10 Impuesto sobre actos traslativos propiedad inmobiliaria</v>
          </cell>
        </row>
        <row r="70">
          <cell r="L70" t="str">
            <v>1.1.3.1.11 Impuesto sobre terrenos no urbanizados</v>
          </cell>
        </row>
        <row r="71">
          <cell r="L71" t="str">
            <v>1.1.3.1.12 Impuesto sobre solares no edificados</v>
          </cell>
        </row>
        <row r="72">
          <cell r="L72" t="str">
            <v>1.1.3.1.13 Contribuciones municipales</v>
          </cell>
        </row>
        <row r="73">
          <cell r="L73" t="str">
            <v>1.1.3.1.14 Impuesto por venta acumulativa de bienes o efectos muebles</v>
          </cell>
        </row>
        <row r="74">
          <cell r="L74" t="str">
            <v>1.1.3.2 ACCESORIOS SOBRE LOS IMPUESTOS SOBRE LA PROPIEDAD</v>
          </cell>
        </row>
        <row r="75">
          <cell r="L75" t="str">
            <v>1.1.3.2.01 Intereses indemnizatorios sobre el patrimonio</v>
          </cell>
        </row>
        <row r="76">
          <cell r="L76" t="str">
            <v>1.1.3.2.02 Recargo por mora, multas y sanciones sobre las viviendas suntuarias</v>
          </cell>
        </row>
        <row r="77">
          <cell r="L77" t="str">
            <v>1.1.3.2.03 Multas y sanciones traspasos vehículo de motor</v>
          </cell>
        </row>
        <row r="78">
          <cell r="L78" t="str">
            <v>1.1.3.2.04 Interés indemnizatorio impuesto sobre transferencia de bienes muebles</v>
          </cell>
        </row>
        <row r="79">
          <cell r="L79" t="str">
            <v>1.1.3.2.05 Recargo por mora impuesto sobre transferencia de bienes muebles</v>
          </cell>
        </row>
        <row r="80">
          <cell r="L80" t="str">
            <v>1.1.3.2.06 Interés indemnizatorio sobre operaciones inmobiliarias</v>
          </cell>
        </row>
        <row r="81">
          <cell r="L81" t="str">
            <v>1.1.3.2.07 Recargo por mora impuesto sobre operaciones inmobiliarias</v>
          </cell>
        </row>
        <row r="82">
          <cell r="L82" t="str">
            <v>1.1.3.2.08 Interés indemnizatorio sobre las sucesiones y donaciones</v>
          </cell>
        </row>
        <row r="83">
          <cell r="L83" t="str">
            <v>1.1.3.2.09 Recargo por mora impuesto sobre las sucesiones y donaciones</v>
          </cell>
        </row>
        <row r="84">
          <cell r="L84" t="str">
            <v>1.1.3.2.10 Recargos sobre cheques</v>
          </cell>
        </row>
        <row r="85">
          <cell r="L85" t="str">
            <v>1.1.3.2.11 Interés indemnizatorio sobre cheques</v>
          </cell>
        </row>
        <row r="86">
          <cell r="L86" t="str">
            <v>1.1.3.2.12 Interés indemnizatorio traspasos vehículos de motor</v>
          </cell>
        </row>
        <row r="87">
          <cell r="L87" t="str">
            <v>1.1.3.2.13 Recargo por mora, multas y sanciones sobre la tenencia del patrimonio</v>
          </cell>
        </row>
        <row r="88">
          <cell r="L88" t="str">
            <v>1.1.4 IMPUESTOS INTERNOS SOBRE MERCANCÍAS Y SERVICIOS</v>
          </cell>
        </row>
        <row r="89">
          <cell r="L89" t="str">
            <v>1.1.4.1 IMPUESTOS SOBRE LOS BIENES Y SERVICIOS</v>
          </cell>
        </row>
        <row r="90">
          <cell r="L90" t="str">
            <v>1.1.4.1.01 Impuesto sobre la Transferencia de Bienes Industrializados y Servicios (ITBIS)</v>
          </cell>
        </row>
        <row r="91">
          <cell r="L91" t="str">
            <v>1.1.4.1.02 Impuesto adicional sobre mercancías y servicios</v>
          </cell>
        </row>
        <row r="92">
          <cell r="L92" t="str">
            <v>1.1.4.1.03 Impuesto sobre ventas condicionales de muebles</v>
          </cell>
        </row>
        <row r="93">
          <cell r="L93" t="str">
            <v>1.1.4.2 IMPUESTOS ADICIONALES Y SELECTIVOS SOBRE BIENES Y SERVICIOS</v>
          </cell>
        </row>
        <row r="94">
          <cell r="L94" t="str">
            <v>1.1.4.2.01 Impuesto específico sobre los hidrocarburos, Ley  112-00</v>
          </cell>
        </row>
        <row r="95">
          <cell r="L95" t="str">
            <v>1.1.4.2.02 Impuesto selectivo ad  valorem sobre  hidrocarburos, Ley  557-05</v>
          </cell>
        </row>
        <row r="96">
          <cell r="L96" t="str">
            <v>1.1.4.2.03 Impuesto adicional de RD$2.0 al consumo de gasoil y gasolina premium-regular</v>
          </cell>
        </row>
        <row r="97">
          <cell r="L97" t="str">
            <v>1.1.4.2.04 Impuesto selectivo ad  valorem alcohol</v>
          </cell>
        </row>
        <row r="98">
          <cell r="L98" t="str">
            <v>1.1.4.2.05 Impuesto selectivo alcohol etílico sin desnaturalizar (mayor o igual a 80 %)</v>
          </cell>
        </row>
        <row r="99">
          <cell r="L99" t="str">
            <v>1.1.4.2.06 Impuesto selectivo alcohol etílico sin desnaturalizar (inferior a 80 %)</v>
          </cell>
        </row>
        <row r="100">
          <cell r="L100" t="str">
            <v>1.1.4.2.07 Impuesto selectivo ron y demás aguardientes de caña</v>
          </cell>
        </row>
        <row r="101">
          <cell r="L101" t="str">
            <v>1.1.4.2.08 Impuesto a las demás  bebidas alcoholicas</v>
          </cell>
        </row>
        <row r="102">
          <cell r="L102" t="str">
            <v>1.1.4.2.09 Incremento de un 30 % selectivo al tabaco y el alcohol</v>
          </cell>
        </row>
        <row r="103">
          <cell r="L103" t="str">
            <v>1.1.4.2.10 Impuesto selectivo aguardiente de uvas</v>
          </cell>
        </row>
        <row r="104">
          <cell r="L104" t="str">
            <v>1.1.4.2.11 Impuesto selectivo gin y ginebra</v>
          </cell>
        </row>
        <row r="105">
          <cell r="L105" t="str">
            <v>1.1.4.2.12 Impuesto selectivo whisky</v>
          </cell>
        </row>
        <row r="106">
          <cell r="L106" t="str">
            <v>1.1.4.2.13 Impuesto selectivo licores</v>
          </cell>
        </row>
        <row r="107">
          <cell r="L107" t="str">
            <v>1.1.4.2.14 Impuesto selectivo vodka</v>
          </cell>
        </row>
        <row r="108">
          <cell r="L108" t="str">
            <v>1.1.4.2.15 Impuesto selectivo vinos de uvas</v>
          </cell>
        </row>
        <row r="109">
          <cell r="L109" t="str">
            <v>1.1.4.2.16 Impuesto selectivo vermut y derivados de uvas frescas</v>
          </cell>
        </row>
        <row r="110">
          <cell r="L110" t="str">
            <v>1.1.4.2.17 Impuesto selectivo a las cervezas</v>
          </cell>
        </row>
        <row r="111">
          <cell r="L111" t="str">
            <v>1.1.4.2.18 Impuesto selectivo demás bebidas fermentadas</v>
          </cell>
        </row>
        <row r="112">
          <cell r="L112" t="str">
            <v>1.1.4.2.19 Impuesto específico a derivados del alcohol</v>
          </cell>
        </row>
        <row r="113">
          <cell r="L113" t="str">
            <v>1.1.4.2.20 Impuesto adicional sobre ron, whisky y ginebra</v>
          </cell>
        </row>
        <row r="114">
          <cell r="L114" t="str">
            <v>1.1.4.2.21 Impuesto adicional sobre vinos y licores dulces</v>
          </cell>
        </row>
        <row r="115">
          <cell r="L115" t="str">
            <v>1.1.4.2.22 Impuesto sobre estampillas de los fósforos</v>
          </cell>
        </row>
        <row r="116">
          <cell r="L116" t="str">
            <v>1.1.4.2.23 Impuesto selectivo cigarrillos que contengan tabaco</v>
          </cell>
        </row>
        <row r="117">
          <cell r="L117" t="str">
            <v>1.1.4.2.24 Impuesto selectivo cigarros (puros) y cigarritos (puritos)</v>
          </cell>
        </row>
        <row r="118">
          <cell r="L118" t="str">
            <v>1.1.4.2.25 Impuesto selectivo los demás (cigarrillos)</v>
          </cell>
        </row>
        <row r="119">
          <cell r="L119" t="str">
            <v>1.1.4.2.26 Impuesto selectivo ad valorem a los cigarrillos</v>
          </cell>
        </row>
        <row r="120">
          <cell r="L120" t="str">
            <v>1.1.4.2.27 Impuesto específico al tabaco y el cigarrillo</v>
          </cell>
        </row>
        <row r="121">
          <cell r="L121" t="str">
            <v>1.1.4.2.28 Impuesto selectivo demás mercancías</v>
          </cell>
        </row>
        <row r="122">
          <cell r="L122" t="str">
            <v>1.1.4.2.29 Impuesto selectivo de seguros</v>
          </cell>
        </row>
        <row r="123">
          <cell r="L123" t="str">
            <v>1.1.4.2.30 Impuesto selectivo sobre las telecomunicaciones</v>
          </cell>
        </row>
        <row r="124">
          <cell r="L124" t="str">
            <v>1.1.4.2.31 Impuesto para contribuir al desarrollo de las telecomunicaciones (CDT)</v>
          </cell>
        </row>
        <row r="125">
          <cell r="L125" t="str">
            <v>1.1.4.2.32 Impuesto selectivo a los vehículos de motor</v>
          </cell>
        </row>
        <row r="126">
          <cell r="L126" t="str">
            <v>1.1.4.2.33 Impuesto sobre las bebidas gaseosas</v>
          </cell>
        </row>
        <row r="127">
          <cell r="L127" t="str">
            <v>1.1.4.2.34 Impuesto sobre la venta de boletos de espectáculos públicos</v>
          </cell>
        </row>
        <row r="128">
          <cell r="L128" t="str">
            <v>1.1.4.2.35 Impuesto sobre ventas de boletos estadios deportivos</v>
          </cell>
        </row>
        <row r="129">
          <cell r="L129" t="str">
            <v>1.1.4.3 IMPUESTOS AL USO DE BIENES Y SERVICIOS</v>
          </cell>
        </row>
        <row r="130">
          <cell r="L130" t="str">
            <v>1.1.4.3.01 Impuesto de 17 % registro propiedad de vehículos</v>
          </cell>
        </row>
        <row r="131">
          <cell r="L131" t="str">
            <v>1.1.4.3.02 Derecho de circulación vehículos de motor</v>
          </cell>
        </row>
        <row r="132">
          <cell r="L132" t="str">
            <v>1.1.4.3.03 Impuesto específico de bancas de lotería</v>
          </cell>
        </row>
        <row r="133">
          <cell r="L133" t="str">
            <v>1.1.4.3.04 Impuesto específico bancas deportivas</v>
          </cell>
        </row>
        <row r="134">
          <cell r="L134" t="str">
            <v>1.1.4.3.05 Licencias para portar armas de fuego</v>
          </cell>
        </row>
        <row r="135">
          <cell r="L135" t="str">
            <v>1.1.4.3.06 Impuestos sobre el uso de carreteras y puentes (peajes)</v>
          </cell>
        </row>
        <row r="136">
          <cell r="L136" t="str">
            <v>1.1.4.3.07 Patente de comercio al por menor (Ley 253-12)  </v>
          </cell>
        </row>
        <row r="137">
          <cell r="L137" t="str">
            <v>1.1.4.3.08 Permiso para importar adquirir y vender mat. explosivos</v>
          </cell>
        </row>
        <row r="138">
          <cell r="L138" t="str">
            <v>1.1.4.3.09 Impuestos (sellos) manifiestos de importación</v>
          </cell>
        </row>
        <row r="139">
          <cell r="L139" t="str">
            <v>1.1.4.3.10 Permiso sobre venta de medicinas</v>
          </cell>
        </row>
        <row r="140">
          <cell r="L140" t="str">
            <v>1.1.4.3.11 Permiso p/inst. laboratorios industriales y farmacéuticos</v>
          </cell>
        </row>
        <row r="141">
          <cell r="L141" t="str">
            <v>1.1.4.3.12 Permisos para ventas de alimentos para animales</v>
          </cell>
        </row>
        <row r="142">
          <cell r="L142" t="str">
            <v>1.1.4.3.13 Licencia para operar bancas de apuestas</v>
          </cell>
        </row>
        <row r="143">
          <cell r="L143" t="str">
            <v>1.1.4.3.14 Licencia para comercializar vehículos de motor</v>
          </cell>
        </row>
        <row r="144">
          <cell r="L144" t="str">
            <v>1.1.4.3.15 Licencia para suplidores de máquinas tragamonedas</v>
          </cell>
        </row>
        <row r="145">
          <cell r="L145" t="str">
            <v>1.1.4.3.16 Solicitud arrendamiento de edificios municipales</v>
          </cell>
        </row>
        <row r="146">
          <cell r="L146" t="str">
            <v>1.1.4.3.17 Expedición de tablillas vehículos de motor y de tracción animal-muscular.</v>
          </cell>
        </row>
        <row r="147">
          <cell r="L147" t="str">
            <v>1.1.4.3.18 Anuncios, muestras y carteles</v>
          </cell>
        </row>
        <row r="148">
          <cell r="L148" t="str">
            <v>1.1.4.3.19 Rodaje y transporte de materiales varios</v>
          </cell>
        </row>
        <row r="149">
          <cell r="L149" t="str">
            <v>1.1.4.3.20 Hoteles, moteles y apartoteles y establecimientos similares</v>
          </cell>
        </row>
        <row r="150">
          <cell r="L150" t="str">
            <v>1.1.4.3.21 Certificación de animales</v>
          </cell>
        </row>
        <row r="151">
          <cell r="L151" t="str">
            <v>1.1.4.3.22 Traspaso de solares y terrenos rurales</v>
          </cell>
        </row>
        <row r="152">
          <cell r="L152" t="str">
            <v>1.1.4.3.23 Mercado móvil (chimi, hot dog y otros)</v>
          </cell>
        </row>
        <row r="153">
          <cell r="L153" t="str">
            <v>1.1.4.3.24 Autorización para poda y corte de árboles</v>
          </cell>
        </row>
        <row r="154">
          <cell r="L154" t="str">
            <v>1.1.4.3.25 Registro y organización sindicato de choferes</v>
          </cell>
        </row>
        <row r="155">
          <cell r="L155" t="str">
            <v>1.1.4.3.26 Funcionamiento car wash</v>
          </cell>
        </row>
        <row r="156">
          <cell r="L156" t="str">
            <v>1.1.4.3.27 Parqueos</v>
          </cell>
        </row>
        <row r="157">
          <cell r="L157" t="str">
            <v>1.1.4.3.28 Impuesto sobre tramitación de documentos</v>
          </cell>
        </row>
        <row r="158">
          <cell r="L158" t="str">
            <v>1.1.4.3.29 Impuesto sobre registro de documentos</v>
          </cell>
        </row>
        <row r="159">
          <cell r="L159" t="str">
            <v>1.1.4.3.30 Impuesto sobre lidias de gallo</v>
          </cell>
        </row>
        <row r="160">
          <cell r="L160" t="str">
            <v>1.1.4.3.31 Impuesto sobre billares</v>
          </cell>
        </row>
        <row r="161">
          <cell r="L161" t="str">
            <v>1.1.4.3.32 Espectáculos públicos con o sin boleta de entrada</v>
          </cell>
        </row>
        <row r="162">
          <cell r="L162" t="str">
            <v>1.1.4.3.33 Licencias de construcción</v>
          </cell>
        </row>
        <row r="163">
          <cell r="L163" t="str">
            <v>1.1.4.3.34 Permiso construcción pozos filtrantes</v>
          </cell>
        </row>
        <row r="164">
          <cell r="L164" t="str">
            <v>1.1.4.3.35 Permiso para romper pavimento de la vía pública</v>
          </cell>
        </row>
        <row r="165">
          <cell r="L165" t="str">
            <v>1.1.4.3.36 Instalación envasadora de gas y estaciones de combustible</v>
          </cell>
        </row>
        <row r="166">
          <cell r="L166" t="str">
            <v>1.1.4.3.37 Ocupación vías públicas para comercio informal</v>
          </cell>
        </row>
        <row r="167">
          <cell r="L167" t="str">
            <v>1.1.4.3.38 Permiso a ocupar vía pública con material de construcción</v>
          </cell>
        </row>
        <row r="168">
          <cell r="L168" t="str">
            <v>1.1.4.3.39 Permiso para usufructo vía pública carga y descarga mercancías</v>
          </cell>
        </row>
        <row r="169">
          <cell r="L169" t="str">
            <v>1.1.4.3.40 Instalación car wash</v>
          </cell>
        </row>
        <row r="170">
          <cell r="L170" t="str">
            <v>1.1.4.3.41 Permiso para construcción y/o instalación de mercados</v>
          </cell>
        </row>
        <row r="171">
          <cell r="L171" t="str">
            <v>1.1.4.3.42 Construcción nichos, fosas y panteones</v>
          </cell>
        </row>
        <row r="172">
          <cell r="L172" t="str">
            <v>1.1.4.3.43 Construcción de rampas con exceso de metros lineales</v>
          </cell>
        </row>
        <row r="173">
          <cell r="L173" t="str">
            <v>1.1.4.3.44 Licencia para instalación telecomunicaciones</v>
          </cell>
        </row>
        <row r="174">
          <cell r="L174" t="str">
            <v>1.1.4.3.45 Permiso para demolición de construcciones</v>
          </cell>
        </row>
        <row r="175">
          <cell r="L175" t="str">
            <v>1.1.4.3.46 Permiso para  operación  de mercados</v>
          </cell>
        </row>
        <row r="176">
          <cell r="L176" t="str">
            <v>1.1.4.3.47 Parada de Autobuses y Parqueos</v>
          </cell>
        </row>
        <row r="177">
          <cell r="L177" t="str">
            <v>1.1.4.4 ACCESORIOS SOBRE IMPUESTOS INTERNOS A MERCANCÍAS Y SERVICIOS</v>
          </cell>
        </row>
        <row r="178">
          <cell r="L178" t="str">
            <v>1.1.4.4.01 Interés indemnizatorio sobre ITBIS</v>
          </cell>
        </row>
        <row r="179">
          <cell r="L179" t="str">
            <v>1.1.4.4.02 Recargos por mora, multas y sanciones sobre ITBIS</v>
          </cell>
        </row>
        <row r="180">
          <cell r="L180" t="str">
            <v>1.1.4.4.03 Interés indemnizatorio sobre las mercancías</v>
          </cell>
        </row>
        <row r="181">
          <cell r="L181" t="str">
            <v>1.1.4.4.04 Recargos por mora, multas y sanciones sobre mercancías</v>
          </cell>
        </row>
        <row r="182">
          <cell r="L182" t="str">
            <v>1.1.4.4.05 Interés indemnizatorio sobre los servicios</v>
          </cell>
        </row>
        <row r="183">
          <cell r="L183" t="str">
            <v>1.1.4.4.06 Recargo por mora y multa sobre los servicios</v>
          </cell>
        </row>
        <row r="184">
          <cell r="L184" t="str">
            <v>1.1.4.4.07 Interés indemnizatorio selectivo de seguros</v>
          </cell>
        </row>
        <row r="185">
          <cell r="L185" t="str">
            <v>1.1.4.4.08 Recargo y sanciones selectivo de seguros</v>
          </cell>
        </row>
        <row r="186">
          <cell r="L186" t="str">
            <v>1.1.4.4.09 Interés indemnizatorio sobre las telecomunicaciones</v>
          </cell>
        </row>
        <row r="187">
          <cell r="L187" t="str">
            <v>1.1.4.4.10 Recargo por mora, multas y sanciones sobre las telecomunicaciones</v>
          </cell>
        </row>
        <row r="188">
          <cell r="L188" t="str">
            <v>1.1.4.4.11 Interés indemnizatorio sobre el uso de bienes y licencias</v>
          </cell>
        </row>
        <row r="189">
          <cell r="L189" t="str">
            <v>1.1.4.4.12 Recargo y sanciones vehículos de motor</v>
          </cell>
        </row>
        <row r="190">
          <cell r="L190" t="str">
            <v>1.1.4.4.13 Recargo bancas de apuestas</v>
          </cell>
        </row>
        <row r="191">
          <cell r="L191" t="str">
            <v>1.1.4.4.14 Recargos por mora sobre las ventas condicionales muebles</v>
          </cell>
        </row>
        <row r="192">
          <cell r="L192" t="str">
            <v>1.1.5 IMPUESTOS SOBRE EL COMERCIO Y LAS TRANSACCIONES COMERCIO EXTERIOR</v>
          </cell>
        </row>
        <row r="193">
          <cell r="L193" t="str">
            <v>1.1.5.1 IMPUESTOS SOBRE LAS IMPORTACIONES</v>
          </cell>
        </row>
        <row r="194">
          <cell r="L194" t="str">
            <v>1.1.5.1.01 Impuestos arancelarios</v>
          </cell>
        </row>
        <row r="195">
          <cell r="L195" t="str">
            <v>1.1.5.1.02 Subasta contingentes arancelarios</v>
          </cell>
        </row>
        <row r="196">
          <cell r="L196" t="str">
            <v>1.1.5.1.03 Impuesto sobre madera importada</v>
          </cell>
        </row>
        <row r="197">
          <cell r="L197" t="str">
            <v>1.1.5.1.04 2% adicional a las importaciones del Banco Central</v>
          </cell>
        </row>
        <row r="198">
          <cell r="L198" t="str">
            <v>1.1.5.1.99 Otros impuestos sobre las importaciones</v>
          </cell>
        </row>
        <row r="199">
          <cell r="L199" t="str">
            <v>1.1.5.2 IMPUESTOS SOBRE LAS EXPORTACIONES</v>
          </cell>
        </row>
        <row r="200">
          <cell r="L200" t="str">
            <v>1.1.5.2.01 Impuesto sobre ventas de tiendas de zonas francas</v>
          </cell>
        </row>
        <row r="201">
          <cell r="L201" t="str">
            <v>1.1.5.2.02 Derecho de exportación piedra caliza</v>
          </cell>
        </row>
        <row r="202">
          <cell r="L202" t="str">
            <v>1.1.5.2.03 Contribución solidaria transitoria (impuesto a la exportación)</v>
          </cell>
        </row>
        <row r="203">
          <cell r="L203" t="str">
            <v>1.1.5.2.04 Recargo 5% a las exportaciones- Banco Central</v>
          </cell>
        </row>
        <row r="204">
          <cell r="L204" t="str">
            <v>1.1.5.3 OTROS IMPUESTOS SOBRE EL COMERCIO EXTERIOR</v>
          </cell>
        </row>
        <row r="205">
          <cell r="L205" t="str">
            <v>1.1.5.3.01 Impuesto a la salida de pasajeros al exterior por aeropuertos y puertos</v>
          </cell>
        </row>
        <row r="206">
          <cell r="L206" t="str">
            <v>1.1.5.3.02 Impuesto a la salida de pasajeros al exterior por la región fronteriza</v>
          </cell>
        </row>
        <row r="207">
          <cell r="L207" t="str">
            <v>1.1.5.3.03 Derechos consulares</v>
          </cell>
        </row>
        <row r="208">
          <cell r="L208" t="str">
            <v>1.1.5.3.04 Reliquidación comisión cambiaria</v>
          </cell>
        </row>
        <row r="209">
          <cell r="L209" t="str">
            <v>1.1.5.3.05 Impuesto de estampillas bebidas alcohólicas importadas</v>
          </cell>
        </row>
        <row r="210">
          <cell r="L210" t="str">
            <v>1.1.5.3.06 Impuestos adicionales sobre bebidas alcohólicas importadas</v>
          </cell>
        </row>
        <row r="211">
          <cell r="L211" t="str">
            <v>1.1.5.3.07 Comisión de cambio</v>
          </cell>
        </row>
        <row r="212">
          <cell r="L212" t="str">
            <v>1.1.5.3.08 Impuesto sobre mercancías declaradas en depósitos</v>
          </cell>
        </row>
        <row r="213">
          <cell r="L213" t="str">
            <v>1.1.5.3.99 Otros impuestos del comercio exterior</v>
          </cell>
        </row>
        <row r="214">
          <cell r="L214" t="str">
            <v>1.1.5.4 ACCESORIOS DE IMPUESTOS SOBRE EL COMERCIO EXTERIOR</v>
          </cell>
        </row>
        <row r="215">
          <cell r="L215" t="str">
            <v>1.1.5.4.01 Multas por clasificación arancelaria</v>
          </cell>
        </row>
        <row r="216">
          <cell r="L216" t="str">
            <v>1.1.5.4.02 Multas por contrabando</v>
          </cell>
        </row>
        <row r="217">
          <cell r="L217" t="str">
            <v>1.1.5.4.03 Multas por falsedad</v>
          </cell>
        </row>
        <row r="218">
          <cell r="L218" t="str">
            <v>1.1.5.4.04 Multas por mercancías no declaradas o encontradas en exceso</v>
          </cell>
        </row>
        <row r="219">
          <cell r="L219" t="str">
            <v>1.1.5.4.05 Multas por origen</v>
          </cell>
        </row>
        <row r="220">
          <cell r="L220" t="str">
            <v>1.1.5.4.06 Multas por régimen aduanero</v>
          </cell>
        </row>
        <row r="221">
          <cell r="L221" t="str">
            <v>1.1.5.4.07 Multas por valor</v>
          </cell>
        </row>
        <row r="222">
          <cell r="L222" t="str">
            <v>1.1.5.4.08 Recargo 5 % a las exportaciones Banco Central</v>
          </cell>
        </row>
        <row r="223">
          <cell r="L223" t="str">
            <v>1.1.5.4.09 Multa por omisión factura consular</v>
          </cell>
        </row>
        <row r="224">
          <cell r="L224" t="str">
            <v>1.1.5.4.10 Recargos por declaración tardía</v>
          </cell>
        </row>
        <row r="225">
          <cell r="L225" t="str">
            <v>1.1.6 IMPUESTOS ECOLÓGICOS</v>
          </cell>
        </row>
        <row r="226">
          <cell r="L226" t="str">
            <v>1.1.6.1 IMPUESTOS ECOLÓGICOS</v>
          </cell>
        </row>
        <row r="227">
          <cell r="L227" t="str">
            <v>1.1.6.1.01 Compensación por daños al medio ambiente y vías públicas</v>
          </cell>
        </row>
        <row r="228">
          <cell r="L228" t="str">
            <v>1.1.6.1.02 Impuestos sobre las emisiones del Co2 por km de los vehículos de motor</v>
          </cell>
        </row>
        <row r="229">
          <cell r="L229" t="str">
            <v>1.1.6.2 ACCESORIOS DE IMPUESTOS ECOLÓGICOS</v>
          </cell>
        </row>
        <row r="230">
          <cell r="L230" t="str">
            <v>1.1.6.2.01 Accesorios de impuestos ecológicos</v>
          </cell>
        </row>
        <row r="231">
          <cell r="L231" t="str">
            <v>1.1.9 IMPUESTOS DIVERSOS</v>
          </cell>
        </row>
        <row r="232">
          <cell r="L232" t="str">
            <v>1.1.9.1 IMPUESTOS DIVERSOS</v>
          </cell>
        </row>
        <row r="233">
          <cell r="L233" t="str">
            <v>1.1.9.1.01 Impuesto sobre constitución de fianzas y consignación de valores</v>
          </cell>
        </row>
        <row r="234">
          <cell r="L234" t="str">
            <v>1.1.9.1.02 0.05 % de las recaudaciones de impuestos internos</v>
          </cell>
        </row>
        <row r="235">
          <cell r="L235" t="str">
            <v>1.1.9.1.03 Compensación sobre el pago de facturación, energía eléctrica  3 %</v>
          </cell>
        </row>
        <row r="236">
          <cell r="L236" t="str">
            <v>1.1.9.1.04 Otros arbitrios diversos</v>
          </cell>
        </row>
        <row r="237">
          <cell r="L237" t="str">
            <v>1.1.9.1.05 Uso de aparatos reproductores de música diversos</v>
          </cell>
        </row>
        <row r="238">
          <cell r="L238" t="str">
            <v>1.1.9.1.06 Otros impuestos</v>
          </cell>
        </row>
        <row r="239">
          <cell r="L239" t="str">
            <v>1.1.9.1.07 Interés indemnizatorios sobre otros impuestos</v>
          </cell>
        </row>
        <row r="240">
          <cell r="L240" t="str">
            <v>1.1.9.1.08 Recargos por mora, multas y sanciones  sobre otros impuestos</v>
          </cell>
        </row>
        <row r="241">
          <cell r="L241" t="str">
            <v>1.1.9.1.09 Ingresos diversos</v>
          </cell>
        </row>
        <row r="242">
          <cell r="L242" t="str">
            <v>1.1.9.1.99 Otros impuestos diversos</v>
          </cell>
        </row>
        <row r="243">
          <cell r="L243" t="str">
            <v>1.1.9.2 ACCESORIOS DE IMPUESTOS DIVERSOS</v>
          </cell>
        </row>
        <row r="244">
          <cell r="L244" t="str">
            <v>1.1.9.2.01 Recargos</v>
          </cell>
        </row>
        <row r="245">
          <cell r="L245" t="str">
            <v>1.1.9.2.02 0,5% Salarios</v>
          </cell>
        </row>
        <row r="246">
          <cell r="L246" t="str">
            <v>1.2 CONTRIBUCIONES SOCIALES</v>
          </cell>
        </row>
        <row r="247">
          <cell r="L247" t="str">
            <v>1.2.1 SEGURO DE SALUD Y RIESGO LABORAL</v>
          </cell>
        </row>
        <row r="248">
          <cell r="L248" t="str">
            <v>1.2.1.1 CONTRIBUCIÓN PATRONAL</v>
          </cell>
        </row>
        <row r="249">
          <cell r="L249" t="str">
            <v>1.2.1.1.01 Contribución patronal del sector privado</v>
          </cell>
        </row>
        <row r="250">
          <cell r="L250" t="str">
            <v>1.2.1.1.02 Contribución patronal del sector público</v>
          </cell>
        </row>
        <row r="251">
          <cell r="L251" t="str">
            <v>1.2.1.2 CONTRIBUCIÓN DE EMPLEADOS</v>
          </cell>
        </row>
        <row r="252">
          <cell r="L252" t="str">
            <v>1.2.1.2.01 Contribución de empleados del sector privado</v>
          </cell>
        </row>
        <row r="253">
          <cell r="L253" t="str">
            <v>1.2.1.2.02 Contribución de empleados del sector público</v>
          </cell>
        </row>
        <row r="254">
          <cell r="L254" t="str">
            <v>1.2.2 SEGURO DE PENSIONES</v>
          </cell>
        </row>
        <row r="255">
          <cell r="L255" t="str">
            <v>1.2.2.1 CONTRIBUCIÓN PATRONAL</v>
          </cell>
        </row>
        <row r="256">
          <cell r="L256" t="str">
            <v>1.2.2.1.01 Contribución patronal del sector privado</v>
          </cell>
        </row>
        <row r="257">
          <cell r="L257" t="str">
            <v>1.2.2.1.02 Contribución patronal del sector público</v>
          </cell>
        </row>
        <row r="258">
          <cell r="L258" t="str">
            <v>1.2.2.2 CONTRIBUCIÓN DE EMPLEADOS</v>
          </cell>
        </row>
        <row r="259">
          <cell r="L259" t="str">
            <v>1.2.2.2.01 Contribución de empleados del sector privado</v>
          </cell>
        </row>
        <row r="260">
          <cell r="L260" t="str">
            <v>1.2.2.2.02 Contribución de empleados del sector público</v>
          </cell>
        </row>
        <row r="261">
          <cell r="L261" t="str">
            <v>1.2.3 CONTRIBUCIONES VARIAS</v>
          </cell>
        </row>
        <row r="262">
          <cell r="L262" t="str">
            <v>1.2.3.1 CONTRIBUCIONES VARIAS</v>
          </cell>
        </row>
        <row r="263">
          <cell r="L263" t="str">
            <v>1.2.3.1.01 Seguro social</v>
          </cell>
        </row>
        <row r="264">
          <cell r="L264" t="str">
            <v>1.2.3.1.02 Impuesto del 1 % Fondo Bienestar Social (Ley 250-84) -Fondo Pensiones Hoteleros</v>
          </cell>
        </row>
        <row r="265">
          <cell r="L265" t="str">
            <v>1.2.3.1.03 1 % Plan de construcciones (Ley 6-86) -Fondo Pensiones Trabajadores de la Construcción</v>
          </cell>
        </row>
        <row r="266">
          <cell r="L266" t="str">
            <v>1.2.3.1.04 0,5 % Plan de construcciones (Ley 6-86) -Fondo Pensiones Trabajadores de la Construcción</v>
          </cell>
        </row>
        <row r="267">
          <cell r="L267" t="str">
            <v>1.2.3.1.05 Contribuciones</v>
          </cell>
        </row>
        <row r="268">
          <cell r="L268" t="str">
            <v>1.3 DONACIONES</v>
          </cell>
        </row>
        <row r="269">
          <cell r="L269" t="str">
            <v>1.3.1 DONACIONES CORRIENTES</v>
          </cell>
        </row>
        <row r="270">
          <cell r="L270" t="str">
            <v>1.3.1.1 DONACIONES CORRIENTES DE GOBIERNOS EXTRANJEROS</v>
          </cell>
        </row>
        <row r="271">
          <cell r="L271" t="str">
            <v>1.3.1.1.01 Donaciones corrientes en dinero de gobiernos extranjeros</v>
          </cell>
        </row>
        <row r="272">
          <cell r="L272" t="str">
            <v>1.3.1.1.02 Donaciones corrientes en especie y servicios de gobiernos extranjeros</v>
          </cell>
        </row>
        <row r="273">
          <cell r="L273" t="str">
            <v>1.3.1.2 DONACIONES CORRIENTES DE ORGANISMOS INTERNACIONALES</v>
          </cell>
        </row>
        <row r="274">
          <cell r="L274" t="str">
            <v>1.3.1.2.01 Donaciones corrientes  en dinero de organismos internacionales</v>
          </cell>
        </row>
        <row r="275">
          <cell r="L275" t="str">
            <v>1.3.1.2.02 Donaciones corrientes en especie y servicios de organismos internacionales</v>
          </cell>
        </row>
        <row r="276">
          <cell r="L276" t="str">
            <v>1.3.1.3 DONACIONES CORRIENTES DEL SECTOR PRIVADO EXTERNO</v>
          </cell>
        </row>
        <row r="277">
          <cell r="L277" t="str">
            <v>1.3.1.3.01 Donaciones corrientes en dinero del sector privado externo</v>
          </cell>
        </row>
        <row r="278">
          <cell r="L278" t="str">
            <v>1.3.1.3.02 Donaciones corrientes en especies y servicios sector privado externo</v>
          </cell>
        </row>
        <row r="279">
          <cell r="L279" t="str">
            <v>1.3.2 DONACIONES DE CAPITAL</v>
          </cell>
        </row>
        <row r="280">
          <cell r="L280" t="str">
            <v>1.3.2.1 DONACIONES DE CAPITAL DE GOBIERNOS EXTRANJEROS</v>
          </cell>
        </row>
        <row r="281">
          <cell r="L281" t="str">
            <v>1.3.2.1.01 Donaciones de capital en dinero de gobiernos extranjeros</v>
          </cell>
        </row>
        <row r="282">
          <cell r="L282" t="str">
            <v>1.3.2.1.02 Donaciones de capital  en especie y servicios de gobiernos extranjeros</v>
          </cell>
        </row>
        <row r="283">
          <cell r="L283" t="str">
            <v>1.3.2.2 DONACIONES DE CAPITAL DE ORGANISMOS INTERNACIONALES</v>
          </cell>
        </row>
        <row r="284">
          <cell r="L284" t="str">
            <v>1.3.2.2.01 Donaciones de capital en dinero de organismos internacionales</v>
          </cell>
        </row>
        <row r="285">
          <cell r="L285" t="str">
            <v>1.3.2.2.02 Donaciones de capital en especie y servicios  de organismos  internacionales</v>
          </cell>
        </row>
        <row r="286">
          <cell r="L286" t="str">
            <v>1.3.2.3 DONACIONES DE CAPITAL DEL SECTOR PRIVADO EXTERNO</v>
          </cell>
        </row>
        <row r="287">
          <cell r="L287" t="str">
            <v>1.3.2.3.01 Donaciones de capital en dinero del sector privado externo</v>
          </cell>
        </row>
        <row r="288">
          <cell r="L288" t="str">
            <v>1.3.2.3.02 Donaciones de capital en especies y servicios del sector privado externo</v>
          </cell>
        </row>
        <row r="289">
          <cell r="L289" t="str">
            <v>1.4 TRANSFERENCIAS</v>
          </cell>
        </row>
        <row r="290">
          <cell r="L290" t="str">
            <v>1.4.1 TRANSFERENCIAS CORRIENTES</v>
          </cell>
        </row>
        <row r="291">
          <cell r="L291" t="str">
            <v>1.4.1.1 TRANSFERENCIAS CORRIENTES DEL SECTOR PRIVADO INTERNO</v>
          </cell>
        </row>
        <row r="292">
          <cell r="L292" t="str">
            <v>1.4.1.1.01 Zonas francas</v>
          </cell>
        </row>
        <row r="293">
          <cell r="L293" t="str">
            <v>1.4.1.1.99 Otras</v>
          </cell>
        </row>
        <row r="294">
          <cell r="L294" t="str">
            <v>1.4.1.2 TRANSFERENCIAS/APORTACIONES CORRIENTES RECIBIDAS DEL GOBIERNO CENTRAL</v>
          </cell>
        </row>
        <row r="295">
          <cell r="L295" t="str">
            <v>1.4.1.2.01 Del gobierno central</v>
          </cell>
        </row>
        <row r="296">
          <cell r="L296" t="str">
            <v>1.4.1.2.02 Transferencias corrientes recibidas del Poder Legislativo</v>
          </cell>
        </row>
        <row r="297">
          <cell r="L297" t="str">
            <v>1.4.1.2.03 Transferencias corrientes recibidas del Poder Ejecutivo</v>
          </cell>
        </row>
        <row r="298">
          <cell r="L298" t="str">
            <v>1.4.1.2.04 Transferencias corrientes recibidas del Poder Judicial</v>
          </cell>
        </row>
        <row r="299">
          <cell r="L299" t="str">
            <v>1.4.1.2.05 Transferencias corrientes recibidas del Tribunal Constitucional</v>
          </cell>
        </row>
        <row r="300">
          <cell r="L300" t="str">
            <v>1.4.1.2.06 Transferencias corrientes recibidas de la Junta Central Electoral</v>
          </cell>
        </row>
        <row r="301">
          <cell r="L301" t="str">
            <v>1.4.1.2.07 Transferencias corrientes recibidas de la Cámara de Cuentas</v>
          </cell>
        </row>
        <row r="302">
          <cell r="L302" t="str">
            <v>1.4.1.2.08 Transferencias corrientes recibidas del Defensor del Pueblo</v>
          </cell>
        </row>
        <row r="303">
          <cell r="L303" t="str">
            <v>1.4.1.2.09 Transferencias corrientes recibidas del Tribunal Superior Electoral</v>
          </cell>
        </row>
        <row r="304">
          <cell r="L304" t="str">
            <v>1.4.1.2.99 Otras</v>
          </cell>
        </row>
        <row r="305">
          <cell r="L305" t="str">
            <v>1.4.1.3 TRANSFERENCIAS CORRIENTES RECIBIDAS DE INSTITUCIONES PÚBLICAS DESCENTRALIZADAS Y AUTÓNOMAS NO FINANCIERAS.</v>
          </cell>
        </row>
        <row r="306">
          <cell r="L306" t="str">
            <v>1.4.1.3.01 De instituciones públicas descentralizadas y autónomas no financieras</v>
          </cell>
        </row>
        <row r="307">
          <cell r="L307" t="str">
            <v>1.4.1.3.99 Otras</v>
          </cell>
        </row>
        <row r="308">
          <cell r="L308" t="str">
            <v>1.4.1.4 TRANSFERENCIAS CORRIENTES RECIBIDAS DE INSTITUCIONES PÚBLICAS DE LA SEGURIDAD SOCIAL</v>
          </cell>
        </row>
        <row r="309">
          <cell r="L309" t="str">
            <v>1.4.1.4.01 De instituciones de la seguridad social</v>
          </cell>
        </row>
        <row r="310">
          <cell r="L310" t="str">
            <v>1.4.1.4.99 Otras</v>
          </cell>
        </row>
        <row r="311">
          <cell r="L311" t="str">
            <v>1.4.1.5 TRANSFERENCIAS CORRIENTES RECIBIDAS POR LOS AYUNTAMIENTOS</v>
          </cell>
        </row>
        <row r="312">
          <cell r="L312" t="str">
            <v>1.4.1.5.01 Del sector privado interno</v>
          </cell>
        </row>
        <row r="313">
          <cell r="L313" t="str">
            <v>1.4.1.5.02 De las unidades gubernamentales de gobiernos centrales municipales  (bomberos y bandas de música)</v>
          </cell>
        </row>
        <row r="314">
          <cell r="L314" t="str">
            <v>1.4.1.5.03 Ordinaria según ley</v>
          </cell>
        </row>
        <row r="315">
          <cell r="L315" t="str">
            <v>1.4.1.5.04 Extraordinarias</v>
          </cell>
        </row>
        <row r="316">
          <cell r="L316" t="str">
            <v>1.4.1.5.05 De instituciones públicas descentralizadas y autónomas no financieras</v>
          </cell>
        </row>
        <row r="317">
          <cell r="L317" t="str">
            <v>1.4.1.5.06 De instituciones públicas de la seguridad social</v>
          </cell>
        </row>
        <row r="318">
          <cell r="L318" t="str">
            <v>1.4.1.5.07 De otros municipios</v>
          </cell>
        </row>
        <row r="319">
          <cell r="L319" t="str">
            <v>1.4.1.5.08 De empresas públicas no financieras</v>
          </cell>
        </row>
        <row r="320">
          <cell r="L320" t="str">
            <v>1.4.1.5.09 De instituciones públicas financieras</v>
          </cell>
        </row>
        <row r="321">
          <cell r="L321" t="str">
            <v>1.4.1.5.99 Otras</v>
          </cell>
        </row>
        <row r="322">
          <cell r="L322" t="str">
            <v>1.4.1.6 TRANSFERENCIAS CORRIENTES RECIBIDAS DE LOS GOBIERNOS CENTRALES MUNICIPALES</v>
          </cell>
        </row>
        <row r="323">
          <cell r="L323" t="str">
            <v>1.4.1.6.01 Transferencias corrientes recibidas de los gobiernos centrales municipales</v>
          </cell>
        </row>
        <row r="324">
          <cell r="L324" t="str">
            <v>1.4.1.6.02 Otras transferencias corrientes recibidas de los gobiernos centrales municipales</v>
          </cell>
        </row>
        <row r="325">
          <cell r="L325" t="str">
            <v>1.4.1.7 TRANSFERENCIAS CORRIENTES RECIBIDAS DE INSTITUCIONES DESCENTRALIZADAS  MUNICIPALES</v>
          </cell>
        </row>
        <row r="326">
          <cell r="L326" t="str">
            <v>1.4.1.7.01 Transferencias corrientes recibidas de instituciones descentralizadas municipales</v>
          </cell>
        </row>
        <row r="327">
          <cell r="L327" t="str">
            <v>1.4.1.7.02 Otras transferencias corrientes recibidas de instituciones descentralizadas municipales</v>
          </cell>
        </row>
        <row r="328">
          <cell r="L328" t="str">
            <v>1.4.1.8 TRANSFERENCIAS CORRIENTES RECIBIDAS DE EMPRESAS PUBLICAS NO FINANCIERAS</v>
          </cell>
        </row>
        <row r="329">
          <cell r="L329" t="str">
            <v>1.4.1.8.01 Transferencias corrientes recibidas de empresas públicas no financieras nacionales</v>
          </cell>
        </row>
        <row r="330">
          <cell r="L330" t="str">
            <v>1.4.1.8.02 Transferencias corrientes recibidas de empresas públicas no financieras municipales</v>
          </cell>
        </row>
        <row r="331">
          <cell r="L331" t="str">
            <v>1.4.1.8.99 Otras transferencias corrientes de empresas públicas no financieras</v>
          </cell>
        </row>
        <row r="332">
          <cell r="L332" t="str">
            <v>1.4.1.9 TRANSFERENCIAS CORRIENTES RECIBIDAS DE INSTITUCIONES PUBLICAS FINANCIERAS</v>
          </cell>
        </row>
        <row r="333">
          <cell r="L333" t="str">
            <v>1.4.1.9.01 Transferencias corrientes recibidas de instituciones públicas financieras no monetarias</v>
          </cell>
        </row>
        <row r="334">
          <cell r="L334" t="str">
            <v>1.4.1.9.02 Transferencias corrientes recibidas de instituciones públicas financieras monetarias</v>
          </cell>
        </row>
        <row r="335">
          <cell r="L335" t="str">
            <v>1.4.1.9.99 Otras transferencias corrientes recibidas de instituciones públicas financieras</v>
          </cell>
        </row>
        <row r="336">
          <cell r="L336" t="str">
            <v>1.4.2 TRANSFERENCIAS DE CAPITAL</v>
          </cell>
        </row>
        <row r="337">
          <cell r="L337" t="str">
            <v>1.4.2.1 TRANSFERENCIAS DE CAPITAL DEL SECTOR PRIVADO INTERNO</v>
          </cell>
        </row>
        <row r="338">
          <cell r="L338" t="str">
            <v>1.4.2.1.01 Zonas francas</v>
          </cell>
        </row>
        <row r="339">
          <cell r="L339" t="str">
            <v>1.4.2.1.99 Otras</v>
          </cell>
        </row>
        <row r="340">
          <cell r="L340" t="str">
            <v>1.4.2.2 TRANSFERENCIAS/APORTACIONES DE CAPITAL RECIBIDAS POR EL GOBIERNO CENTRAL</v>
          </cell>
        </row>
        <row r="341">
          <cell r="L341" t="str">
            <v>1.4.2.2.01 Del gobierno central</v>
          </cell>
        </row>
        <row r="342">
          <cell r="L342" t="str">
            <v>1.4.2.2.02 Transferencias capital recibidas del Poder Legislativo</v>
          </cell>
        </row>
        <row r="343">
          <cell r="L343" t="str">
            <v>1.4.2.2.03 Transferencias capital recibidas del Poder  Ejecutivo</v>
          </cell>
        </row>
        <row r="344">
          <cell r="L344" t="str">
            <v>1.4.2.2.04 Transferencias capital recibidas del Poder  Judicial</v>
          </cell>
        </row>
        <row r="345">
          <cell r="L345" t="str">
            <v>1.4.2.2.05 Transferencias capital recibidas del Tribunal Constitucional</v>
          </cell>
        </row>
        <row r="346">
          <cell r="L346" t="str">
            <v>1.4.2.2.06 Transferencias capital recibidas de la Junta Central Electoral</v>
          </cell>
        </row>
        <row r="347">
          <cell r="L347" t="str">
            <v>1.4.2.2.07 Transferencias capital recibidas de la Cámara de Cuentas</v>
          </cell>
        </row>
        <row r="348">
          <cell r="L348" t="str">
            <v>1.4.2.2.08 Transferencias capital recibidas del Defensor del Pueblo</v>
          </cell>
        </row>
        <row r="349">
          <cell r="L349" t="str">
            <v>1.4.2.2.09 Transferencias corrientes recibidas del Tribunal Superior Electoral</v>
          </cell>
        </row>
        <row r="350">
          <cell r="L350" t="str">
            <v>1.4.2.2.99 Otros</v>
          </cell>
        </row>
        <row r="351">
          <cell r="L351" t="str">
            <v>1.4.2.3 TRANSFERENCIAS DE CAPITAL RECIBIDAS DE INSTITUCIONES PÚBLICAS DESCENTRALIZADAS Y AUTÓNOMAS NO FINANCIERAS</v>
          </cell>
        </row>
        <row r="352">
          <cell r="L352" t="str">
            <v>1.4.2.3.01 De instituciones públicas descentralizadas y autónomas no financieras</v>
          </cell>
        </row>
        <row r="353">
          <cell r="L353" t="str">
            <v>1.4.2.3.99 Otras</v>
          </cell>
        </row>
        <row r="354">
          <cell r="L354" t="str">
            <v>1.4.2.4 TRANSFERENCIAS DE CAPITAL RECIBIDAS DE INSTITUCIONES PÚBLICAS DE LA SEGURIDAD SOCIAL</v>
          </cell>
        </row>
        <row r="355">
          <cell r="L355" t="str">
            <v>1.4.2.4.01 De instituciones públicas de la seguridad social</v>
          </cell>
        </row>
        <row r="356">
          <cell r="L356" t="str">
            <v>1.4.2.4.99 Otras</v>
          </cell>
        </row>
        <row r="357">
          <cell r="L357" t="str">
            <v>1.4.2.5 TRANSFERENCIAS DE CAPITAL RECIBIDAS POR LOS AYUNTAMIENTOS</v>
          </cell>
        </row>
        <row r="358">
          <cell r="L358" t="str">
            <v>1.4.2.5.01 Del sector privado interno</v>
          </cell>
        </row>
        <row r="359">
          <cell r="L359" t="str">
            <v>1.4.2.5.02 De las unidades gubernamentales de gobierno centrales municipales (bomberos y bandas de música)</v>
          </cell>
        </row>
        <row r="360">
          <cell r="L360" t="str">
            <v>1.4.2.5.03 Ordinaria según ley</v>
          </cell>
        </row>
        <row r="361">
          <cell r="L361" t="str">
            <v>1.4.2.5.04 Extraordinarias</v>
          </cell>
        </row>
        <row r="362">
          <cell r="L362" t="str">
            <v>1.4.2.5.05 De instituciones públicas descentralizadas y autónomas no financieras</v>
          </cell>
        </row>
        <row r="363">
          <cell r="L363" t="str">
            <v>1.4.2.5.06 De instituciones públicas de la seguridad social</v>
          </cell>
        </row>
        <row r="364">
          <cell r="L364" t="str">
            <v>1.4.2.5.07 De otros municipios</v>
          </cell>
        </row>
        <row r="365">
          <cell r="L365" t="str">
            <v>1.4.2.5.08 De empresas públicas no financieras</v>
          </cell>
        </row>
        <row r="366">
          <cell r="L366" t="str">
            <v>1.4.2.5.09 De instituciones públicas financieras</v>
          </cell>
        </row>
        <row r="367">
          <cell r="L367" t="str">
            <v>1.4.2.5.99 Otras</v>
          </cell>
        </row>
        <row r="368">
          <cell r="L368" t="str">
            <v>1.4.2.6 TRANSFERENCIAS DE CAPITAL RECIBIDAS DE LOS GOBIERNOS CENTRALES MUNICIPALES</v>
          </cell>
        </row>
        <row r="369">
          <cell r="L369" t="str">
            <v>1.4.2.6.01 Transferencias de capital recibidas de los gobiernos centrales municipales</v>
          </cell>
        </row>
        <row r="370">
          <cell r="L370" t="str">
            <v>1.4.2.6.02 Otras transferencias de capital recibidas de los gobiernos centrales municipales</v>
          </cell>
        </row>
        <row r="371">
          <cell r="L371" t="str">
            <v>1.4.2.7 TRANSFERENCIAS DE CAPITAL RECIBIDAS DE INSTITUCIONES DESCENTRALIZADAS MUNICIPALES</v>
          </cell>
        </row>
        <row r="372">
          <cell r="L372" t="str">
            <v>1.4.2.7.01 Transferencias de capital recibidas de instituciones descentralizadas municipales</v>
          </cell>
        </row>
        <row r="373">
          <cell r="L373" t="str">
            <v>1.4.2.7.02 Otras transferencias de capital recibidas de de instituciones descentralizadas municipales</v>
          </cell>
        </row>
        <row r="374">
          <cell r="L374" t="str">
            <v>1.4.2.8 TRANSFERENCIAS DE CAPITAL RECIBIDAS DE EMPRESAS PÚBLICAS NO FINANCIERAS</v>
          </cell>
        </row>
        <row r="375">
          <cell r="L375" t="str">
            <v>1.4.2.8.01 Transferencias de capital recibidas de empresas públicas no financieras nacionales</v>
          </cell>
        </row>
        <row r="376">
          <cell r="L376" t="str">
            <v>1.4.2.8.02 Transferencias de capital recibidas de empresas públicas no financieras  municipales</v>
          </cell>
        </row>
        <row r="377">
          <cell r="L377" t="str">
            <v>1.4.2.8.99 Otras transferencias de capital recibidas de empresas públicas no financieras</v>
          </cell>
        </row>
        <row r="378">
          <cell r="L378" t="str">
            <v>1.4.2.9 TRANSFERENCIAS DE CAPITAL RECIBIDAS DE INSTITUCIONES PÚBLICAS FINANCIERAS</v>
          </cell>
        </row>
        <row r="379">
          <cell r="L379" t="str">
            <v>1.4.2.9.01 Transferencias de capital recibidas de instituciones públicas financieras no monetarias</v>
          </cell>
        </row>
        <row r="380">
          <cell r="L380" t="str">
            <v>1.4.2.9.02 Transferencias de capital recibidas de instituciones públicas financieras monetarias</v>
          </cell>
        </row>
        <row r="381">
          <cell r="L381" t="str">
            <v>1.4.2.9.99 Otras transferencias de capital recibidas de instituciones públicas financieras</v>
          </cell>
        </row>
        <row r="382">
          <cell r="L382" t="str">
            <v>1.5 INGRESOS POR CONTRAPRESTACIÓN</v>
          </cell>
        </row>
        <row r="383">
          <cell r="L383" t="str">
            <v>1.5.1 VENTAS DE BIENES Y SERVICIOS</v>
          </cell>
        </row>
        <row r="384">
          <cell r="L384" t="str">
            <v>1.5.1.1 VENTAS DE MERCANCÍAS DEL ESTADO</v>
          </cell>
        </row>
        <row r="385">
          <cell r="L385" t="str">
            <v>1.5.1.1.01 Ventas de almonedas (pública subasta)</v>
          </cell>
        </row>
        <row r="386">
          <cell r="L386" t="str">
            <v>1.5.1.1.02 Venta de medicamentos PROMESE</v>
          </cell>
        </row>
        <row r="387">
          <cell r="L387" t="str">
            <v>1.5.1.1.03 Venta de gacetas oficiales</v>
          </cell>
        </row>
        <row r="388">
          <cell r="L388" t="str">
            <v>1.5.1.1.04 Venta de publicaciones oficiales</v>
          </cell>
        </row>
        <row r="389">
          <cell r="L389" t="str">
            <v>1.5.1.1.05 Otras ventas de mercancías del gobierno central</v>
          </cell>
        </row>
        <row r="390">
          <cell r="L390" t="str">
            <v>1.5.1.1.06 Venta de chatarras</v>
          </cell>
        </row>
        <row r="391">
          <cell r="L391" t="str">
            <v>1.5.1.1.07 Venta de productos pecuarios</v>
          </cell>
        </row>
        <row r="392">
          <cell r="L392" t="str">
            <v>1.5.1.1.08 Venta de carne</v>
          </cell>
        </row>
        <row r="393">
          <cell r="L393" t="str">
            <v>1.5.1.1.09 Venta de desperdicios de zinc y cartón</v>
          </cell>
        </row>
        <row r="394">
          <cell r="L394" t="str">
            <v>1.5.1.1.10 Maquinas franqueadoras</v>
          </cell>
        </row>
        <row r="395">
          <cell r="L395" t="str">
            <v>1.5.1.1.11 Materiales de construcción</v>
          </cell>
        </row>
        <row r="396">
          <cell r="L396" t="str">
            <v>1.5.1.1.12 Ventas de adjudicados</v>
          </cell>
        </row>
        <row r="397">
          <cell r="L397" t="str">
            <v>1.5.1.1.13 Panadería y repostería</v>
          </cell>
        </row>
        <row r="398">
          <cell r="L398" t="str">
            <v>1.5.1.1.14 Venta de billetes y quinielas</v>
          </cell>
        </row>
        <row r="399">
          <cell r="L399" t="str">
            <v>1.5.1.1.15 Productos Químicos</v>
          </cell>
        </row>
        <row r="400">
          <cell r="L400" t="str">
            <v>1.5.1.1.16 Ventas de productos agrícolas</v>
          </cell>
        </row>
        <row r="401">
          <cell r="L401" t="str">
            <v>1.5.1.1.17 Medicinas Boticas Populares</v>
          </cell>
        </row>
        <row r="402">
          <cell r="L402" t="str">
            <v>1.5.1.1.18 Supermercados municipales</v>
          </cell>
        </row>
        <row r="403">
          <cell r="L403" t="str">
            <v>1.5.1.1.19 Plantas ornamentales viveros municipales</v>
          </cell>
        </row>
        <row r="404">
          <cell r="L404" t="str">
            <v>1.5.1.1.20 Venta de desechos orgánicos, inorgánicos, reciclables y no reciclables</v>
          </cell>
        </row>
        <row r="405">
          <cell r="L405" t="str">
            <v>1.5.1.1.21 Artículos Escuelas Laborales</v>
          </cell>
        </row>
        <row r="406">
          <cell r="L406" t="str">
            <v>1.5.1.1.22 Ataúdes</v>
          </cell>
        </row>
        <row r="407">
          <cell r="L407" t="str">
            <v>1.5.1.1.99 Otras ventas de mercancías</v>
          </cell>
        </row>
        <row r="408">
          <cell r="L408" t="str">
            <v>1.5.1.2 VENTAS SERVICIOS DEL ESTADO</v>
          </cell>
        </row>
        <row r="409">
          <cell r="L409" t="str">
            <v>1.5.1.2.01 Venta de servicios isla Catalina</v>
          </cell>
        </row>
        <row r="410">
          <cell r="L410" t="str">
            <v>1.5.1.2.02 Venta de formularios de aduanas</v>
          </cell>
        </row>
        <row r="411">
          <cell r="L411" t="str">
            <v>1.5.1.2.03 Otras ventas de servicios del gobierno central</v>
          </cell>
        </row>
        <row r="412">
          <cell r="L412" t="str">
            <v>1.5.1.2.04 Ingresos de la CUT</v>
          </cell>
        </row>
        <row r="413">
          <cell r="L413" t="str">
            <v>1.5.1.2.05 Servicios de transporte (incluye OMSA, METRO)</v>
          </cell>
        </row>
        <row r="414">
          <cell r="L414" t="str">
            <v>1.5.1.2.06 Otras ventas de servicios de las descentralizadas y autónomas no financieras</v>
          </cell>
        </row>
        <row r="415">
          <cell r="L415" t="str">
            <v>1.5.1.2.07 Venta de pasaportes consulares</v>
          </cell>
        </row>
        <row r="416">
          <cell r="L416" t="str">
            <v>1.5.1.2.08 Venta de formularios y facturas consulares</v>
          </cell>
        </row>
        <row r="417">
          <cell r="L417" t="str">
            <v>1.5.1.2.09 Venta de sellos para facturas consulares</v>
          </cell>
        </row>
        <row r="418">
          <cell r="L418" t="str">
            <v>1.5.1.2.10 Ventas certificados medicos</v>
          </cell>
        </row>
        <row r="419">
          <cell r="L419" t="str">
            <v>1.5.1.2.11 Venta de equipos de alcoholes</v>
          </cell>
        </row>
        <row r="420">
          <cell r="L420" t="str">
            <v>1.5.1.2.12 Venta de sellos pro</v>
          </cell>
        </row>
        <row r="421">
          <cell r="L421" t="str">
            <v>1.5.1.2.13 Venta de energía eléctrica</v>
          </cell>
        </row>
        <row r="422">
          <cell r="L422" t="str">
            <v>1.5.1.2.14 Mensajería express</v>
          </cell>
        </row>
        <row r="423">
          <cell r="L423" t="str">
            <v>1.5.1.2.15 Venta de servicios de las instituciones públicas financieras</v>
          </cell>
        </row>
        <row r="424">
          <cell r="L424" t="str">
            <v>1.5.1.2.16 Venta de agua y saneamiento</v>
          </cell>
        </row>
        <row r="425">
          <cell r="L425" t="str">
            <v>1.5.1.2.17 Arrendamiento de hoteles y complejos turísticos</v>
          </cell>
        </row>
        <row r="426">
          <cell r="L426" t="str">
            <v>1.5.1.2.18 Acondicionamiento de solares y cabañas turísticas en arrendamiento</v>
          </cell>
        </row>
        <row r="427">
          <cell r="L427" t="str">
            <v>1.5.1.2.19 Servicio guardería infantil</v>
          </cell>
        </row>
        <row r="428">
          <cell r="L428" t="str">
            <v>1.5.1.2.20 Uso de rampas</v>
          </cell>
        </row>
        <row r="429">
          <cell r="L429" t="str">
            <v>1.5.1.2.21 Gacetas Municipales</v>
          </cell>
        </row>
        <row r="430">
          <cell r="L430" t="str">
            <v>1.5.1.2.22 Publicaciones Municipales</v>
          </cell>
        </row>
        <row r="431">
          <cell r="L431" t="str">
            <v>1.5.1.2.23 Legalizaciones</v>
          </cell>
        </row>
        <row r="432">
          <cell r="L432" t="str">
            <v>1.5.1.2.24 Derechos de almacenaje</v>
          </cell>
        </row>
        <row r="433">
          <cell r="L433" t="str">
            <v>1.5.1.2.25 Cobro de Ley 134-03</v>
          </cell>
        </row>
        <row r="434">
          <cell r="L434" t="str">
            <v>1.5.1.2.26 Servicio de transporte municipal</v>
          </cell>
        </row>
        <row r="435">
          <cell r="L435" t="str">
            <v>1.5.1.2.27 Servicio postal</v>
          </cell>
        </row>
        <row r="436">
          <cell r="L436" t="str">
            <v>1.5.1.2.28 Remesas, giros postales</v>
          </cell>
        </row>
        <row r="437">
          <cell r="L437" t="str">
            <v>1.5.1.2.29 Servicios de impresión de sellos franqueados</v>
          </cell>
        </row>
        <row r="438">
          <cell r="L438" t="str">
            <v>1.5.1.2.30 Servicios de llaves y cerraduras</v>
          </cell>
        </row>
        <row r="439">
          <cell r="L439" t="str">
            <v>1.5.1.2.31 Publicidad de televisión</v>
          </cell>
        </row>
        <row r="440">
          <cell r="L440" t="str">
            <v>1.5.1.2.32 Programas de televisión</v>
          </cell>
        </row>
        <row r="441">
          <cell r="L441" t="str">
            <v>1.5.1.2.33 Publicidad de radio</v>
          </cell>
        </row>
        <row r="442">
          <cell r="L442" t="str">
            <v>1.5.1.2.34 Programas de radio</v>
          </cell>
        </row>
        <row r="443">
          <cell r="L443" t="str">
            <v>1.5.1.2.35 Publicidad a las instituciones públicas</v>
          </cell>
        </row>
        <row r="444">
          <cell r="L444" t="str">
            <v>1.5.1.2.36 Certificado de no objeción</v>
          </cell>
        </row>
        <row r="445">
          <cell r="L445" t="str">
            <v>1.5.1.2.37 Cursos escuela de CENECA</v>
          </cell>
        </row>
        <row r="446">
          <cell r="L446" t="str">
            <v>1.5.1.2.38 Grabaciones sobre programas en CD y Casette</v>
          </cell>
        </row>
        <row r="447">
          <cell r="L447" t="str">
            <v>1.5.1.2.39 2% Comisión liquidación subasta</v>
          </cell>
        </row>
        <row r="448">
          <cell r="L448" t="str">
            <v>1.5.1.2.40 Renovación prestamos (2%) reposición</v>
          </cell>
        </row>
        <row r="449">
          <cell r="L449" t="str">
            <v>1.5.1.2.41 2% vencimiento contratos subasta</v>
          </cell>
        </row>
        <row r="450">
          <cell r="L450" t="str">
            <v>1.5.1.2.42 % sobre desalojos recibidos</v>
          </cell>
        </row>
        <row r="451">
          <cell r="L451" t="str">
            <v>1.5.1.2.43 Denuncias por pérdidas de póliza</v>
          </cell>
        </row>
        <row r="452">
          <cell r="L452" t="str">
            <v>1.5.1.2.44 Excedentes prescritos</v>
          </cell>
        </row>
        <row r="453">
          <cell r="L453" t="str">
            <v>1.5.1.2.45 Ventas de desalojos</v>
          </cell>
        </row>
        <row r="454">
          <cell r="L454" t="str">
            <v>1.5.1.2.46 Registros industriales</v>
          </cell>
        </row>
        <row r="455">
          <cell r="L455" t="str">
            <v>1.5.1.2.99 Otras ventas de servicios</v>
          </cell>
        </row>
        <row r="456">
          <cell r="L456" t="str">
            <v>1.5.1.3 TASAS</v>
          </cell>
        </row>
        <row r="457">
          <cell r="L457" t="str">
            <v>1.5.1.3.01 Tasas judiciales sobre actos  expedidos por el Poder Judicial</v>
          </cell>
        </row>
        <row r="458">
          <cell r="L458" t="str">
            <v>1.5.1.3.02 Tasa por expedición y renovación de pasaportes</v>
          </cell>
        </row>
        <row r="459">
          <cell r="L459" t="str">
            <v>1.5.1.3.03 Tarjeta de turismo</v>
          </cell>
        </row>
        <row r="460">
          <cell r="L460" t="str">
            <v>1.5.1.3.04 Tasa sobre inmigración</v>
          </cell>
        </row>
        <row r="461">
          <cell r="L461" t="str">
            <v>1.5.1.3.05 Tasas por conceptos de mensuras catastrales</v>
          </cell>
        </row>
        <row r="462">
          <cell r="L462" t="str">
            <v>1.5.1.3.06 Tasa a la matanza de animales</v>
          </cell>
        </row>
        <row r="463">
          <cell r="L463" t="str">
            <v>1.5.1.3.07 Instalación de tanques con material inflamable para uso residencial</v>
          </cell>
        </row>
        <row r="464">
          <cell r="L464" t="str">
            <v>1.5.1.3.08 Pago mensuras catastrales  para enajenación y arrend. de solares</v>
          </cell>
        </row>
        <row r="465">
          <cell r="L465" t="str">
            <v>1.5.1.3.09 Tramitación de plano</v>
          </cell>
        </row>
        <row r="466">
          <cell r="L466" t="str">
            <v>1.5.1.3.10 Servicios médicos y de ambulancias</v>
          </cell>
        </row>
        <row r="467">
          <cell r="L467" t="str">
            <v>1.5.1.3.11 Servicios funerarios</v>
          </cell>
        </row>
        <row r="468">
          <cell r="L468" t="str">
            <v>1.5.1.3.12 Supervisión y fiscalización de obras</v>
          </cell>
        </row>
        <row r="469">
          <cell r="L469" t="str">
            <v>1.5.1.3.13 Limpiezas solares yermos</v>
          </cell>
        </row>
        <row r="470">
          <cell r="L470" t="str">
            <v>1.5.1.3.14 Inhumación y exhumación</v>
          </cell>
        </row>
        <row r="471">
          <cell r="L471" t="str">
            <v>1.5.1.3.15 Expedición certificaciones</v>
          </cell>
        </row>
        <row r="472">
          <cell r="L472" t="str">
            <v>1.5.1.3.16 Estudio y autorización para uso de suelo</v>
          </cell>
        </row>
        <row r="473">
          <cell r="L473" t="str">
            <v>1.5.1.3.17 Garajes</v>
          </cell>
        </row>
        <row r="474">
          <cell r="L474" t="str">
            <v>1.5.1.3.18 Certificaciones vida y costumbre</v>
          </cell>
        </row>
        <row r="475">
          <cell r="L475" t="str">
            <v>1.5.1.3.19 Grúas y remolques</v>
          </cell>
        </row>
        <row r="476">
          <cell r="L476" t="str">
            <v>1.5.1.3.20 Recolección desechos sólidos</v>
          </cell>
        </row>
        <row r="477">
          <cell r="L477" t="str">
            <v>1.5.1.3.21 Mantenimiento paseos comerciales</v>
          </cell>
        </row>
        <row r="478">
          <cell r="L478" t="str">
            <v>1.5.1.3.22 Tasas por declaración tardía zona rural</v>
          </cell>
        </row>
        <row r="479">
          <cell r="L479" t="str">
            <v>1.5.1.3.23 Tramitación solicitud terrenos</v>
          </cell>
        </row>
        <row r="480">
          <cell r="L480" t="str">
            <v>1.5.1.3.24 Tasa de terrenos</v>
          </cell>
        </row>
        <row r="481">
          <cell r="L481" t="str">
            <v>1.5.1.3.25 Servicios administrativos</v>
          </cell>
        </row>
        <row r="482">
          <cell r="L482" t="str">
            <v>1.5.1.3.26 Derechos aeroportuarios</v>
          </cell>
        </row>
        <row r="483">
          <cell r="L483" t="str">
            <v>1.5.1.3.27 Certificación uso de suelo</v>
          </cell>
        </row>
        <row r="484">
          <cell r="L484" t="str">
            <v>1.5.1.3.28 Certificación cambio de suelo</v>
          </cell>
        </row>
        <row r="485">
          <cell r="L485" t="str">
            <v>1.5.1.3.29 Tasa por servicios funerarios de empresas privadas</v>
          </cell>
        </row>
        <row r="486">
          <cell r="L486" t="str">
            <v>1.5.1.3.30 Compensación por derecho al uso del espacio público aéreo</v>
          </cell>
        </row>
        <row r="487">
          <cell r="L487" t="str">
            <v>1.5.1.3.99 Otras tasas</v>
          </cell>
        </row>
        <row r="488">
          <cell r="L488" t="str">
            <v>1.5.1.4 DERECHOS ADMINISTRATIVOS</v>
          </cell>
        </row>
        <row r="489">
          <cell r="L489" t="str">
            <v>1.5.1.4.01 Venta de sellos especiales para el Colegio de Abogados</v>
          </cell>
        </row>
        <row r="490">
          <cell r="L490" t="str">
            <v>1.5.1.4.02 Servicios de laboratorios del Ministerio de Obras Públicas</v>
          </cell>
        </row>
        <row r="491">
          <cell r="L491" t="str">
            <v>1.5.1.4.03 Impuesto sobre inscripciones en registro de tierra</v>
          </cell>
        </row>
        <row r="492">
          <cell r="L492" t="str">
            <v>1.5.1.4.04 Impuesto adicional sobre inscripción en el registro de tierras</v>
          </cell>
        </row>
        <row r="493">
          <cell r="L493" t="str">
            <v>1.5.1.4.05 Impuesto sobre mercancías declaradas en depósitos</v>
          </cell>
        </row>
        <row r="494">
          <cell r="L494" t="str">
            <v>1.5.1.4.06 Sellos es. sobre sentencias de divorcio</v>
          </cell>
        </row>
        <row r="495">
          <cell r="L495" t="str">
            <v>1.5.1.4.07 Sellos para certificados de salud</v>
          </cell>
        </row>
        <row r="496">
          <cell r="L496" t="str">
            <v>1.5.1.4.08 Sellos de correos</v>
          </cell>
        </row>
        <row r="497">
          <cell r="L497" t="str">
            <v>1.5.1.4.09 Entrega y almacenaje de encomiendas postales</v>
          </cell>
        </row>
        <row r="498">
          <cell r="L498" t="str">
            <v>1.5.1.4.10 Sellos postales aéreos al exterior</v>
          </cell>
        </row>
        <row r="499">
          <cell r="L499" t="str">
            <v>1.5.1.4.11 Primas sobre valores declarados</v>
          </cell>
        </row>
        <row r="500">
          <cell r="L500" t="str">
            <v>1.5.1.4.12 Certificados de inscripción venta de drogas</v>
          </cell>
        </row>
        <row r="501">
          <cell r="L501" t="str">
            <v>1.5.1.4.13 Derechos percibidos por oficialía civil</v>
          </cell>
        </row>
        <row r="502">
          <cell r="L502" t="str">
            <v>1.5.1.4.14 Derechos portuarios</v>
          </cell>
        </row>
        <row r="503">
          <cell r="L503" t="str">
            <v>1.5.1.4.15 Contribución por costo confección placas exoneradas</v>
          </cell>
        </row>
        <row r="504">
          <cell r="L504" t="str">
            <v>1.5.1.4.16 Naturalización de extranjeros</v>
          </cell>
        </row>
        <row r="505">
          <cell r="L505" t="str">
            <v>1.5.1.4.17 Cédula personal de identificación</v>
          </cell>
        </row>
        <row r="506">
          <cell r="L506" t="str">
            <v>1.5.1.4.18 Licencia para manejar vehículos de motor</v>
          </cell>
        </row>
        <row r="507">
          <cell r="L507" t="str">
            <v>1.5.1.4.19 Inserción de revista Industria y Comercio</v>
          </cell>
        </row>
        <row r="508">
          <cell r="L508" t="str">
            <v>1.5.1.4.20 Marcas de fábricas y nombres comerciales e industriales</v>
          </cell>
        </row>
        <row r="509">
          <cell r="L509" t="str">
            <v>1.5.1.4.21 Patentes de invención</v>
          </cell>
        </row>
        <row r="510">
          <cell r="L510" t="str">
            <v>1.5.1.4.22 Registro de patentizados</v>
          </cell>
        </row>
        <row r="511">
          <cell r="L511" t="str">
            <v>1.5.1.4.23 Servicios judiciales</v>
          </cell>
        </row>
        <row r="512">
          <cell r="L512" t="str">
            <v>1.5.1.4.24 Análisis de productos farmacéuticos  y alimenticios</v>
          </cell>
        </row>
        <row r="513">
          <cell r="L513" t="str">
            <v>1.5.1.4.25 Registro de productos farmacéuticos</v>
          </cell>
        </row>
        <row r="514">
          <cell r="L514" t="str">
            <v>1.5.1.4.26 Intercambio de bultos postales</v>
          </cell>
        </row>
        <row r="515">
          <cell r="L515" t="str">
            <v>1.5.1.4.27 Apartados correos</v>
          </cell>
        </row>
        <row r="516">
          <cell r="L516" t="str">
            <v>1.5.1.4.28 Derechos sobre bienes intangibles</v>
          </cell>
        </row>
        <row r="517">
          <cell r="L517" t="str">
            <v>1.5.1.4.29 Parquímetros</v>
          </cell>
        </row>
        <row r="518">
          <cell r="L518" t="str">
            <v>1.5.1.4.30 Franjas, rutas y permisos para transporte urbano</v>
          </cell>
        </row>
        <row r="519">
          <cell r="L519" t="str">
            <v>1.5.1.4.31 Estacionamiento vía pública</v>
          </cell>
        </row>
        <row r="520">
          <cell r="L520" t="str">
            <v>1.5.1.4.32 Registros de actos civiles</v>
          </cell>
        </row>
        <row r="521">
          <cell r="L521" t="str">
            <v>1.5.1.4.33 Actos traslativos hipotecarias Ley 29-14</v>
          </cell>
        </row>
        <row r="522">
          <cell r="L522" t="str">
            <v>1.5.1.4.34 Registro actos judiciales y extra-judiciales</v>
          </cell>
        </row>
        <row r="523">
          <cell r="L523" t="str">
            <v>1.5.1.4.35 Otros registros contratos y cobros</v>
          </cell>
        </row>
        <row r="524">
          <cell r="L524" t="str">
            <v>1.5.1.4.36 Actos inscripción hipotecaria Ley 29-14</v>
          </cell>
        </row>
        <row r="525">
          <cell r="L525" t="str">
            <v>1.5.1.4.37 Otros actos traslativos de propiedad</v>
          </cell>
        </row>
        <row r="526">
          <cell r="L526" t="str">
            <v>1.5.1.4.38 Traslado de residencia al extranjero</v>
          </cell>
        </row>
        <row r="527">
          <cell r="L527" t="str">
            <v>1.5.1.4.39 Casetas fijas y móviles</v>
          </cell>
        </row>
        <row r="528">
          <cell r="L528" t="str">
            <v>1.5.1.4.40 Notarización y legalización de documentos Ley 89-05</v>
          </cell>
        </row>
        <row r="529">
          <cell r="L529" t="str">
            <v>1.5.1.5 ARRENDAMIENTOS</v>
          </cell>
        </row>
        <row r="530">
          <cell r="L530" t="str">
            <v>1.5.1.5.01 Arrendamiento de locales comerciales y casas</v>
          </cell>
        </row>
        <row r="531">
          <cell r="L531" t="str">
            <v>1.5.1.5.02 Otros arrendamiento de bienes inmuebles</v>
          </cell>
        </row>
        <row r="532">
          <cell r="L532" t="str">
            <v>1.5.1.5.03 Alquileres equipos pesados</v>
          </cell>
        </row>
        <row r="533">
          <cell r="L533" t="str">
            <v>1.5.1.5.04 Locales y casetas a buhoneros</v>
          </cell>
        </row>
        <row r="534">
          <cell r="L534" t="str">
            <v>1.5.1.5.05 Plazas</v>
          </cell>
        </row>
        <row r="535">
          <cell r="L535" t="str">
            <v>1.5.1.5.06 Sanitarios móviles</v>
          </cell>
        </row>
        <row r="536">
          <cell r="L536" t="str">
            <v>1.5.1.5.07 Otros arrendamiento de bienes muebles</v>
          </cell>
        </row>
        <row r="537">
          <cell r="L537" t="str">
            <v>1.5.1.5.08 Mercados y hospedajes</v>
          </cell>
        </row>
        <row r="538">
          <cell r="L538" t="str">
            <v>1.5.1.5.09 Galleras</v>
          </cell>
        </row>
        <row r="539">
          <cell r="L539" t="str">
            <v>1.5.1.5.10 Nichos en cementerio</v>
          </cell>
        </row>
        <row r="540">
          <cell r="L540" t="str">
            <v>1.5.1.5.11 Cafeterías</v>
          </cell>
        </row>
        <row r="541">
          <cell r="L541" t="str">
            <v>1.5.1.5.12 Corrales para animales</v>
          </cell>
        </row>
        <row r="542">
          <cell r="L542" t="str">
            <v>1.5.1.5.13 Balnearios</v>
          </cell>
        </row>
        <row r="543">
          <cell r="L543" t="str">
            <v>1.5.1.5.14 Fábrica de blocks</v>
          </cell>
        </row>
        <row r="544">
          <cell r="L544" t="str">
            <v>1.5.1.5.15 Cines</v>
          </cell>
        </row>
        <row r="545">
          <cell r="L545" t="str">
            <v>1.5.1.5.16 Matanza y expendio de carnes</v>
          </cell>
        </row>
        <row r="546">
          <cell r="L546" t="str">
            <v>1.5.1.5.17 Alquileres o arrendamientos de proventos</v>
          </cell>
        </row>
        <row r="547">
          <cell r="L547" t="str">
            <v>1.5.1.5.18 Tardanza por pagos de arrendamientos (10 % mora)</v>
          </cell>
        </row>
        <row r="548">
          <cell r="L548" t="str">
            <v>1.5.1.5.19 Otros proventos</v>
          </cell>
        </row>
        <row r="549">
          <cell r="L549" t="str">
            <v>1.5.1.6 ACCESORIOS SOBRE DERECHOS ADMINISTRATIVOS</v>
          </cell>
        </row>
        <row r="550">
          <cell r="L550" t="str">
            <v>1.5.1.6.01 Recargo tasa sobre inmigración</v>
          </cell>
        </row>
        <row r="551">
          <cell r="L551" t="str">
            <v>1.5.1.6.02 Recargo por mora registro de tierras</v>
          </cell>
        </row>
        <row r="552">
          <cell r="L552" t="str">
            <v>1.5.2 INGRESOS DE EXPLOTACIÓN</v>
          </cell>
        </row>
        <row r="553">
          <cell r="L553" t="str">
            <v>1.5.2.1 VENTAS DE BIENES POR ESTABLECIMIENTO DE MERCADO</v>
          </cell>
        </row>
        <row r="554">
          <cell r="L554" t="str">
            <v>1.5.2.1.01 Ventas de bienes por establecimiento de mercado</v>
          </cell>
        </row>
        <row r="555">
          <cell r="L555" t="str">
            <v>1.5.2.2 VENTAS DE SERVICIOS POR ESTABLECIMIENTO DE MERCADO</v>
          </cell>
        </row>
        <row r="556">
          <cell r="L556" t="str">
            <v>1.5.2.2.01 Ventas de servicios por establecimiento de mercado</v>
          </cell>
        </row>
        <row r="557">
          <cell r="L557" t="str">
            <v>1.5.2.2.02 Venta de servicios de las instituciones públicas financieras</v>
          </cell>
        </row>
        <row r="558">
          <cell r="L558" t="str">
            <v>1.5.2.2.03 Venta de agua y saneamiento</v>
          </cell>
        </row>
        <row r="559">
          <cell r="L559" t="str">
            <v>1.5.2.2.04 Venta de energía eléctrica</v>
          </cell>
        </row>
        <row r="560">
          <cell r="L560" t="str">
            <v>1.6 OTROS INGRESOS</v>
          </cell>
        </row>
        <row r="561">
          <cell r="L561" t="str">
            <v>1.6.1 RENTAS DE LA PROPIEDAD</v>
          </cell>
        </row>
        <row r="562">
          <cell r="L562" t="str">
            <v>1.6.1.1 DIVIDENDOS POR INVERSIONES EMPRESARIALES</v>
          </cell>
        </row>
        <row r="563">
          <cell r="L563" t="str">
            <v>1.6.1.1.01 Fondo Patrimonial de Empresas Reformadas (Fonper)</v>
          </cell>
        </row>
        <row r="564">
          <cell r="L564" t="str">
            <v>1.6.1.1.02 Dividendos Banco de Reservas</v>
          </cell>
        </row>
        <row r="565">
          <cell r="L565" t="str">
            <v>1.6.1.1.03 Dividendos Refinería Dominicana de Petróleo</v>
          </cell>
        </row>
        <row r="566">
          <cell r="L566" t="str">
            <v>1.6.1.1.04 Dividendos por inversiones empresariales</v>
          </cell>
        </row>
        <row r="567">
          <cell r="L567" t="str">
            <v>1.6.1.1.05 De las instituciones públicas financieras</v>
          </cell>
        </row>
        <row r="568">
          <cell r="L568" t="str">
            <v>1.6.1.1.06 Dividendo de la Operadora Puerto Viejo, s.a. (OPUVISA)</v>
          </cell>
        </row>
        <row r="569">
          <cell r="L569" t="str">
            <v>1.6.1.1.07 Dividendos de Fimaca</v>
          </cell>
        </row>
        <row r="570">
          <cell r="L570" t="str">
            <v>1.6.1.1.99 Otros dividendos</v>
          </cell>
        </row>
        <row r="571">
          <cell r="L571" t="str">
            <v>1.6.1.2 INTERESES</v>
          </cell>
        </row>
        <row r="572">
          <cell r="L572" t="str">
            <v>1.6.1.2.01 Intereses por colocación de bonos del mercado interno</v>
          </cell>
        </row>
        <row r="573">
          <cell r="L573" t="str">
            <v>1.6.1.2.02 Intereses por colocación de inversiones financieras del mercado interno</v>
          </cell>
        </row>
        <row r="574">
          <cell r="L574" t="str">
            <v>1.6.1.2.03 Ganancia por colocación de bonos internos</v>
          </cell>
        </row>
        <row r="575">
          <cell r="L575" t="str">
            <v>1.6.1.2.04 Intereses percibidos del mercado interno</v>
          </cell>
        </row>
        <row r="576">
          <cell r="L576" t="str">
            <v>1.6.1.2.05 Intereses por colocación de bonos del mercado externo</v>
          </cell>
        </row>
        <row r="577">
          <cell r="L577" t="str">
            <v>1.6.1.2.06 Intereses por colocación de inversiones financieras del mercado externo</v>
          </cell>
        </row>
        <row r="578">
          <cell r="L578" t="str">
            <v>1.6.1.2.07 Ganancia por colocación de bonos externos</v>
          </cell>
        </row>
        <row r="579">
          <cell r="L579" t="str">
            <v>1.6.1.2.08 Intereses percibidos del mercado externo</v>
          </cell>
        </row>
        <row r="580">
          <cell r="L580" t="str">
            <v>1.6.1.3 ARRIENDO DE ACTIVOS TANGIBLES NO PRODUCIDOS</v>
          </cell>
        </row>
        <row r="581">
          <cell r="L581" t="str">
            <v>1.6.1.3.01 Regalías netas de fundición minera</v>
          </cell>
        </row>
        <row r="582">
          <cell r="L582" t="str">
            <v>1.6.1.3.02 Permisos para explotar yacimientos mineros</v>
          </cell>
        </row>
        <row r="583">
          <cell r="L583" t="str">
            <v>1.6.1.3.03 Explotación yacimientos mineros</v>
          </cell>
        </row>
        <row r="584">
          <cell r="L584" t="str">
            <v>1.6.1.3.04 Explotación Falconbridge</v>
          </cell>
        </row>
        <row r="585">
          <cell r="L585" t="str">
            <v>1.6.1.3.05 Arrendamiento de solares</v>
          </cell>
        </row>
        <row r="586">
          <cell r="L586" t="str">
            <v>1.6.1.3.06 Arrendamiento de terrenos rurales</v>
          </cell>
        </row>
        <row r="587">
          <cell r="L587" t="str">
            <v>1.6.1.3.07 Arrendamiento de terrenos en cementerios</v>
          </cell>
        </row>
        <row r="588">
          <cell r="L588" t="str">
            <v>1.6.1.3.08 Alquileres o arrendamientos de bienes inmuebles</v>
          </cell>
        </row>
        <row r="589">
          <cell r="L589" t="str">
            <v>1.6.1.3.09 Alquileres o arrendamientos de bienes muebles</v>
          </cell>
        </row>
        <row r="590">
          <cell r="L590" t="str">
            <v>1.6.1.3.10 Concesiones del Hospital Metropolitano de Santiago (HOMS) - Nunca fue utilizado.</v>
          </cell>
        </row>
        <row r="591">
          <cell r="L591" t="str">
            <v>1.6.1.3.11 Arrendamiento de Salinas</v>
          </cell>
        </row>
        <row r="592">
          <cell r="L592" t="str">
            <v>1.6.1.4 CONCESIONES</v>
          </cell>
        </row>
        <row r="593">
          <cell r="L593" t="str">
            <v>1.6.1.4.01 Operación parqueos</v>
          </cell>
        </row>
        <row r="594">
          <cell r="L594" t="str">
            <v>1.6.1.4.02 Operación mercados</v>
          </cell>
        </row>
        <row r="595">
          <cell r="L595" t="str">
            <v>1.6.1.4.03 Operación cementerios</v>
          </cell>
        </row>
        <row r="596">
          <cell r="L596" t="str">
            <v>1.6.1.4.04 Concesiones De La Barrick Gold</v>
          </cell>
        </row>
        <row r="597">
          <cell r="L597" t="str">
            <v>1.6.1.4.99 Otras concesiones</v>
          </cell>
        </row>
        <row r="598">
          <cell r="L598" t="str">
            <v>1.6.1.5 ACCESORIOS DE ARRIENDO DE ACTIVOS TANGIBLES NO PRODUCIDOS</v>
          </cell>
        </row>
        <row r="599">
          <cell r="L599" t="str">
            <v>1.6.1.5.01 Interés indemnizatorio de las regalías mineras en US$</v>
          </cell>
        </row>
        <row r="600">
          <cell r="L600" t="str">
            <v>1.6.1.5.02 Recargos, multas y sanciones de las regalías  mineras en US$</v>
          </cell>
        </row>
        <row r="601">
          <cell r="L601" t="str">
            <v>1.6.2 SUBVENCIONES</v>
          </cell>
        </row>
        <row r="602">
          <cell r="L602" t="str">
            <v>1.6.2.1 SUBVENCIONES RECIBIDAS</v>
          </cell>
        </row>
        <row r="603">
          <cell r="L603" t="str">
            <v>1.6.2.1.01 Subvenciones recibidas de empresas y cuasi empresas públicas</v>
          </cell>
        </row>
        <row r="604">
          <cell r="L604" t="str">
            <v>1.6.2.1.02 Subvenciones recibidas de instituciones financieras no monetarias</v>
          </cell>
        </row>
        <row r="605">
          <cell r="L605" t="str">
            <v>1.6.2.1.03 Subvenciones recibidas de  instituciones financieras monetarias</v>
          </cell>
        </row>
        <row r="606">
          <cell r="L606" t="str">
            <v>1.6.3 MULTAS Y SANCIONES</v>
          </cell>
        </row>
        <row r="607">
          <cell r="L607" t="str">
            <v>1.6.3.1 MULTAS Y SANCIONES</v>
          </cell>
        </row>
        <row r="608">
          <cell r="L608" t="str">
            <v>1.6.3.1.01 Multas por delitos, evasión e incumplimiento al Código Tributario</v>
          </cell>
        </row>
        <row r="609">
          <cell r="L609" t="str">
            <v>1.6.3.1.02 Multas tribunales</v>
          </cell>
        </row>
        <row r="610">
          <cell r="L610" t="str">
            <v>1.6.3.1.03 Multas de tránsito</v>
          </cell>
        </row>
        <row r="611">
          <cell r="L611" t="str">
            <v>1.6.3.1.04 Multas carreteras</v>
          </cell>
        </row>
        <row r="612">
          <cell r="L612" t="str">
            <v>1.6.3.1.05 Multa Ley Forestal</v>
          </cell>
        </row>
        <row r="613">
          <cell r="L613" t="str">
            <v>1.6.3.1.06 Multas violaciones Ley Drogas Narcóticas</v>
          </cell>
        </row>
        <row r="614">
          <cell r="L614" t="str">
            <v>1.6.3.1.07 Multas Seguro Social, contratos de trabajo</v>
          </cell>
        </row>
        <row r="615">
          <cell r="L615" t="str">
            <v>1.6.3.1.08 Multas diversas</v>
          </cell>
        </row>
        <row r="616">
          <cell r="L616" t="str">
            <v>1.6.3.1.09 Pago tardío recolección desechos sólidos</v>
          </cell>
        </row>
        <row r="617">
          <cell r="L617" t="str">
            <v>1.6.3.1.10 Pago tardío remates proventos</v>
          </cell>
        </row>
        <row r="618">
          <cell r="L618" t="str">
            <v>1.6.3.1.11 Multas administrativas</v>
          </cell>
        </row>
        <row r="619">
          <cell r="L619" t="str">
            <v>1.6.3.1.12 Multas por construcción ilegal</v>
          </cell>
        </row>
        <row r="620">
          <cell r="L620" t="str">
            <v>1.6.3.1.13 Multa por tirada de escombros y desechos en las vías públicas</v>
          </cell>
        </row>
        <row r="621">
          <cell r="L621" t="str">
            <v>1.6.3.1.14 Multas judiciales</v>
          </cell>
        </row>
        <row r="622">
          <cell r="L622" t="str">
            <v>1.6.3.1.15 Multas por incautación</v>
          </cell>
        </row>
        <row r="623">
          <cell r="L623" t="str">
            <v>1.6.4 INGRESOS DIVERSOS</v>
          </cell>
        </row>
        <row r="624">
          <cell r="L624" t="str">
            <v>1.6.4.1 INGRESOS DIVERSOS</v>
          </cell>
        </row>
        <row r="625">
          <cell r="L625" t="str">
            <v>1.6.4.1.01 Depósitos en exceso</v>
          </cell>
        </row>
        <row r="626">
          <cell r="L626" t="str">
            <v>1.6.4.1.02 Miscelaneos</v>
          </cell>
        </row>
        <row r="627">
          <cell r="L627" t="str">
            <v>1.6.4.1.03 Fianzas industriales para la fabricación de fósforos</v>
          </cell>
        </row>
        <row r="628">
          <cell r="L628" t="str">
            <v>1.6.4.1.04 Fianzas Judiciales y depósitos en consignación</v>
          </cell>
        </row>
        <row r="629">
          <cell r="L629" t="str">
            <v>1.6.4.1.05 Fianzas diversas</v>
          </cell>
        </row>
        <row r="630">
          <cell r="L630" t="str">
            <v>1.6.4.1.99 Otros ingresos diversos</v>
          </cell>
        </row>
        <row r="631">
          <cell r="L631" t="str">
            <v>1.7 VENTA DE ACTIVOS NO FINANCIEROS</v>
          </cell>
        </row>
        <row r="632">
          <cell r="L632" t="str">
            <v>1.7.1 VENTA DE  ACTIVOS FIJOS</v>
          </cell>
        </row>
        <row r="633">
          <cell r="L633" t="str">
            <v>1.7.1.1 VENTA DE EDIFICIOS</v>
          </cell>
        </row>
        <row r="634">
          <cell r="L634" t="str">
            <v>1.7.1.1.01 Edificios residenciales (viviendas)</v>
          </cell>
        </row>
        <row r="635">
          <cell r="L635" t="str">
            <v>1.7.1.1.02 Edificios no residenciales</v>
          </cell>
        </row>
        <row r="636">
          <cell r="L636" t="str">
            <v>1.7.1.1.03 Otras estructuras</v>
          </cell>
        </row>
        <row r="637">
          <cell r="L637" t="str">
            <v>1.7.1.2 VENTAS DE MOBILIARIO Y EQUIPO</v>
          </cell>
        </row>
        <row r="638">
          <cell r="L638" t="str">
            <v>1.7.1.2.01 Muebles de oficina y estantería</v>
          </cell>
        </row>
        <row r="639">
          <cell r="L639" t="str">
            <v>1.7.1.2.02 Muebles de alojamiento, excepto de oficina y estantería</v>
          </cell>
        </row>
        <row r="640">
          <cell r="L640" t="str">
            <v>1.7.1.2.03 Equipos de cómputo</v>
          </cell>
        </row>
        <row r="641">
          <cell r="L641" t="str">
            <v>1.7.1.2.04 Electrodomésticos</v>
          </cell>
        </row>
        <row r="642">
          <cell r="L642" t="str">
            <v>1.7.1.3 VENTAS DE MOBILIARIO Y EQUIPO EDUCACIONAL Y RECREATIVO</v>
          </cell>
        </row>
        <row r="643">
          <cell r="L643" t="str">
            <v>1.7.1.3.01 Equipos y aparatos audiovisuales</v>
          </cell>
        </row>
        <row r="644">
          <cell r="L644" t="str">
            <v>1.7.1.3.02 Aparatos deportivos</v>
          </cell>
        </row>
        <row r="645">
          <cell r="L645" t="str">
            <v>1.7.1.3.03 Cámaras fotográficas y de video</v>
          </cell>
        </row>
        <row r="646">
          <cell r="L646" t="str">
            <v>1.7.1.3.04 Equipos  recreativos</v>
          </cell>
        </row>
        <row r="647">
          <cell r="L647" t="str">
            <v>1.7.1.4 VENTAS DE VEHÍCULOS Y EQUIPO DE TRANSPORTE, TRACCIÓN Y ELEVACIÓN</v>
          </cell>
        </row>
        <row r="648">
          <cell r="L648" t="str">
            <v>1.7.1.4.01 Automóviles y camiones</v>
          </cell>
        </row>
        <row r="649">
          <cell r="L649" t="str">
            <v>1.7.1.4.02 Carrocerías y remolques</v>
          </cell>
        </row>
        <row r="650">
          <cell r="L650" t="str">
            <v>1.7.1.4.03 Equipo aeronáutico</v>
          </cell>
        </row>
        <row r="651">
          <cell r="L651" t="str">
            <v>1.7.1.4.04 Equipo ferroviario</v>
          </cell>
        </row>
        <row r="652">
          <cell r="L652" t="str">
            <v>1.7.1.4.05 Embarcaciones</v>
          </cell>
        </row>
        <row r="653">
          <cell r="L653" t="str">
            <v>1.7.1.4.06 Equipo de tracción</v>
          </cell>
        </row>
        <row r="654">
          <cell r="L654" t="str">
            <v>1.7.1.4.07 Equipo de elevación</v>
          </cell>
        </row>
        <row r="655">
          <cell r="L655" t="str">
            <v>1.7.1.4.08 Otros equipos de transporte</v>
          </cell>
        </row>
        <row r="656">
          <cell r="L656" t="str">
            <v>1.7.1.5 VENTAS DE MAQUINARIA, OTROS EQUIPOS Y HERRAMIENTAS</v>
          </cell>
        </row>
        <row r="657">
          <cell r="L657" t="str">
            <v>1.7.1.5.01 Maquinaria y equipo agropecuario</v>
          </cell>
        </row>
        <row r="658">
          <cell r="L658" t="str">
            <v>1.7.1.5.02 Maquinaria y equipo industrial</v>
          </cell>
        </row>
        <row r="659">
          <cell r="L659" t="str">
            <v>1.7.1.5.03 Maquinaria y equipo de construcción</v>
          </cell>
        </row>
        <row r="660">
          <cell r="L660" t="str">
            <v>1.7.1.5.04 Sistemas de aire acondicionado, calefacción y refrigeración industrial y comercial</v>
          </cell>
        </row>
        <row r="661">
          <cell r="L661" t="str">
            <v>1.7.1.5.05 Equipo de comunicación, telecomunicaciones y señalamiento</v>
          </cell>
        </row>
        <row r="662">
          <cell r="L662" t="str">
            <v>1.7.1.5.06 Equipo de generación eléctrica, aparatos y accesorios eléctricos</v>
          </cell>
        </row>
        <row r="663">
          <cell r="L663" t="str">
            <v>1.7.1.5.07 Herramientas y máquinas-herramientas</v>
          </cell>
        </row>
        <row r="664">
          <cell r="L664" t="str">
            <v>1.7.1.5.08 Otros equipos</v>
          </cell>
        </row>
        <row r="665">
          <cell r="L665" t="str">
            <v>1.7.1.6 VENTAS DE EQUIPO E INSTRUMENTAL, CIENTÍFICO Y LABORATORIO</v>
          </cell>
        </row>
        <row r="666">
          <cell r="L666" t="str">
            <v>1.7.1.6.01 Equipo médico y de laboratorio</v>
          </cell>
        </row>
        <row r="667">
          <cell r="L667" t="str">
            <v>1.7.1.6.02 Instrumental médico y de laboratorio</v>
          </cell>
        </row>
        <row r="668">
          <cell r="L668" t="str">
            <v>1.7.1.6.03 Equipo veterinario</v>
          </cell>
        </row>
        <row r="669">
          <cell r="L669" t="str">
            <v>1.7.1.6.04 Equipo meteorológico y sismológico</v>
          </cell>
        </row>
        <row r="670">
          <cell r="L670" t="str">
            <v>1.7.1.7 VENTAS DE ACTIVOS BIOLÓGICOS</v>
          </cell>
        </row>
        <row r="671">
          <cell r="L671" t="str">
            <v>1.7.1.7.01 Bovinos</v>
          </cell>
        </row>
        <row r="672">
          <cell r="L672" t="str">
            <v>1.7.1.7.02 Porcinos</v>
          </cell>
        </row>
        <row r="673">
          <cell r="L673" t="str">
            <v>1.7.1.7.03 Aves</v>
          </cell>
        </row>
        <row r="674">
          <cell r="L674" t="str">
            <v>1.7.1.7.04 Ovinos y caprinos</v>
          </cell>
        </row>
        <row r="675">
          <cell r="L675" t="str">
            <v>1.7.1.7.05 Peces y acuicultura</v>
          </cell>
        </row>
        <row r="676">
          <cell r="L676" t="str">
            <v>1.7.1.7.06 Equinos</v>
          </cell>
        </row>
        <row r="677">
          <cell r="L677" t="str">
            <v>1.7.1.7.07 Especies menores y de zoológico</v>
          </cell>
        </row>
        <row r="678">
          <cell r="L678" t="str">
            <v>1.7.1.7.08 Otros animales que generan producción recurrente</v>
          </cell>
        </row>
        <row r="679">
          <cell r="L679" t="str">
            <v>1.7.1.7.09 Árboles, cultivos y plantas que generan productos recurrentes</v>
          </cell>
        </row>
        <row r="680">
          <cell r="L680" t="str">
            <v>1.7.1.8 VENTAS DE EQUIPOS DE DEFENSA Y SEGURIDAD</v>
          </cell>
        </row>
        <row r="681">
          <cell r="L681" t="str">
            <v>1.7.1.8.01 Equipos de defensa</v>
          </cell>
        </row>
        <row r="682">
          <cell r="L682" t="str">
            <v>1.7.1.8.02 Equipos de seguridad</v>
          </cell>
        </row>
        <row r="683">
          <cell r="L683" t="str">
            <v>1.7.1.8.99 Otros mobiliarios y equipos no identificados precedentemente</v>
          </cell>
        </row>
        <row r="684">
          <cell r="L684" t="str">
            <v>1.7.2 VENTA DE ACTIVOS INTANGIBLES</v>
          </cell>
        </row>
        <row r="685">
          <cell r="L685" t="str">
            <v>1.7.2.1 PROGRAMAS DE INFORMÁTICA Y BASE DE DATOS</v>
          </cell>
        </row>
        <row r="686">
          <cell r="L686" t="str">
            <v>1.7.2.1.01 Programas de informática</v>
          </cell>
        </row>
        <row r="687">
          <cell r="L687" t="str">
            <v>1.7.2.1.02 Base de datos</v>
          </cell>
        </row>
        <row r="688">
          <cell r="L688" t="str">
            <v>1.7.2.2 DERECHOS SOBRE BIENES INTANGIBLES</v>
          </cell>
        </row>
        <row r="689">
          <cell r="L689" t="str">
            <v>1.7.2.2.01 Derechos sobre bienes intangibles</v>
          </cell>
        </row>
        <row r="690">
          <cell r="L690" t="str">
            <v>1.7.2.3 MARCAS Y PATENTES</v>
          </cell>
        </row>
        <row r="691">
          <cell r="L691" t="str">
            <v>1.7.2.3.01 Marcas y patentes</v>
          </cell>
        </row>
        <row r="692">
          <cell r="L692" t="str">
            <v>1.7.2.4 CONCESIONES</v>
          </cell>
        </row>
        <row r="693">
          <cell r="L693" t="str">
            <v>1.7.2.4.01 Concesiones</v>
          </cell>
        </row>
        <row r="694">
          <cell r="L694" t="str">
            <v>1.7.2.5 LICENCIAS INFORMÁTICAS E INTELECTUALES, INDUSTRIALES Y COMERCIALES</v>
          </cell>
        </row>
        <row r="695">
          <cell r="L695" t="str">
            <v>1.7.2.5.01 Informáticas</v>
          </cell>
        </row>
        <row r="696">
          <cell r="L696" t="str">
            <v>1.7.2.5.02 Intelectuales</v>
          </cell>
        </row>
        <row r="697">
          <cell r="L697" t="str">
            <v>1.7.2.5.03 Industriales</v>
          </cell>
        </row>
        <row r="698">
          <cell r="L698" t="str">
            <v>1.7.2.5.04 Comerciales</v>
          </cell>
        </row>
        <row r="699">
          <cell r="L699" t="str">
            <v>1.7.2.6 OTROS ACTIVOS INTANGIBLES</v>
          </cell>
        </row>
        <row r="700">
          <cell r="L700" t="str">
            <v>1.7.2.6.01 Otros activos intangibles</v>
          </cell>
        </row>
        <row r="701">
          <cell r="L701" t="str">
            <v>1.7.3 VENTA DE OBJETOS DE VALOR</v>
          </cell>
        </row>
        <row r="702">
          <cell r="L702" t="str">
            <v>1.7.3.1 METALES Y PIEDRAS PRECIOSAS</v>
          </cell>
        </row>
        <row r="703">
          <cell r="L703" t="str">
            <v>1.7.3.1.01 Metales y piedras preciosas</v>
          </cell>
        </row>
        <row r="704">
          <cell r="L704" t="str">
            <v>1.7.3.2 ANTIGÜEDADES, BIENES ARTÍSTICOS Y OTROS OBJETOS DE ARTE</v>
          </cell>
        </row>
        <row r="705">
          <cell r="L705" t="str">
            <v>1.7.3.2.01 Antigüedades, bienes artísticos y otros objetos de arte</v>
          </cell>
        </row>
        <row r="706">
          <cell r="L706" t="str">
            <v>1.7.3.9 OTROS OBJETOS DE VALOR</v>
          </cell>
        </row>
        <row r="707">
          <cell r="L707" t="str">
            <v>1.7.3.9.01 Objetos de valor</v>
          </cell>
        </row>
        <row r="708">
          <cell r="L708" t="str">
            <v>1.7.4 VENTA DE TERRENOS</v>
          </cell>
        </row>
        <row r="709">
          <cell r="L709" t="str">
            <v>1.7.4.1 VENTAS DE TERRENOS RURALES</v>
          </cell>
        </row>
        <row r="710">
          <cell r="L710" t="str">
            <v>1.7.4.1.01 VENTAS DE TERRENOS RURALES</v>
          </cell>
        </row>
        <row r="711">
          <cell r="L711" t="str">
            <v>1.7.4.2 VENTAS DE TERRENOS URBANOS</v>
          </cell>
        </row>
        <row r="712">
          <cell r="L712" t="str">
            <v>1.7.4.2.01 VENTAS DE TERRENOS URBANOS</v>
          </cell>
        </row>
        <row r="713">
          <cell r="L713" t="str">
            <v>1.7.4.3 VENTA DE TERRENOS EN CEMENTERIOS</v>
          </cell>
        </row>
        <row r="714">
          <cell r="L714" t="str">
            <v>1.7.4.3.01 VENTA DE TERRENOS EN CEMENTERIOS</v>
          </cell>
        </row>
        <row r="715">
          <cell r="L715" t="str">
            <v>1.8 ACTIVOS FINANCIEROS (CON FINES DE POLÍTICA)</v>
          </cell>
        </row>
        <row r="716">
          <cell r="L716" t="str">
            <v>1.8.1 RECUPERACIÓN DE PRÉSTAMOS INTERNOS</v>
          </cell>
        </row>
        <row r="717">
          <cell r="L717" t="str">
            <v>1.8.1.1 RECUPERACIÓN DE PRÉSTAMOS DE CORTO PLAZO DEL SECTOR PRIVADO</v>
          </cell>
        </row>
        <row r="718">
          <cell r="L718" t="str">
            <v>1.8.1.1.01 Recuperación de préstamos de corto plazo del sector privado</v>
          </cell>
        </row>
        <row r="719">
          <cell r="L719" t="str">
            <v>1.8.1.2 RECUPERACIÓN DE PRÉSTAMOS DE CORTO PLAZO DEL SECTOR PÚBLICO</v>
          </cell>
        </row>
        <row r="720">
          <cell r="L720" t="str">
            <v>1.8.1.2.01 Recuperación de préstamos de corto plazo del sector público</v>
          </cell>
        </row>
        <row r="721">
          <cell r="L721" t="str">
            <v>1.8.1.3 RECUPERACIÓN DE PRÉSTAMOS DE LARGO PLAZO DEL SECTOR PRIVADO</v>
          </cell>
        </row>
        <row r="722">
          <cell r="L722" t="str">
            <v>1.8.1.3.01 Recuperación de préstamos de largo plazo del sector privado</v>
          </cell>
        </row>
        <row r="723">
          <cell r="L723" t="str">
            <v>1.8.1.4 RECUPERACIÓN DE PRÉSTAMOS DE LARGO PLAZO DEL SECTOR PÚBLICO</v>
          </cell>
        </row>
        <row r="724">
          <cell r="L724" t="str">
            <v>1.8.1.4.01 Recuperación de préstamos de largo plazo del sector público</v>
          </cell>
        </row>
        <row r="725">
          <cell r="L725" t="str">
            <v>1.8.2 VENTA DE ACCIONES Y PARTICIPACIONES DE CAPITAL ADQUIRIDAS CON FINES DE POLÍTICA</v>
          </cell>
        </row>
        <row r="726">
          <cell r="L726" t="str">
            <v>1.8.2.1 VENTA DE ACCIONES Y PARTICIPACIONES DE CAPITAL DE EMPRESAS PÚBLICAS NO FINANCIERAS</v>
          </cell>
        </row>
        <row r="727">
          <cell r="L727" t="str">
            <v>1.8.2.1.01 Venta de acciones y participaciones de capital de empresas públicas no financieras</v>
          </cell>
        </row>
        <row r="728">
          <cell r="L728" t="str">
            <v>1.8.2.2 VENTA DE ACCIONES Y PARTICIPACIONES DE CAPITAL DE INSTITUCIONES FINANCIERAS</v>
          </cell>
        </row>
        <row r="729">
          <cell r="L729" t="str">
            <v>1.8.2.2.01 Venta de acciones y participaciones de capital de instituciones públicas financieras</v>
          </cell>
        </row>
        <row r="730">
          <cell r="L730" t="str">
            <v>1.8.2.2.02 Venta de acciones y participaciones de capital de instituciones privadas financieras</v>
          </cell>
        </row>
        <row r="731">
          <cell r="L731" t="str">
            <v>1.8.2.3 VENTA DE ACCIONES Y PARTICIPACIONES DE CAPITAL DE EMPRESAS PRIVADAS</v>
          </cell>
        </row>
        <row r="732">
          <cell r="L732" t="str">
            <v>1.8.2.3.01 Venta de acciones y participaciones de capital de empresas privadas internas</v>
          </cell>
        </row>
        <row r="733">
          <cell r="L733" t="str">
            <v>1.8.2.3.02 Venta de acciones y participaciones de capital de empresas privadas externas</v>
          </cell>
        </row>
        <row r="734">
          <cell r="L734" t="str">
            <v>1.8.2.4 VENTA DE ACCIONES Y PARTICIPACIONES DE CAPITAL DE ORGANISMOS E INSTITUCIONES INTERNACIONALES</v>
          </cell>
        </row>
        <row r="735">
          <cell r="L735" t="str">
            <v>1.8.2.4.01 Venta de acciones y participaciones de capital de organismos e instituciones internacionales</v>
          </cell>
        </row>
        <row r="736">
          <cell r="L736" t="str">
            <v>1.8.2.5 VENTA DE VALORES REPRESENTATIVOS DE DEUDA ADQUIRIDOS CON FINES DE POLÍTICA</v>
          </cell>
        </row>
        <row r="737">
          <cell r="L737" t="str">
            <v>1.8.2.5.01 Venta De Títulos Y Valores Internos De Corto Plazo</v>
          </cell>
        </row>
        <row r="738">
          <cell r="L738" t="str">
            <v>1.8.2.5.02 Venta De Títulos Y Valores Internos De Largo Plazo</v>
          </cell>
        </row>
        <row r="739">
          <cell r="L739" t="str">
            <v>1.8.2.5.03 Venta De Títulos Y Valores Externos De Corto Plazo</v>
          </cell>
        </row>
        <row r="740">
          <cell r="L740" t="str">
            <v>1.8.2.5.04 Venta De Títulos Y Valores Externos De Largo Plazo</v>
          </cell>
        </row>
        <row r="741">
          <cell r="L741" t="str">
            <v>1.8.2.6 VENTA DE OBLIGACIONES NEGOCIABLES ADQUIRIDAS CON FINES DE POLÍTICA</v>
          </cell>
        </row>
        <row r="742">
          <cell r="L742" t="str">
            <v>1.8.2.6.01 Venta de obligaciones negociables adquiridas con fines de políticas</v>
          </cell>
        </row>
        <row r="743">
          <cell r="L743" t="str">
            <v>1.9 Ingresos a Especificar</v>
          </cell>
        </row>
        <row r="744">
          <cell r="L744" t="str">
            <v>1.9.1 Ingresos a Especificar Direccion General Imps. Internos</v>
          </cell>
        </row>
        <row r="745">
          <cell r="L745" t="str">
            <v>1.9.1.1 Ingresos a Especificar DirecciÃ³n General Imps. Internos</v>
          </cell>
        </row>
        <row r="746">
          <cell r="L746" t="str">
            <v>1.9.1.1.01 Ingresos a Especificar Direccion General Imps. Internos</v>
          </cell>
        </row>
        <row r="747">
          <cell r="L747" t="str">
            <v>1.9.2 Ingresos a Especificar DirecciÃ³n General de Aduanas</v>
          </cell>
        </row>
        <row r="748">
          <cell r="L748" t="str">
            <v>1.9.2.1 Ingresos a Especificar DirecciÃ³n General de Aduanas</v>
          </cell>
        </row>
        <row r="749">
          <cell r="L749" t="str">
            <v>1.9.2.1.01 Ingresos a Especificar Direccion General de Aduanas</v>
          </cell>
        </row>
        <row r="750">
          <cell r="L750" t="str">
            <v>1.9.3 Ingresos a Especificar TesorerÃ¿a Nacional</v>
          </cell>
        </row>
        <row r="751">
          <cell r="L751" t="str">
            <v>1.9.3.1 Ingresos a Especificar TesorerÃ¿a Nacional</v>
          </cell>
        </row>
        <row r="752">
          <cell r="L752" t="str">
            <v>1.9.3.1.01 Ingresos a Especificar Tesoreri¿a Nacional</v>
          </cell>
        </row>
        <row r="753">
          <cell r="L753" t="str">
            <v>2 GASTOS</v>
          </cell>
        </row>
        <row r="754">
          <cell r="L754" t="str">
            <v>2.1 REMUNERACIONES Y CONTRIBUCIONES</v>
          </cell>
        </row>
        <row r="755">
          <cell r="L755" t="str">
            <v>2.1.1 REMUNERACIONES</v>
          </cell>
        </row>
        <row r="756">
          <cell r="L756" t="str">
            <v>2.1.1.1 Remuneraciones al personal fijo</v>
          </cell>
        </row>
        <row r="757">
          <cell r="L757" t="str">
            <v>2.1.1.1.01 Sueldos fijos</v>
          </cell>
        </row>
        <row r="758">
          <cell r="L758" t="str">
            <v>2.1.1.1.02 Sueldos a médicos</v>
          </cell>
        </row>
        <row r="759">
          <cell r="L759" t="str">
            <v>2.1.1.1.03 Ascensos a militares</v>
          </cell>
        </row>
        <row r="760">
          <cell r="L760" t="str">
            <v>2.1.1.1.04 Nuevas plazas maestros</v>
          </cell>
        </row>
        <row r="761">
          <cell r="L761" t="str">
            <v>2.1.1.1.05 Incentivos y escalafón</v>
          </cell>
        </row>
        <row r="762">
          <cell r="L762" t="str">
            <v>2.1.1.1.06 Nuevas plazas a médicos</v>
          </cell>
        </row>
        <row r="763">
          <cell r="L763" t="str">
            <v>2.1.1.2 Remuneraciones al personal con carácter transitorio</v>
          </cell>
        </row>
        <row r="764">
          <cell r="L764" t="str">
            <v>2.1.1.2.01 Sueldos al personal contratado e igualado</v>
          </cell>
        </row>
        <row r="765">
          <cell r="L765" t="str">
            <v>2.1.1.2.02 Sueldos de personal nominal</v>
          </cell>
        </row>
        <row r="766">
          <cell r="L766" t="str">
            <v>2.1.1.2.03 Suplencias</v>
          </cell>
        </row>
        <row r="767">
          <cell r="L767" t="str">
            <v>2.1.1.2.04 Sueldos al personal por servicios especiales</v>
          </cell>
        </row>
        <row r="768">
          <cell r="L768" t="str">
            <v>2.1.1.2.05 Sueldo al personal nominal en período probatorio</v>
          </cell>
        </row>
        <row r="769">
          <cell r="L769" t="str">
            <v>2.1.1.2.06 Jornales</v>
          </cell>
        </row>
        <row r="770">
          <cell r="L770" t="str">
            <v>2.1.1.2.07 Sobrejornales</v>
          </cell>
        </row>
        <row r="771">
          <cell r="L771" t="str">
            <v>2.1.1.3 Sueldos al personal fijo en trámite de pensiones</v>
          </cell>
        </row>
        <row r="772">
          <cell r="L772" t="str">
            <v>2.1.1.3.01 Sueldos al personal fijo en trámite de pensiones</v>
          </cell>
        </row>
        <row r="773">
          <cell r="L773" t="str">
            <v>2.1.1.4 Sueldo anual no.13</v>
          </cell>
        </row>
        <row r="774">
          <cell r="L774" t="str">
            <v>2.1.1.4.01 Sueldo Anual No. 13</v>
          </cell>
        </row>
        <row r="775">
          <cell r="L775" t="str">
            <v>2.1.1.5 Prestaciones económicas</v>
          </cell>
        </row>
        <row r="776">
          <cell r="L776" t="str">
            <v>2.1.1.5.01 Prestaciones económicas</v>
          </cell>
        </row>
        <row r="777">
          <cell r="L777" t="str">
            <v>2.1.1.5.02 Pago de porcentaje por desvinculación de cargo</v>
          </cell>
        </row>
        <row r="778">
          <cell r="L778" t="str">
            <v>2.1.1.5.03 Prestación laboral por desvinculación</v>
          </cell>
        </row>
        <row r="779">
          <cell r="L779" t="str">
            <v>2.1.1.5.04 Proporción de vacaciones no disfrutadas</v>
          </cell>
        </row>
        <row r="780">
          <cell r="L780" t="str">
            <v>2.1.1.6 Vacaciones</v>
          </cell>
        </row>
        <row r="781">
          <cell r="L781" t="str">
            <v>2.1.1.6.01 Vacaciones</v>
          </cell>
        </row>
        <row r="782">
          <cell r="L782" t="str">
            <v>2.1.2 SOBRESUELDOS</v>
          </cell>
        </row>
        <row r="783">
          <cell r="L783" t="str">
            <v>2.1.2.1 Primas por antigüedad</v>
          </cell>
        </row>
        <row r="784">
          <cell r="L784" t="str">
            <v>2.1.2.1.01 Primas por antigüedad</v>
          </cell>
        </row>
        <row r="785">
          <cell r="L785" t="str">
            <v>2.1.2.2 Compensación</v>
          </cell>
        </row>
        <row r="786">
          <cell r="L786" t="str">
            <v>2.1.2.2.01 Compensación por gastos de alimentación</v>
          </cell>
        </row>
        <row r="787">
          <cell r="L787" t="str">
            <v>2.1.2.2.02 Compensación por horas extraordinarias</v>
          </cell>
        </row>
        <row r="788">
          <cell r="L788" t="str">
            <v>2.1.2.2.03 Pago de horas extraordinarias, horas extraordinarias fin de año (Reglamento 523-09)</v>
          </cell>
        </row>
        <row r="789">
          <cell r="L789" t="str">
            <v>2.1.2.2.04 Prima de transporte</v>
          </cell>
        </row>
        <row r="790">
          <cell r="L790" t="str">
            <v>2.1.2.2.05 Compensación servicios de seguridad</v>
          </cell>
        </row>
        <row r="791">
          <cell r="L791" t="str">
            <v>2.1.2.2.06 Compensación por resultados</v>
          </cell>
        </row>
        <row r="792">
          <cell r="L792" t="str">
            <v>2.1.2.2.07 Compensación por distancia</v>
          </cell>
        </row>
        <row r="793">
          <cell r="L793" t="str">
            <v>2.1.2.2.08 Compensaciones especiales</v>
          </cell>
        </row>
        <row r="794">
          <cell r="L794" t="str">
            <v>2.1.2.2.09 Bono por desempeño</v>
          </cell>
        </row>
        <row r="795">
          <cell r="L795" t="str">
            <v>2.1.2.2.10 Beneficio , acuerdo  de desempeños institucionales (Reglamento 423-12)</v>
          </cell>
        </row>
        <row r="796">
          <cell r="L796" t="str">
            <v>2.1.2.3 Especialismos</v>
          </cell>
        </row>
        <row r="797">
          <cell r="L797" t="str">
            <v>2.1.2.3.01 Especialismos</v>
          </cell>
        </row>
        <row r="798">
          <cell r="L798" t="str">
            <v>2.1.3 DIETAS Y GASTOS DE REPRESENTACIÓN</v>
          </cell>
        </row>
        <row r="799">
          <cell r="L799" t="str">
            <v>2.1.3.1 Dietas</v>
          </cell>
        </row>
        <row r="800">
          <cell r="L800" t="str">
            <v>2.1.3.1.01 Dietas en el país</v>
          </cell>
        </row>
        <row r="801">
          <cell r="L801" t="str">
            <v>2.1.3.1.02 Dietas en el exterior</v>
          </cell>
        </row>
        <row r="802">
          <cell r="L802" t="str">
            <v>2.1.3.2 Gastos de representación</v>
          </cell>
        </row>
        <row r="803">
          <cell r="L803" t="str">
            <v>2.1.3.2.01 Gastos de representación en el país</v>
          </cell>
        </row>
        <row r="804">
          <cell r="L804" t="str">
            <v>2.1.3.2.02 Gastos de representación en el exterior</v>
          </cell>
        </row>
        <row r="805">
          <cell r="L805" t="str">
            <v>2.1.4 GRATIFICACIONES Y BONIFICACIONES</v>
          </cell>
        </row>
        <row r="806">
          <cell r="L806" t="str">
            <v>2.1.4.1 Bonificaciones</v>
          </cell>
        </row>
        <row r="807">
          <cell r="L807" t="str">
            <v>2.1.4.1.01 Bonificaciones</v>
          </cell>
        </row>
        <row r="808">
          <cell r="L808" t="str">
            <v>2.1.4.2 Otras Gratificaciones y Bonificaciones</v>
          </cell>
        </row>
        <row r="809">
          <cell r="L809" t="str">
            <v>2.1.4.2.01 Bono escolar</v>
          </cell>
        </row>
        <row r="810">
          <cell r="L810" t="str">
            <v>2.1.4.2.02 Gratificaciones por pasantías</v>
          </cell>
        </row>
        <row r="811">
          <cell r="L811" t="str">
            <v>2.1.4.2.03 Gratificaciones por aniversario de institución</v>
          </cell>
        </row>
        <row r="812">
          <cell r="L812" t="str">
            <v>2.1.4.2.04 Otras gratificaciones</v>
          </cell>
        </row>
        <row r="813">
          <cell r="L813" t="str">
            <v>2.1.5 CONTRIBUCIONES A LA SEGURIDAD SOCIAL</v>
          </cell>
        </row>
        <row r="814">
          <cell r="L814" t="str">
            <v>2.1.5.1 Contribuciones al seguro de salud</v>
          </cell>
        </row>
        <row r="815">
          <cell r="L815" t="str">
            <v>2.1.5.1.01 Contribuciones al seguro de salud</v>
          </cell>
        </row>
        <row r="816">
          <cell r="L816" t="str">
            <v>2.1.5.2 Contribuciones al seguro de pensiones</v>
          </cell>
        </row>
        <row r="817">
          <cell r="L817" t="str">
            <v>2.1.5.2.01 Contribuciones al seguro de pensiones</v>
          </cell>
        </row>
        <row r="818">
          <cell r="L818" t="str">
            <v>2.1.5.3 Contribuciones al seguro de riesgo laboral</v>
          </cell>
        </row>
        <row r="819">
          <cell r="L819" t="str">
            <v>2.1.5.3.01 Contribuciones al seguro de riesgo laboral</v>
          </cell>
        </row>
        <row r="820">
          <cell r="L820" t="str">
            <v>2.1.5.4 Contribuciones al plan de retiro complementario</v>
          </cell>
        </row>
        <row r="821">
          <cell r="L821" t="str">
            <v>2.1.5.4.01 Contribuciones al plan de retiro complementario</v>
          </cell>
        </row>
        <row r="822">
          <cell r="L822" t="str">
            <v>2.2 CONTRATACIÓN DE SERVICIOS</v>
          </cell>
        </row>
        <row r="823">
          <cell r="L823" t="str">
            <v>2.2.1 SERVICIOS BÁSICOS</v>
          </cell>
        </row>
        <row r="824">
          <cell r="L824" t="str">
            <v>2.2.1.1 Radiocomunicación</v>
          </cell>
        </row>
        <row r="825">
          <cell r="L825" t="str">
            <v>2.2.1.1.01 Radiocomunicación</v>
          </cell>
        </row>
        <row r="826">
          <cell r="L826" t="str">
            <v>2.2.1.2 Servicios telefónico de larga distancia</v>
          </cell>
        </row>
        <row r="827">
          <cell r="L827" t="str">
            <v>2.2.1.2.01 Servicios telefónico de larga distancia</v>
          </cell>
        </row>
        <row r="828">
          <cell r="L828" t="str">
            <v>2.2.1.3 Teléfono local</v>
          </cell>
        </row>
        <row r="829">
          <cell r="L829" t="str">
            <v>2.2.1.3.01 Teléfono local</v>
          </cell>
        </row>
        <row r="830">
          <cell r="L830" t="str">
            <v>2.2.1.4 Telefax y correos</v>
          </cell>
        </row>
        <row r="831">
          <cell r="L831" t="str">
            <v>2.2.1.4.01 Telefax y correos</v>
          </cell>
        </row>
        <row r="832">
          <cell r="L832" t="str">
            <v>2.2.1.5 Servicio de internet y televisión por cable</v>
          </cell>
        </row>
        <row r="833">
          <cell r="L833" t="str">
            <v>2.2.1.5.01 Servicio de internet y televisión por cable</v>
          </cell>
        </row>
        <row r="834">
          <cell r="L834" t="str">
            <v>2.2.1.6 Electricidad</v>
          </cell>
        </row>
        <row r="835">
          <cell r="L835" t="str">
            <v>2.2.1.6.01 Energía eléctrica</v>
          </cell>
        </row>
        <row r="836">
          <cell r="L836" t="str">
            <v>2.2.1.6.02 Electricidad no cortable</v>
          </cell>
        </row>
        <row r="837">
          <cell r="L837" t="str">
            <v>2.2.1.7 Agua</v>
          </cell>
        </row>
        <row r="838">
          <cell r="L838" t="str">
            <v>2.2.1.7.01 Agua</v>
          </cell>
        </row>
        <row r="839">
          <cell r="L839" t="str">
            <v>2.2.1.8 Recolección de residuos sólidos</v>
          </cell>
        </row>
        <row r="840">
          <cell r="L840" t="str">
            <v>2.2.1.8.01 Recolección de residuos sólidos</v>
          </cell>
        </row>
        <row r="841">
          <cell r="L841" t="str">
            <v>2.2.2 PUBLICIDAD, IMPRESIÓN Y ENCUADERNACIÓN</v>
          </cell>
        </row>
        <row r="842">
          <cell r="L842" t="str">
            <v>2.2.2.1 Publicidad y propaganda</v>
          </cell>
        </row>
        <row r="843">
          <cell r="L843" t="str">
            <v>2.2.2.1.01 Publicidad y propaganda</v>
          </cell>
        </row>
        <row r="844">
          <cell r="L844" t="str">
            <v>2.2.2.2 Impresión y encuadernación</v>
          </cell>
        </row>
        <row r="845">
          <cell r="L845" t="str">
            <v>2.2.2.2.01 Impresión y encuadernación</v>
          </cell>
        </row>
        <row r="846">
          <cell r="L846" t="str">
            <v>2.2.3 VIÁTICOS</v>
          </cell>
        </row>
        <row r="847">
          <cell r="L847" t="str">
            <v>2.2.3.1 Viáticos dentro del país</v>
          </cell>
        </row>
        <row r="848">
          <cell r="L848" t="str">
            <v>2.2.3.1.01 Viáticos dentro del país</v>
          </cell>
        </row>
        <row r="849">
          <cell r="L849" t="str">
            <v>2.2.3.2 Viáticos fuera del país</v>
          </cell>
        </row>
        <row r="850">
          <cell r="L850" t="str">
            <v>2.2.3.2.01 Viaticos fuera del país</v>
          </cell>
        </row>
        <row r="851">
          <cell r="L851" t="str">
            <v>2.2.3.2.02 Viáticos a personas con labor diplomática y consular</v>
          </cell>
        </row>
        <row r="852">
          <cell r="L852" t="str">
            <v>2.2.4 TRANSPORTE Y ALMACENAJE</v>
          </cell>
        </row>
        <row r="853">
          <cell r="L853" t="str">
            <v>2.2.4.1 Pasajes</v>
          </cell>
        </row>
        <row r="854">
          <cell r="L854" t="str">
            <v>2.2.4.1.01 Pasajes</v>
          </cell>
        </row>
        <row r="855">
          <cell r="L855" t="str">
            <v>2.2.4.2 Fletes</v>
          </cell>
        </row>
        <row r="856">
          <cell r="L856" t="str">
            <v>2.2.4.2.01 Fletes</v>
          </cell>
        </row>
        <row r="857">
          <cell r="L857" t="str">
            <v>2.2.4.3 Almacenaje</v>
          </cell>
        </row>
        <row r="858">
          <cell r="L858" t="str">
            <v>2.2.4.3.01 Almacenaje</v>
          </cell>
        </row>
        <row r="859">
          <cell r="L859" t="str">
            <v>2.2.4.4 Peaje</v>
          </cell>
        </row>
        <row r="860">
          <cell r="L860" t="str">
            <v>2.2.4.4.01 Peaje</v>
          </cell>
        </row>
        <row r="861">
          <cell r="L861" t="str">
            <v>2.2.5 ALQUILERES Y RENTAS</v>
          </cell>
        </row>
        <row r="862">
          <cell r="L862" t="str">
            <v>2.2.5.1 Alquileres y rentas de edificios y locales</v>
          </cell>
        </row>
        <row r="863">
          <cell r="L863" t="str">
            <v>2.2.5.1.01 Alquilleres y rentas de edificios y locales</v>
          </cell>
        </row>
        <row r="864">
          <cell r="L864" t="str">
            <v>2.2.5.2 Alquileres de equipos de producción</v>
          </cell>
        </row>
        <row r="865">
          <cell r="L865" t="str">
            <v>2.2.5.2.01 Alquileres de equipos de producción</v>
          </cell>
        </row>
        <row r="866">
          <cell r="L866" t="str">
            <v>2.2.5.3 Alquileres de maquinarias y equipos</v>
          </cell>
        </row>
        <row r="867">
          <cell r="L867" t="str">
            <v>2.2.5.3.01 Alquiler de equipo educacional</v>
          </cell>
        </row>
        <row r="868">
          <cell r="L868" t="str">
            <v>2.2.5.3.02 Alquiler de equipo para computación</v>
          </cell>
        </row>
        <row r="869">
          <cell r="L869" t="str">
            <v>2.2.5.3.03 Alquiler de equipo de comunicación</v>
          </cell>
        </row>
        <row r="870">
          <cell r="L870" t="str">
            <v>2.2.5.3.04 Alquiler de equipo de oficina y muebles</v>
          </cell>
        </row>
        <row r="871">
          <cell r="L871" t="str">
            <v>2.2.5.3.05 Alquiler de equipos sanitarios y de laboratorios</v>
          </cell>
        </row>
        <row r="872">
          <cell r="L872" t="str">
            <v>2.2.5.4 Alquileres de equipos de transporte, tracción y elevación</v>
          </cell>
        </row>
        <row r="873">
          <cell r="L873" t="str">
            <v>2.2.5.4.01 Alquileres de equipos de transporte, tracción y elevación</v>
          </cell>
        </row>
        <row r="874">
          <cell r="L874" t="str">
            <v>2.2.5.5 Alquiler de tierras</v>
          </cell>
        </row>
        <row r="875">
          <cell r="L875" t="str">
            <v>2.2.5.5.01 Alquiler de tierras</v>
          </cell>
        </row>
        <row r="876">
          <cell r="L876" t="str">
            <v>2.2.5.6 Alquileres de terrenos</v>
          </cell>
        </row>
        <row r="877">
          <cell r="L877" t="str">
            <v>2.2.5.6.01 Alquileres de terrenos</v>
          </cell>
        </row>
        <row r="878">
          <cell r="L878" t="str">
            <v>2.2.5.7 Alquileres de equipos de construcción y movimiento de tierras</v>
          </cell>
        </row>
        <row r="879">
          <cell r="L879" t="str">
            <v>2.2.5.7.01 Alquileres de equipos de construcción y movimiento de tierras</v>
          </cell>
        </row>
        <row r="880">
          <cell r="L880" t="str">
            <v>2.2.5.8 Otros alquileres</v>
          </cell>
        </row>
        <row r="881">
          <cell r="L881" t="str">
            <v>2.2.5.8.01 Otros alquileres</v>
          </cell>
        </row>
        <row r="882">
          <cell r="L882" t="str">
            <v>2.2.6 SEGUROS</v>
          </cell>
        </row>
        <row r="883">
          <cell r="L883" t="str">
            <v>2.2.6.1 Seguro de bienes inmuebles</v>
          </cell>
        </row>
        <row r="884">
          <cell r="L884" t="str">
            <v>2.2.6.1.01 Seguro de bienes inmuebles e infraestructura</v>
          </cell>
        </row>
        <row r="885">
          <cell r="L885" t="str">
            <v>2.2.6.2 Seguro de bienes muebles</v>
          </cell>
        </row>
        <row r="886">
          <cell r="L886" t="str">
            <v>2.2.6.2.01 Seguro de bienes muebles</v>
          </cell>
        </row>
        <row r="887">
          <cell r="L887" t="str">
            <v>2.2.6.3 Seguros de personas</v>
          </cell>
        </row>
        <row r="888">
          <cell r="L888" t="str">
            <v>2.2.6.3.01 Seguros de personas</v>
          </cell>
        </row>
        <row r="889">
          <cell r="L889" t="str">
            <v>2.2.6.4 Seguros de la producción agrícola</v>
          </cell>
        </row>
        <row r="890">
          <cell r="L890" t="str">
            <v>2.2.6.4.01 Seguros de la producción agrícola</v>
          </cell>
        </row>
        <row r="891">
          <cell r="L891" t="str">
            <v>2.2.6.5 Seguro sobre infraestructura</v>
          </cell>
        </row>
        <row r="892">
          <cell r="L892" t="str">
            <v>2.2.6.5.01 Seguro sobre infraestructura</v>
          </cell>
        </row>
        <row r="893">
          <cell r="L893" t="str">
            <v>2.2.6.6 Seguro sobre bienes de dominio público</v>
          </cell>
        </row>
        <row r="894">
          <cell r="L894" t="str">
            <v>2.2.6.6.01 Seguro sobre bienes de dominio público</v>
          </cell>
        </row>
        <row r="895">
          <cell r="L895" t="str">
            <v>2.2.6.7 Seguro sobre bienes históricos y culturales</v>
          </cell>
        </row>
        <row r="896">
          <cell r="L896" t="str">
            <v>2.2.6.7.01 Seguro sobre bienes históricos y culturales</v>
          </cell>
        </row>
        <row r="897">
          <cell r="L897" t="str">
            <v>2.2.6.8 Seguro sobre inventarios de bienes de consumo</v>
          </cell>
        </row>
        <row r="898">
          <cell r="L898" t="str">
            <v>2.2.6.8.01 Seguro sobre inventarios de bienes de consumo</v>
          </cell>
        </row>
        <row r="899">
          <cell r="L899" t="str">
            <v>2.2.6.9 Otros seguros</v>
          </cell>
        </row>
        <row r="900">
          <cell r="L900" t="str">
            <v>2.2.6.9.01 Otros seguros</v>
          </cell>
        </row>
        <row r="901">
          <cell r="L901" t="str">
            <v>2.2.7 SERVICIOS DE CONSERVACIÓN, REPARACIONES MENORES E INSTALACIONES TEMPORALES</v>
          </cell>
        </row>
        <row r="902">
          <cell r="L902" t="str">
            <v>2.2.7.1 Contratación de obras menores</v>
          </cell>
        </row>
        <row r="903">
          <cell r="L903" t="str">
            <v>2.2.7.1.01 Obras menores en edificaciones</v>
          </cell>
        </row>
        <row r="904">
          <cell r="L904" t="str">
            <v>2.2.7.1.02 Servicios especiales de mantenimiento y reparación</v>
          </cell>
        </row>
        <row r="905">
          <cell r="L905" t="str">
            <v>2.2.7.1.03 Limpieza, desmalezamiento de tierras y terrenos</v>
          </cell>
        </row>
        <row r="906">
          <cell r="L906" t="str">
            <v>2.2.7.1.04 Mantenimiento y reparación de obras civiles en instalaciones varias</v>
          </cell>
        </row>
        <row r="907">
          <cell r="L907" t="str">
            <v>2.2.7.1.05 Obras en bienes de dominio público</v>
          </cell>
        </row>
        <row r="908">
          <cell r="L908" t="str">
            <v>2.2.7.1.06 Instalaciones eléctricas</v>
          </cell>
        </row>
        <row r="909">
          <cell r="L909" t="str">
            <v>2.2.7.1.07 Servicios de pintura y derivados con fines de higiene y embellecimiento</v>
          </cell>
        </row>
        <row r="910">
          <cell r="L910" t="str">
            <v>2.2.7.2 Mantenimiento y reparación  de maquinarias y equipos</v>
          </cell>
        </row>
        <row r="911">
          <cell r="L911" t="str">
            <v>2.2.7.2.01 Mantenimiento y reparación de muebles y equipos de oficina</v>
          </cell>
        </row>
        <row r="912">
          <cell r="L912" t="str">
            <v>2.2.7.2.02 Mantenimiento y reparación de equipo para computación</v>
          </cell>
        </row>
        <row r="913">
          <cell r="L913" t="str">
            <v>2.2.7.2.03 Mantenimiento y reparación de equipo educacional</v>
          </cell>
        </row>
        <row r="914">
          <cell r="L914" t="str">
            <v>2.2.7.2.04 Mantenimiento y reparación de equipos sanitarios y de laboratorio</v>
          </cell>
        </row>
        <row r="915">
          <cell r="L915" t="str">
            <v>2.2.7.2.05 Mantenimiento y reparación de equipo de comunicación</v>
          </cell>
        </row>
        <row r="916">
          <cell r="L916" t="str">
            <v>2.2.7.2.06 Mantenimiento y reparación de equipos de transporte, tracción y elevación</v>
          </cell>
        </row>
        <row r="917">
          <cell r="L917" t="str">
            <v>2.2.7.3 Instalaciones temporales</v>
          </cell>
        </row>
        <row r="918">
          <cell r="L918" t="str">
            <v>2.2.7.3.01 Instalaciones temporales</v>
          </cell>
        </row>
        <row r="919">
          <cell r="L919" t="str">
            <v>2.2.8 OTROS SERVICIOS NO INCLUIDOS EN CONCEPTOS ANTERIORES</v>
          </cell>
        </row>
        <row r="920">
          <cell r="L920" t="str">
            <v>2.2.8.1 Gastos judiciales</v>
          </cell>
        </row>
        <row r="921">
          <cell r="L921" t="str">
            <v>2.2.8.1.01 Gastos judiciales</v>
          </cell>
        </row>
        <row r="922">
          <cell r="L922" t="str">
            <v>2.2.8.2 Comisiones y gastos bancarios</v>
          </cell>
        </row>
        <row r="923">
          <cell r="L923" t="str">
            <v>2.2.8.2.01 Comisiones y gastos bancarios</v>
          </cell>
        </row>
        <row r="924">
          <cell r="L924" t="str">
            <v>2.2.8.3 Servicios sanitarios médicos y veterinarios</v>
          </cell>
        </row>
        <row r="925">
          <cell r="L925" t="str">
            <v>2.2.8.3.01 Servicios sanitarios médicos y veterinarios</v>
          </cell>
        </row>
        <row r="926">
          <cell r="L926" t="str">
            <v>2.2.8.4 Servicios funerarios y gastos conexos</v>
          </cell>
        </row>
        <row r="927">
          <cell r="L927" t="str">
            <v>2.2.8.4.01 Servicios funerarios y gastos conexos</v>
          </cell>
        </row>
        <row r="928">
          <cell r="L928" t="str">
            <v>2.2.8.5 Fumigación, lavandería, limpieza e higiene</v>
          </cell>
        </row>
        <row r="929">
          <cell r="L929" t="str">
            <v>2.2.8.5.01 Fumigación</v>
          </cell>
        </row>
        <row r="930">
          <cell r="L930" t="str">
            <v>2.2.8.5.02 Lavandería</v>
          </cell>
        </row>
        <row r="931">
          <cell r="L931" t="str">
            <v>2.2.8.5.03 Limpieza e higiene</v>
          </cell>
        </row>
        <row r="932">
          <cell r="L932" t="str">
            <v>2.2.8.6 Organización de eventos y festividades</v>
          </cell>
        </row>
        <row r="933">
          <cell r="L933" t="str">
            <v>2.2.8.6.01 Eventos generales</v>
          </cell>
        </row>
        <row r="934">
          <cell r="L934" t="str">
            <v>2.2.8.6.02 Festividades</v>
          </cell>
        </row>
        <row r="935">
          <cell r="L935" t="str">
            <v>2.2.8.6.03 Actuaciones deportivas</v>
          </cell>
        </row>
        <row r="936">
          <cell r="L936" t="str">
            <v>2.2.8.6.04 Actuaciones artísticas</v>
          </cell>
        </row>
        <row r="937">
          <cell r="L937" t="str">
            <v>2.2.8.7 Servicios Técnicos y Profesionales</v>
          </cell>
        </row>
        <row r="938">
          <cell r="L938" t="str">
            <v>2.2.8.7.01 Estudios de ingeniería, arquitectura, investigaciones y análisis de factibilidad</v>
          </cell>
        </row>
        <row r="939">
          <cell r="L939" t="str">
            <v>2.2.8.7.02 Servicios jurídicos</v>
          </cell>
        </row>
        <row r="940">
          <cell r="L940" t="str">
            <v>2.2.8.7.03 Servicios de contabilidad y auditoría</v>
          </cell>
        </row>
        <row r="941">
          <cell r="L941" t="str">
            <v>2.2.8.7.04 Servicios de capacitación</v>
          </cell>
        </row>
        <row r="942">
          <cell r="L942" t="str">
            <v>2.2.8.7.05 Servicios de informática y sistemas computarizados</v>
          </cell>
        </row>
        <row r="943">
          <cell r="L943" t="str">
            <v>2.2.8.7.06 Otros servicios técnicos profesionales</v>
          </cell>
        </row>
        <row r="944">
          <cell r="L944" t="str">
            <v>2.2.8.8 Impuestos, derechos y tasas</v>
          </cell>
        </row>
        <row r="945">
          <cell r="L945" t="str">
            <v>2.2.8.8.01 Impuestos</v>
          </cell>
        </row>
        <row r="946">
          <cell r="L946" t="str">
            <v>2.2.8.8.02 Derechos</v>
          </cell>
        </row>
        <row r="947">
          <cell r="L947" t="str">
            <v>2.2.8.8.03 Tasas</v>
          </cell>
        </row>
        <row r="948">
          <cell r="L948" t="str">
            <v>2.2.8.9 Otros gastos operativos</v>
          </cell>
        </row>
        <row r="949">
          <cell r="L949" t="str">
            <v>2.2.8.9.01 Intereses devengados internos por instituciones financieras</v>
          </cell>
        </row>
        <row r="950">
          <cell r="L950" t="str">
            <v>2.2.8.9.02 Intereses devengados externos por instituciones financieras</v>
          </cell>
        </row>
        <row r="951">
          <cell r="L951" t="str">
            <v>2.2.8.9.03 Premios de billetes y quinielas de la Lotería Nacional</v>
          </cell>
        </row>
        <row r="952">
          <cell r="L952" t="str">
            <v>2.2.8.9.04 Otros gastos por indemnizaciones y compensaciones</v>
          </cell>
        </row>
        <row r="953">
          <cell r="L953" t="str">
            <v>2.2.8.9.05 Otros gastos operativos de instituciones empresariales</v>
          </cell>
        </row>
        <row r="954">
          <cell r="L954" t="str">
            <v>2.3 MATERIALES Y SUMINISTROS</v>
          </cell>
        </row>
        <row r="955">
          <cell r="L955" t="str">
            <v>2.3.1 ALIMENTOS Y PRODUCTOS AGROFORESTALES</v>
          </cell>
        </row>
        <row r="956">
          <cell r="L956" t="str">
            <v>2.3.1.1 Alimentos y bebidas para personas</v>
          </cell>
        </row>
        <row r="957">
          <cell r="L957" t="str">
            <v>2.3.1.1.01 Alimentos y bebidas para personas</v>
          </cell>
        </row>
        <row r="958">
          <cell r="L958" t="str">
            <v>2.3.1.1.02 Desayuno escolar</v>
          </cell>
        </row>
        <row r="959">
          <cell r="L959" t="str">
            <v>2.3.1.2 Alimentos para animales</v>
          </cell>
        </row>
        <row r="960">
          <cell r="L960" t="str">
            <v>2.3.1.2.01 Alimentos para animales</v>
          </cell>
        </row>
        <row r="961">
          <cell r="L961" t="str">
            <v>2.3.1.3 Productos agroforestales y pecuarios</v>
          </cell>
        </row>
        <row r="962">
          <cell r="L962" t="str">
            <v>2.3.1.3.01 Productos pecuarios</v>
          </cell>
        </row>
        <row r="963">
          <cell r="L963" t="str">
            <v>2.3.1.3.02 Productos agrícolas</v>
          </cell>
        </row>
        <row r="964">
          <cell r="L964" t="str">
            <v>2.3.1.3.03 Productos forestales</v>
          </cell>
        </row>
        <row r="965">
          <cell r="L965" t="str">
            <v>2.3.1.4 Madera, corcho y sus manufacturas</v>
          </cell>
        </row>
        <row r="966">
          <cell r="L966" t="str">
            <v>2.3.1.4.01 Madera, corcho y sus manufacturas</v>
          </cell>
        </row>
        <row r="967">
          <cell r="L967" t="str">
            <v>2.3.2 TEXTILES Y VESTUARIOS</v>
          </cell>
        </row>
        <row r="968">
          <cell r="L968" t="str">
            <v>2.3.2.1 Hilados y telas</v>
          </cell>
        </row>
        <row r="969">
          <cell r="L969" t="str">
            <v>2.3.2.1.01 Hilados y telas</v>
          </cell>
        </row>
        <row r="970">
          <cell r="L970" t="str">
            <v>2.3.2.2 Acabados textiles</v>
          </cell>
        </row>
        <row r="971">
          <cell r="L971" t="str">
            <v>2.3.2.2.01 Acabados textiles</v>
          </cell>
        </row>
        <row r="972">
          <cell r="L972" t="str">
            <v>2.3.2.3 Prendas de vestir</v>
          </cell>
        </row>
        <row r="973">
          <cell r="L973" t="str">
            <v>2.3.2.3.01 Prendas de vestir</v>
          </cell>
        </row>
        <row r="974">
          <cell r="L974" t="str">
            <v>2.3.2.4 Calzados</v>
          </cell>
        </row>
        <row r="975">
          <cell r="L975" t="str">
            <v>2.3.2.4.01 Calzados</v>
          </cell>
        </row>
        <row r="976">
          <cell r="L976" t="str">
            <v>2.3.3 PRODUCTOS DE PAPEL, CARTÓN E IMPRESOS</v>
          </cell>
        </row>
        <row r="977">
          <cell r="L977" t="str">
            <v>2.3.3.1 Papel de escritorio</v>
          </cell>
        </row>
        <row r="978">
          <cell r="L978" t="str">
            <v>2.3.3.1.01 Papel de escritorio</v>
          </cell>
        </row>
        <row r="979">
          <cell r="L979" t="str">
            <v>2.3.3.2 Productos de papel y cartón</v>
          </cell>
        </row>
        <row r="980">
          <cell r="L980" t="str">
            <v>2.3.3.2.01 Productos de papel y cartón</v>
          </cell>
        </row>
        <row r="981">
          <cell r="L981" t="str">
            <v>2.3.3.3 Productos de artes gráficas</v>
          </cell>
        </row>
        <row r="982">
          <cell r="L982" t="str">
            <v>2.3.3.3.01 Productos de artes gráficas</v>
          </cell>
        </row>
        <row r="983">
          <cell r="L983" t="str">
            <v>2.3.3.4 Libros, revistas y periódicos</v>
          </cell>
        </row>
        <row r="984">
          <cell r="L984" t="str">
            <v>2.3.3.4.01 Libros, revistas y periódicos</v>
          </cell>
        </row>
        <row r="985">
          <cell r="L985" t="str">
            <v>2.3.3.5 Textos de enseñanza</v>
          </cell>
        </row>
        <row r="986">
          <cell r="L986" t="str">
            <v>2.3.3.5.01 Textos de enseñanza</v>
          </cell>
        </row>
        <row r="987">
          <cell r="L987" t="str">
            <v>2.3.3.6 Especies timbradas y valoradas</v>
          </cell>
        </row>
        <row r="988">
          <cell r="L988" t="str">
            <v>2.3.3.6.01 Especies timbrados y valoradas</v>
          </cell>
        </row>
        <row r="989">
          <cell r="L989" t="str">
            <v>2.3.4 PRODUCTOS FARMACÉUTICOS</v>
          </cell>
        </row>
        <row r="990">
          <cell r="L990" t="str">
            <v>2.3.4.1 Productos medicinales para uso humano</v>
          </cell>
        </row>
        <row r="991">
          <cell r="L991" t="str">
            <v>2.3.4.1.01 Productos medicinales para uso humano</v>
          </cell>
        </row>
        <row r="992">
          <cell r="L992" t="str">
            <v>2.3.4.2 Productos medicinales para uso veterinario</v>
          </cell>
        </row>
        <row r="993">
          <cell r="L993" t="str">
            <v>2.3.4.2.01 Productos medicinales para uso veterinario</v>
          </cell>
        </row>
        <row r="994">
          <cell r="L994" t="str">
            <v>2.3.5 PRODUCTOS DE CUERO, CAUCHO Y PLÁSTICO</v>
          </cell>
        </row>
        <row r="995">
          <cell r="L995" t="str">
            <v>2.3.5.1 Cueros y pieles</v>
          </cell>
        </row>
        <row r="996">
          <cell r="L996" t="str">
            <v>2.3.5.1.01 Cueros y pieles</v>
          </cell>
        </row>
        <row r="997">
          <cell r="L997" t="str">
            <v>2.3.5.2 Artículos de cuero</v>
          </cell>
        </row>
        <row r="998">
          <cell r="L998" t="str">
            <v>2.3.5.2.01 Artículos de cuero</v>
          </cell>
        </row>
        <row r="999">
          <cell r="L999" t="str">
            <v>2.3.5.3 Llantas y neumáticos</v>
          </cell>
        </row>
        <row r="1000">
          <cell r="L1000" t="str">
            <v>2.3.5.3.01 Llantas y neumáticos</v>
          </cell>
        </row>
        <row r="1001">
          <cell r="L1001" t="str">
            <v>2.3.5.4 Artículos de caucho</v>
          </cell>
        </row>
        <row r="1002">
          <cell r="L1002" t="str">
            <v>2.3.5.4.01 Artículos de caucho</v>
          </cell>
        </row>
        <row r="1003">
          <cell r="L1003" t="str">
            <v>2.3.5.5 Artículos de plástico</v>
          </cell>
        </row>
        <row r="1004">
          <cell r="L1004" t="str">
            <v>2.3.5.5.01 Artículos de plástico</v>
          </cell>
        </row>
        <row r="1005">
          <cell r="L1005" t="str">
            <v>2.3.6 PRODUCTOS DE MINERALES, METÁLICOS Y NO METÁLICOS</v>
          </cell>
        </row>
        <row r="1006">
          <cell r="L1006" t="str">
            <v>2.3.6.1 Productos de cemento, cal, asbesto, yeso y arcilla</v>
          </cell>
        </row>
        <row r="1007">
          <cell r="L1007" t="str">
            <v>2.3.6.1.01 Productos de cemento</v>
          </cell>
        </row>
        <row r="1008">
          <cell r="L1008" t="str">
            <v>2.3.6.1.02 Productos de cal</v>
          </cell>
        </row>
        <row r="1009">
          <cell r="L1009" t="str">
            <v>2.3.6.1.03 Productos de asbestos</v>
          </cell>
        </row>
        <row r="1010">
          <cell r="L1010" t="str">
            <v>2.3.6.1.04 Productos de yeso</v>
          </cell>
        </row>
        <row r="1011">
          <cell r="L1011" t="str">
            <v>2.3.6.1.05 Productos de arcilla y derivados</v>
          </cell>
        </row>
        <row r="1012">
          <cell r="L1012" t="str">
            <v>2.3.6.2 Productos de vidrio, loza y porcelana</v>
          </cell>
        </row>
        <row r="1013">
          <cell r="L1013" t="str">
            <v>2.3.6.2.01 Productos de vidrio</v>
          </cell>
        </row>
        <row r="1014">
          <cell r="L1014" t="str">
            <v>2.3.6.2.02 Productos de loza</v>
          </cell>
        </row>
        <row r="1015">
          <cell r="L1015" t="str">
            <v>2.3.6.2.03 Productos de porcelana</v>
          </cell>
        </row>
        <row r="1016">
          <cell r="L1016" t="str">
            <v>2.3.6.3 Productos metálicos y sus derivados</v>
          </cell>
        </row>
        <row r="1017">
          <cell r="L1017" t="str">
            <v>2.3.6.3.01 Productos ferrosos</v>
          </cell>
        </row>
        <row r="1018">
          <cell r="L1018" t="str">
            <v>2.3.6.3.02 Productos no ferrosos</v>
          </cell>
        </row>
        <row r="1019">
          <cell r="L1019" t="str">
            <v>2.3.6.3.03 Estructuras metálicas acabadas</v>
          </cell>
        </row>
        <row r="1020">
          <cell r="L1020" t="str">
            <v>2.3.6.3.04 Herramientas menores</v>
          </cell>
        </row>
        <row r="1021">
          <cell r="L1021" t="str">
            <v>2.3.6.3.05 Productos de hojalata</v>
          </cell>
        </row>
        <row r="1022">
          <cell r="L1022" t="str">
            <v>2.3.6.3.06 Accesorios de metal</v>
          </cell>
        </row>
        <row r="1023">
          <cell r="L1023" t="str">
            <v>2.3.6.4 Minerales</v>
          </cell>
        </row>
        <row r="1024">
          <cell r="L1024" t="str">
            <v>2.3.6.4.01 Minerales metalíferos</v>
          </cell>
        </row>
        <row r="1025">
          <cell r="L1025" t="str">
            <v>2.3.6.4.02 Petróleo crudo</v>
          </cell>
        </row>
        <row r="1026">
          <cell r="L1026" t="str">
            <v>2.3.6.4.03 Carbón mineral</v>
          </cell>
        </row>
        <row r="1027">
          <cell r="L1027" t="str">
            <v>2.3.6.4.04 Piedra, arcilla y arena</v>
          </cell>
        </row>
        <row r="1028">
          <cell r="L1028" t="str">
            <v>2.3.6.4.05 Productos aislantes</v>
          </cell>
        </row>
        <row r="1029">
          <cell r="L1029" t="str">
            <v>2.3.6.4.06 Productos abrasivos</v>
          </cell>
        </row>
        <row r="1030">
          <cell r="L1030" t="str">
            <v>2.3.6.4.07 Otros minerales</v>
          </cell>
        </row>
        <row r="1031">
          <cell r="L1031" t="str">
            <v>2.3.6.9 Otros productos minerales no metálicos</v>
          </cell>
        </row>
        <row r="1032">
          <cell r="L1032" t="str">
            <v>2.3.6.9.01 Otros productos no metálicos</v>
          </cell>
        </row>
        <row r="1033">
          <cell r="L1033" t="str">
            <v>2.3.7 COMBUSTIBLES, LUBRICANTES, PRODUCTOS QUÍMICOS Y CONEXOS</v>
          </cell>
        </row>
        <row r="1034">
          <cell r="L1034" t="str">
            <v>2.3.7.1 Combustibles y lubricantes</v>
          </cell>
        </row>
        <row r="1035">
          <cell r="L1035" t="str">
            <v>2.3.7.1.01 Gasolina</v>
          </cell>
        </row>
        <row r="1036">
          <cell r="L1036" t="str">
            <v>2.3.7.1.02 Gasoil</v>
          </cell>
        </row>
        <row r="1037">
          <cell r="L1037" t="str">
            <v>2.3.7.1.03 Keroseno</v>
          </cell>
        </row>
        <row r="1038">
          <cell r="L1038" t="str">
            <v>2.3.7.1.04 Gas GLP</v>
          </cell>
        </row>
        <row r="1039">
          <cell r="L1039" t="str">
            <v>2.3.7.1.05 Aceites y grasas</v>
          </cell>
        </row>
        <row r="1040">
          <cell r="L1040" t="str">
            <v>2.3.7.1.06 Lubricantes</v>
          </cell>
        </row>
        <row r="1041">
          <cell r="L1041" t="str">
            <v>2.3.7.1.07 Gas natural</v>
          </cell>
        </row>
        <row r="1042">
          <cell r="L1042" t="str">
            <v>2.3.7.2 Productos químicos y conexos</v>
          </cell>
        </row>
        <row r="1043">
          <cell r="L1043" t="str">
            <v>2.3.7.2.01 Productos explosivos y pirotecnia</v>
          </cell>
        </row>
        <row r="1044">
          <cell r="L1044" t="str">
            <v>2.3.7.2.02 Productos fotoquímicos</v>
          </cell>
        </row>
        <row r="1045">
          <cell r="L1045" t="str">
            <v>2.3.7.2.03 Productos químicos de uso personal</v>
          </cell>
        </row>
        <row r="1046">
          <cell r="L1046" t="str">
            <v>2.3.7.2.04 Abonos y fertilizantes</v>
          </cell>
        </row>
        <row r="1047">
          <cell r="L1047" t="str">
            <v>2.3.7.2.05 Insecticidas, fumigantes y otros</v>
          </cell>
        </row>
        <row r="1048">
          <cell r="L1048" t="str">
            <v>2.3.7.2.06 Pinturas, lacas, barnices, diluyentes y absorbentes para pinturas</v>
          </cell>
        </row>
        <row r="1049">
          <cell r="L1049" t="str">
            <v>2.3.8 GASTOS QUE SE ASIGNARÁN DURANTE EL EJERCICIO (ART. 32 Y 33 LEY 423-06)</v>
          </cell>
        </row>
        <row r="1050">
          <cell r="L1050" t="str">
            <v>2.3.8.1 5 % que se asignará durante el ejercicio para gastos corrientes</v>
          </cell>
        </row>
        <row r="1051">
          <cell r="L1051" t="str">
            <v>2.3.8.1.01 Del 5% a ser asignados durante el ejercicio para gastos corrientes</v>
          </cell>
        </row>
        <row r="1052">
          <cell r="L1052" t="str">
            <v>2.3.8.2 1 % que se asignará durante el ejercicio para gastos corrientes por calamidad pública</v>
          </cell>
        </row>
        <row r="1053">
          <cell r="L1053" t="str">
            <v>2.3.8.2.01 Del 1% a ser asignados durante el ej. para gastos corrientes por calamidad pública</v>
          </cell>
        </row>
        <row r="1054">
          <cell r="L1054" t="str">
            <v>2.3.9 PRODUCTOS Y ÚTILES VARIOS</v>
          </cell>
        </row>
        <row r="1055">
          <cell r="L1055" t="str">
            <v>2.3.9.1 Material para limpieza</v>
          </cell>
        </row>
        <row r="1056">
          <cell r="L1056" t="str">
            <v>2.3.9.1.01 Material para limpieza</v>
          </cell>
        </row>
        <row r="1057">
          <cell r="L1057" t="str">
            <v>2.3.9.2 Útiles de escritorio, oficina, informática y de enseñanza</v>
          </cell>
        </row>
        <row r="1058">
          <cell r="L1058" t="str">
            <v>2.3.9.2.01 Utiles de escritorio, oficina informática y de enseñanza</v>
          </cell>
        </row>
        <row r="1059">
          <cell r="L1059" t="str">
            <v>2.3.9.3 Útiles menores médico-quirúrgicos</v>
          </cell>
        </row>
        <row r="1060">
          <cell r="L1060" t="str">
            <v>2.3.9.3.01 Utiles menores médico quirurgicos</v>
          </cell>
        </row>
        <row r="1061">
          <cell r="L1061" t="str">
            <v>2.3.9.4 Útiles destinados a actividades deportivas y recreativas</v>
          </cell>
        </row>
        <row r="1062">
          <cell r="L1062" t="str">
            <v>2.3.9.4.01 Utiles destinados a actividades deportivas y recreativas</v>
          </cell>
        </row>
        <row r="1063">
          <cell r="L1063" t="str">
            <v>2.3.9.5 Útiles de cocina y comedor</v>
          </cell>
        </row>
        <row r="1064">
          <cell r="L1064" t="str">
            <v>2.3.9.5.01 Utiles de cocina y comedor</v>
          </cell>
        </row>
        <row r="1065">
          <cell r="L1065" t="str">
            <v>2.3.9.6 Productos eléctricos y afines</v>
          </cell>
        </row>
        <row r="1066">
          <cell r="L1066" t="str">
            <v>2.3.9.6.01 Productos eléctricos y afines</v>
          </cell>
        </row>
        <row r="1067">
          <cell r="L1067" t="str">
            <v>2.3.9.7 Productos y útiles veterinarios</v>
          </cell>
        </row>
        <row r="1068">
          <cell r="L1068" t="str">
            <v>2.3.9.7.01 Productos y útiles veterinarios</v>
          </cell>
        </row>
        <row r="1069">
          <cell r="L1069" t="str">
            <v>2.3.9.8 Otros repuestos y accesorios menores</v>
          </cell>
        </row>
        <row r="1070">
          <cell r="L1070" t="str">
            <v>2.3.9.8.01 Otros repuestos y accesorios menores</v>
          </cell>
        </row>
        <row r="1071">
          <cell r="L1071" t="str">
            <v>2.3.9.9 Productos y útiles varios no identificados precedentemente (n.i.p.)</v>
          </cell>
        </row>
        <row r="1072">
          <cell r="L1072" t="str">
            <v>2.3.9.9.01 Productos y Utiles Varios  n.i.p</v>
          </cell>
        </row>
        <row r="1073">
          <cell r="L1073" t="str">
            <v>2.4 TRANSFERENCIAS CORRIENTES</v>
          </cell>
        </row>
        <row r="1074">
          <cell r="L1074" t="str">
            <v>2.4.1 TRANSFERENCIAS CORRIENTES AL SECTOR PRIVADO</v>
          </cell>
        </row>
        <row r="1075">
          <cell r="L1075" t="str">
            <v>2.4.1.1 Prestaciones a la seguridad social</v>
          </cell>
        </row>
        <row r="1076">
          <cell r="L1076" t="str">
            <v>2.4.1.1.01 Pensiones</v>
          </cell>
        </row>
        <row r="1077">
          <cell r="L1077" t="str">
            <v>2.4.1.1.02 Jubilaciones</v>
          </cell>
        </row>
        <row r="1078">
          <cell r="L1078" t="str">
            <v>2.4.1.1.03 Indemnización laboral</v>
          </cell>
        </row>
        <row r="1079">
          <cell r="L1079" t="str">
            <v>2.4.1.2 Ayudas y donaciones a personas</v>
          </cell>
        </row>
        <row r="1080">
          <cell r="L1080" t="str">
            <v>2.4.1.2.01 Ayudas y donaciones programadas a hogares y personas</v>
          </cell>
        </row>
        <row r="1081">
          <cell r="L1081" t="str">
            <v>2.4.1.2.02 Ayudas y donaciones ocasionales a hogares y personas</v>
          </cell>
        </row>
        <row r="1082">
          <cell r="L1082" t="str">
            <v>2.4.1.2.03 Programa de repitencia escolar</v>
          </cell>
        </row>
        <row r="1083">
          <cell r="L1083" t="str">
            <v>2.4.1.2.04 Subsidio obreros portuarios Ley 199-02</v>
          </cell>
        </row>
        <row r="1084">
          <cell r="L1084" t="str">
            <v>2.4.1.2.05 Subsidios para viviendas económicas</v>
          </cell>
        </row>
        <row r="1085">
          <cell r="L1085" t="str">
            <v>2.4.1.3 Premios literarios, deportivos y culturales</v>
          </cell>
        </row>
        <row r="1086">
          <cell r="L1086" t="str">
            <v>2.4.1.3.01 Premios literarios, deportivos y culturales</v>
          </cell>
        </row>
        <row r="1087">
          <cell r="L1087" t="str">
            <v>2.4.1.4 Becas y viajes de estudios</v>
          </cell>
        </row>
        <row r="1088">
          <cell r="L1088" t="str">
            <v>2.4.1.4.01 Becas nacionales</v>
          </cell>
        </row>
        <row r="1089">
          <cell r="L1089" t="str">
            <v>2.4.1.4.02 Becas extranjeras</v>
          </cell>
        </row>
        <row r="1090">
          <cell r="L1090" t="str">
            <v>2.4.1.5 Transferencias corrientes a empresas del sector privado</v>
          </cell>
        </row>
        <row r="1091">
          <cell r="L1091" t="str">
            <v>2.4.1.5.01 Transferencias corrientes a Empresas del Sector Privado</v>
          </cell>
        </row>
        <row r="1092">
          <cell r="L1092" t="str">
            <v>2.4.1.6 Transferencias corrientes a asociaciones sin fines de lucro y partidos políticos</v>
          </cell>
        </row>
        <row r="1093">
          <cell r="L1093" t="str">
            <v>2.4.1.6.01 Transferencias corrientes a asociaciones sin fines de lucro</v>
          </cell>
        </row>
        <row r="1094">
          <cell r="L1094" t="str">
            <v>2.4.1.6.02 Transferencias para electricidad no cortable a las asociaciones sin fines de lucro (ASFL)</v>
          </cell>
        </row>
        <row r="1095">
          <cell r="L1095" t="str">
            <v>2.4.1.6.03 Transferencias corrientes a partidos políticos</v>
          </cell>
        </row>
        <row r="1096">
          <cell r="L1096" t="str">
            <v>2.4.1.6.04 Transferencias para investigación, fomento y desarrollo de la ciencia y la tecnología</v>
          </cell>
        </row>
        <row r="1097">
          <cell r="L1097" t="str">
            <v>2.4.2 TRANSFERENCIAS CORRIENTES AL  GOBIERNO GENERAL NACIONAL</v>
          </cell>
        </row>
        <row r="1098">
          <cell r="L1098" t="str">
            <v>2.4.2.1 Aportaciones a instituciones del gobierno central</v>
          </cell>
        </row>
        <row r="1099">
          <cell r="L1099" t="str">
            <v>2.4.2.1.01 Aportaciones corrientes al Poder Legislativo</v>
          </cell>
        </row>
        <row r="1100">
          <cell r="L1100" t="str">
            <v>2.4.2.1.02 Aportaciones corrientes al Poder Ejecutivo</v>
          </cell>
        </row>
        <row r="1101">
          <cell r="L1101" t="str">
            <v>2.4.2.1.03 Aportaciones corrientes al Poder Judicial</v>
          </cell>
        </row>
        <row r="1102">
          <cell r="L1102" t="str">
            <v>2.4.2.1.04 Aportaciones corrientes al Tribunal Constitucional</v>
          </cell>
        </row>
        <row r="1103">
          <cell r="L1103" t="str">
            <v>2.4.2.1.05 Aportaciones corrientes a la Junta Central Electoral</v>
          </cell>
        </row>
        <row r="1104">
          <cell r="L1104" t="str">
            <v>2.4.2.1.06 Aportaciones corrientes a la Cámara de Cuentas</v>
          </cell>
        </row>
        <row r="1105">
          <cell r="L1105" t="str">
            <v>2.4.2.1.07 Aportaciones corrientes al Defensor del Pueblo</v>
          </cell>
        </row>
        <row r="1106">
          <cell r="L1106" t="str">
            <v>2.4.2.1.08 Aportaciones  corrientes al Tribunal Superior Electoral</v>
          </cell>
        </row>
        <row r="1107">
          <cell r="L1107" t="str">
            <v>2.4.2.2 Transferencias corrientes a instituciones descentralizadas y autónomas no financieras</v>
          </cell>
        </row>
        <row r="1108">
          <cell r="L1108" t="str">
            <v>2.4.2.2.01 Transferencias corrientes a instituciones descentralizadas y autónomas no financieras para servicios personales</v>
          </cell>
        </row>
        <row r="1109">
          <cell r="L1109" t="str">
            <v>2.4.2.2.02 Otras transferencias corrientes a instituciones descentralizadas y autónomas no financieras</v>
          </cell>
        </row>
        <row r="1110">
          <cell r="L1110" t="str">
            <v>2.4.2.2.03 Transferencias corrientes a instituciones descentralizadas y autónomas no financieras para pago de electricidad no cortable</v>
          </cell>
        </row>
        <row r="1111">
          <cell r="L1111" t="str">
            <v>2.4.2.3 Transferencias corrientes a instituciones públicas de la seguridad social</v>
          </cell>
        </row>
        <row r="1112">
          <cell r="L1112" t="str">
            <v>2.4.2.3.01 Transferencias corrientes a instituciones públicas de la seguridad social para servicios personales</v>
          </cell>
        </row>
        <row r="1113">
          <cell r="L1113" t="str">
            <v>2.4.2.3.02 Otras transferencias corrientes a instituciones públicas de la seguridad social</v>
          </cell>
        </row>
        <row r="1114">
          <cell r="L1114" t="str">
            <v>2.4.2.3.03 Transferencias corrientes a instituciones públicas de la seguridad social para pago de electricidad no cortable</v>
          </cell>
        </row>
        <row r="1115">
          <cell r="L1115" t="str">
            <v>2.4.3 TRANSFERENCIAS CORRIENTES A GOBIERNOS GENERALES LOCALES</v>
          </cell>
        </row>
        <row r="1116">
          <cell r="L1116" t="str">
            <v>2.4.3.1 Transferencias corrientes a gobiernos centrales municipales</v>
          </cell>
        </row>
        <row r="1117">
          <cell r="L1117" t="str">
            <v>2.4.3.1.01 Transferencias corrientes a gobiernos centrales municipales para servicios personales</v>
          </cell>
        </row>
        <row r="1118">
          <cell r="L1118" t="str">
            <v>2.4.3.1.02 Otras transferencias corrientes a gobiernos centrales municipales</v>
          </cell>
        </row>
        <row r="1119">
          <cell r="L1119" t="str">
            <v>2.4.3.2 Transferencias corrientes a instituciones descentralizadas municipales</v>
          </cell>
        </row>
        <row r="1120">
          <cell r="L1120" t="str">
            <v>2.4.3.2.01 Transferencias corrientes a instituciones descentralizadas municipales para servicios personales</v>
          </cell>
        </row>
        <row r="1121">
          <cell r="L1121" t="str">
            <v>2.4.3.2.02 Otras transferencias corrientes a instituciones descentralizadas municipales</v>
          </cell>
        </row>
        <row r="1122">
          <cell r="L1122" t="str">
            <v>2.4.4 TRANSFERENCIAS CORRIENTES A EMPRESAS PÚBLICAS NO FINANCIERAS</v>
          </cell>
        </row>
        <row r="1123">
          <cell r="L1123" t="str">
            <v>2.4.4.1 Transferencias corrientes a empresas públicas no financieras nacionales</v>
          </cell>
        </row>
        <row r="1124">
          <cell r="L1124" t="str">
            <v>2.4.4.1.01 Transferencias corrientes a empresas públicas no financieras nacionales para servicios personales</v>
          </cell>
        </row>
        <row r="1125">
          <cell r="L1125" t="str">
            <v>2.4.4.1.02 Otras transferencias corrientes a empresas públicas no financieras nacionales</v>
          </cell>
        </row>
        <row r="1126">
          <cell r="L1126" t="str">
            <v>2.4.4.1.03 Transferencias corrientes a empresas públicas no financieras nacionales para pago de electricidad no cortable</v>
          </cell>
        </row>
        <row r="1127">
          <cell r="L1127" t="str">
            <v>2.4.4.1.04 Transferencias corrientes a empresas públicas no financieras nacionales para pago de medicamentos</v>
          </cell>
        </row>
        <row r="1128">
          <cell r="L1128" t="str">
            <v>2.4.4.2 Transferencias corrientes a empresas públicas no financieras municipales</v>
          </cell>
        </row>
        <row r="1129">
          <cell r="L1129" t="str">
            <v>2.4.4.2.01 Transferencias corrientes a empresas públicas no financieras municipales para servicios personales</v>
          </cell>
        </row>
        <row r="1130">
          <cell r="L1130" t="str">
            <v>2.4.4.2.02 Otras transferencias corrientes a empresas públicas no financieras municipales</v>
          </cell>
        </row>
        <row r="1131">
          <cell r="L1131" t="str">
            <v>2.4.5 TRANSFERENCIAS CORRIENTES A INSTITUCIONES PÚBLICAS FINANCIERAS</v>
          </cell>
        </row>
        <row r="1132">
          <cell r="L1132" t="str">
            <v>2.4.5.1 Transferencias corrientes a instituciones públicas financieras no monetarias</v>
          </cell>
        </row>
        <row r="1133">
          <cell r="L1133" t="str">
            <v>2.4.5.1.01 Transferencias corrientes a instituciones públicas financieras no monetarias para servicios personales</v>
          </cell>
        </row>
        <row r="1134">
          <cell r="L1134" t="str">
            <v>2.4.5.1.02 Otras transferencias corrientes a  instituciones públicas financieras no monetarias</v>
          </cell>
        </row>
        <row r="1135">
          <cell r="L1135" t="str">
            <v>2.4.5.1.03 Transferencias corrientes a  instituciones públicas financieras no monetarias para pago electricidad no cortable</v>
          </cell>
        </row>
        <row r="1136">
          <cell r="L1136" t="str">
            <v>2.4.5.2 Transferencias corrientes a instituciones públicas financieras monetarias</v>
          </cell>
        </row>
        <row r="1137">
          <cell r="L1137" t="str">
            <v>2.4.5.2.01 Transferencias corrientes a  instituciones públicas financieras monetarias para servicios personales</v>
          </cell>
        </row>
        <row r="1138">
          <cell r="L1138" t="str">
            <v>2.4.5.2.02 Otras transferencias corrientes a instituciones públicas financieras monetarias</v>
          </cell>
        </row>
        <row r="1139">
          <cell r="L1139" t="str">
            <v>2.4.6 SUBVENCIONES</v>
          </cell>
        </row>
        <row r="1140">
          <cell r="L1140" t="str">
            <v>2.4.6.1 Subvenciones a empresas del sector privado</v>
          </cell>
        </row>
        <row r="1141">
          <cell r="L1141" t="str">
            <v>2.4.6.1.01 Subvenciones a empresas del sector privado</v>
          </cell>
        </row>
        <row r="1142">
          <cell r="L1142" t="str">
            <v>2.4.6.2 Subvenciones a empresas y cuasiempresas públicas no financieras</v>
          </cell>
        </row>
        <row r="1143">
          <cell r="L1143" t="str">
            <v>2.4.6.2.01 Subvenciones a Empresas y Cuasiempresas Públicas no Financieras</v>
          </cell>
        </row>
        <row r="1144">
          <cell r="L1144" t="str">
            <v>2.4.6.3 Subvenciones a instituciones públicas financieras no monetarias</v>
          </cell>
        </row>
        <row r="1145">
          <cell r="L1145" t="str">
            <v>2.4.6.3.01 Subvenciones a Instituciones Públicas Financieras no Monetarias</v>
          </cell>
        </row>
        <row r="1146">
          <cell r="L1146" t="str">
            <v>2.4.6.4 Subvenciones a instituciones públicas financieras monetarias</v>
          </cell>
        </row>
        <row r="1147">
          <cell r="L1147" t="str">
            <v>2.4.6.4.01 Subvenciones a Instituciones Públicas Financieras Monetarias</v>
          </cell>
        </row>
        <row r="1148">
          <cell r="L1148" t="str">
            <v>2.4.7 TRANSFERENCIAS CORRIENTES AL SECTOR EXTERNO</v>
          </cell>
        </row>
        <row r="1149">
          <cell r="L1149" t="str">
            <v>2.4.7.1 Transferencias corrientes a gobiernos extranjeros</v>
          </cell>
        </row>
        <row r="1150">
          <cell r="L1150" t="str">
            <v>2.4.7.1.01 Transferencias corrientes a Gobiernos Extranjeros</v>
          </cell>
        </row>
        <row r="1151">
          <cell r="L1151" t="str">
            <v>2.4.7.2 Transferencias corrientes a organismos internacionales</v>
          </cell>
        </row>
        <row r="1152">
          <cell r="L1152" t="str">
            <v>2.4.7.2.01 Transferencias corrientes a Organismos Internacionales</v>
          </cell>
        </row>
        <row r="1153">
          <cell r="L1153" t="str">
            <v>2.4.7.3 Transferencias corrientes al sector privado externo</v>
          </cell>
        </row>
        <row r="1154">
          <cell r="L1154" t="str">
            <v>2.4.7.3.01 Transferencias corrientes al Sector Privado Externo</v>
          </cell>
        </row>
        <row r="1155">
          <cell r="L1155" t="str">
            <v>2.4.9 TRANSFERENCIAS CORRIENTES A OTRAS INSTITUCIONES PÚBLICAS</v>
          </cell>
        </row>
        <row r="1156">
          <cell r="L1156" t="str">
            <v>2.4.9.1 Transferencias corrientes destinadas a otras instituciones públicas[1]</v>
          </cell>
        </row>
        <row r="1157">
          <cell r="L1157" t="str">
            <v>2.4.9.1.01 Transferencias corrientes destinadas a otras instituciones públicas</v>
          </cell>
        </row>
        <row r="1158">
          <cell r="L1158" t="str">
            <v>2.4.9.1.02 Transferencias corrientes a otras instituciones públicas destinadas a remuneraciones</v>
          </cell>
        </row>
        <row r="1159">
          <cell r="L1159" t="str">
            <v>2.4.9.1.03 Transferencias corrientes a otras instituciones públicas destinadas a gastos en bienes y servicios</v>
          </cell>
        </row>
        <row r="1160">
          <cell r="L1160" t="str">
            <v>2.4.9.1.04 Transferencias corrientes a otras instituciones públicas destinadas a electricidad no cortable</v>
          </cell>
        </row>
        <row r="1161">
          <cell r="L1161" t="str">
            <v>2.4.9.1.05 Transferencias corrientes a otras instituciones públicas destinadas a pago de medicamentos</v>
          </cell>
        </row>
        <row r="1162">
          <cell r="L1162" t="str">
            <v>2.4.9.2 Sueldo en las transferencias a otras instituciones públicas</v>
          </cell>
        </row>
        <row r="1163">
          <cell r="L1163" t="str">
            <v>2.4.9.2.01 Sueldo en las transferencias a otras instituciones públicas</v>
          </cell>
        </row>
        <row r="1164">
          <cell r="L1164" t="str">
            <v>2.4.9.3 Gasto en las transferencias a otras instituciones públicas</v>
          </cell>
        </row>
        <row r="1165">
          <cell r="L1165" t="str">
            <v>2.4.9.3.01 Gasto en las transferencias a otras instituciones públicas</v>
          </cell>
        </row>
        <row r="1166">
          <cell r="L1166" t="str">
            <v>2.4.9.4 Electricidad no cortable en las transferencias a otras instituciones públicas</v>
          </cell>
        </row>
        <row r="1167">
          <cell r="L1167" t="str">
            <v>2.4.9.4.01 Electricidad no cortable en las transferencias a otras instituciones públicas</v>
          </cell>
        </row>
        <row r="1168">
          <cell r="L1168" t="str">
            <v>2.5 TRANSFERENCIAS DE CAPITAL</v>
          </cell>
        </row>
        <row r="1169">
          <cell r="L1169" t="str">
            <v>2.5.1 TRANSFERENCIAS DE CAPITAL AL SECTOR PRIVADO</v>
          </cell>
        </row>
        <row r="1170">
          <cell r="L1170" t="str">
            <v>2.5.1.1 Transferencias de capital a hogares y personas</v>
          </cell>
        </row>
        <row r="1171">
          <cell r="L1171" t="str">
            <v>2.5.1.1.01 Transferencias de capital a hogares y personas</v>
          </cell>
        </row>
        <row r="1172">
          <cell r="L1172" t="str">
            <v>2.5.1.2 Transferencias de capital a asociaciones  privadas sin fines de lucro</v>
          </cell>
        </row>
        <row r="1173">
          <cell r="L1173" t="str">
            <v>2.5.1.2.01 Transferencias de capital  a Asociaciones  Privadas sin Fines de Lucro</v>
          </cell>
        </row>
        <row r="1174">
          <cell r="L1174" t="str">
            <v>2.5.1.3 Transferencias de capital a empresas del sector privado interno</v>
          </cell>
        </row>
        <row r="1175">
          <cell r="L1175" t="str">
            <v>2.5.1.3.01 Transferencias de capital a empresas del sector privado interno</v>
          </cell>
        </row>
        <row r="1176">
          <cell r="L1176" t="str">
            <v>2.5.2 TRANSFERENCIAS DE CAPITAL AL GOBIERNO GENERAL  NACIONAL</v>
          </cell>
        </row>
        <row r="1177">
          <cell r="L1177" t="str">
            <v>2.5.2.1 Aportaciones de capital a instituciones del gobierno central</v>
          </cell>
        </row>
        <row r="1178">
          <cell r="L1178" t="str">
            <v>2.5.2.1.01 Aportaciones de capital al Poder Legislativo</v>
          </cell>
        </row>
        <row r="1179">
          <cell r="L1179" t="str">
            <v>2.5.2.1.02 Aportaciones de capital al Poder Ejecutivo</v>
          </cell>
        </row>
        <row r="1180">
          <cell r="L1180" t="str">
            <v>2.5.2.1.03 Aportaciones de capital al Poder Judicial</v>
          </cell>
        </row>
        <row r="1181">
          <cell r="L1181" t="str">
            <v>2.5.2.1.04 Aportaciones de capital al Tribunal Constitucional</v>
          </cell>
        </row>
        <row r="1182">
          <cell r="L1182" t="str">
            <v>2.5.2.1.05 Aportaciones de capital a la Junta Central Electoral</v>
          </cell>
        </row>
        <row r="1183">
          <cell r="L1183" t="str">
            <v>2.5.2.1.06 Aportaciones de capital a la Cámara de Cuentas</v>
          </cell>
        </row>
        <row r="1184">
          <cell r="L1184" t="str">
            <v>2.5.2.1.07 Aportaciones de capital al Defensor del Pueblo</v>
          </cell>
        </row>
        <row r="1185">
          <cell r="L1185" t="str">
            <v>2.5.2.1.08 Aportaciones de capital al Tribunal Superior Electoral</v>
          </cell>
        </row>
        <row r="1186">
          <cell r="L1186" t="str">
            <v>2.5.2.2 Transferencias de capital a las instituciones descentralizadas y autónomas no financieras</v>
          </cell>
        </row>
        <row r="1187">
          <cell r="L1187" t="str">
            <v>2.5.2.2.01 Transferencias de capital a instituciones descentralizadas y autónomas no financieras para proyectos de inversión</v>
          </cell>
        </row>
        <row r="1188">
          <cell r="L1188" t="str">
            <v>2.5.2.2.02 Otras transferencias de capital a instituciones descentralizadas y autónomas no financieras</v>
          </cell>
        </row>
        <row r="1189">
          <cell r="L1189" t="str">
            <v>2.5.2.3 Transferencias de capital a instituciones públicas de la seguridad social</v>
          </cell>
        </row>
        <row r="1190">
          <cell r="L1190" t="str">
            <v>2.5.2.3.01 Transferencias de capital a instituciones públicas de la seguridad social para proyectos de inversión</v>
          </cell>
        </row>
        <row r="1191">
          <cell r="L1191" t="str">
            <v>2.5.2.3.02 Otras transferencias de capital instituciones públicas de la seguridad social</v>
          </cell>
        </row>
        <row r="1192">
          <cell r="L1192" t="str">
            <v>2.5.3 TRANSFERENCIAS DE CAPITAL A GOBIERNOS GENERALES LOCALES</v>
          </cell>
        </row>
        <row r="1193">
          <cell r="L1193" t="str">
            <v>2.5.3.1 Transferencias de capital a gobiernos centrales municipales</v>
          </cell>
        </row>
        <row r="1194">
          <cell r="L1194" t="str">
            <v>2.5.3.1.01 Transferencias de capital a gobiernos centrales municipales para proyectos de inversión</v>
          </cell>
        </row>
        <row r="1195">
          <cell r="L1195" t="str">
            <v>2.5.3.1.02 Otras transferencias de capital a gobiernos centrales municipales</v>
          </cell>
        </row>
        <row r="1196">
          <cell r="L1196" t="str">
            <v>2.5.3.2 Transferencias de capital a instituciones descentralizadas municipales</v>
          </cell>
        </row>
        <row r="1197">
          <cell r="L1197" t="str">
            <v>2.5.3.2.01 Transferencias de capital a instituciones descentralizadas municipales para proyectos de inversión</v>
          </cell>
        </row>
        <row r="1198">
          <cell r="L1198" t="str">
            <v>2.5.3.2.02 Otras transferencias de capital a instituciones descentralizadas municipales</v>
          </cell>
        </row>
        <row r="1199">
          <cell r="L1199" t="str">
            <v>2.5.4 TRANSFERENCIAS DE CAPITAL  A EMPRESAS PÚBLICAS NO FINANCIERAS</v>
          </cell>
        </row>
        <row r="1200">
          <cell r="L1200" t="str">
            <v>2.5.4.1 Transferencias de capital a empresas públicas no financieras nacionales</v>
          </cell>
        </row>
        <row r="1201">
          <cell r="L1201" t="str">
            <v>2.5.4.1.01 Transferencias de capital a empresas públicas no financieras nacionales para proyectos de inversión</v>
          </cell>
        </row>
        <row r="1202">
          <cell r="L1202" t="str">
            <v>2.5.4.1.02 Otras transferencias de capital a empresas públicas no financieras nacionales</v>
          </cell>
        </row>
        <row r="1203">
          <cell r="L1203" t="str">
            <v>2.5.4.2 Transferencias de capital a empresas públicas no financieras municipales</v>
          </cell>
        </row>
        <row r="1204">
          <cell r="L1204" t="str">
            <v>2.5.4.2.01 Transferencias de capital a empresas públicas no financieras municipales para proyectos de inversión</v>
          </cell>
        </row>
        <row r="1205">
          <cell r="L1205" t="str">
            <v>2.5.4.2.02 Otras transferencias de capital a empresas públicas no financieras municipales</v>
          </cell>
        </row>
        <row r="1206">
          <cell r="L1206" t="str">
            <v>2.5.5 TRANSFERENCIAS DE CAPITAL A INSTITUCIONES PÚBLICAS FINANCIERAS</v>
          </cell>
        </row>
        <row r="1207">
          <cell r="L1207" t="str">
            <v>2.5.5.1 Transferencias de capital a instituciones públicas financieras no monetarias</v>
          </cell>
        </row>
        <row r="1208">
          <cell r="L1208" t="str">
            <v>2.5.5.1.01 Transferencias de capital a instituciones públicas financieras no monetarias  para proyectos de inversión</v>
          </cell>
        </row>
        <row r="1209">
          <cell r="L1209" t="str">
            <v>2.5.5.1.02 Otras transferencias de capital a instituciones públicas financieras no monetarias</v>
          </cell>
        </row>
        <row r="1210">
          <cell r="L1210" t="str">
            <v>2.5.5.2 Transferencias de capital a instituciones públicas financieras monetarias</v>
          </cell>
        </row>
        <row r="1211">
          <cell r="L1211" t="str">
            <v>2.5.5.2.01 Transferencias de capital a instituciones públicas financieras monetarias  para proyectos de inversión</v>
          </cell>
        </row>
        <row r="1212">
          <cell r="L1212" t="str">
            <v>2.5.5.2.02 Otras transferencias de capital a instituciones públicas financieras monetarias</v>
          </cell>
        </row>
        <row r="1213">
          <cell r="L1213" t="str">
            <v>2.5.6 TRANSFERENCIAS DE CAPITAL AL SECTOR EXTERNO</v>
          </cell>
        </row>
        <row r="1214">
          <cell r="L1214" t="str">
            <v>2.5.6.1 Transferencias de capital a gobiernos extranjeros</v>
          </cell>
        </row>
        <row r="1215">
          <cell r="L1215" t="str">
            <v>2.5.6.1.01 Transferencias  de capital a Gobiernos Extranjeros</v>
          </cell>
        </row>
        <row r="1216">
          <cell r="L1216" t="str">
            <v>2.5.6.2 Transferencias de capital a organismos internacionales</v>
          </cell>
        </row>
        <row r="1217">
          <cell r="L1217" t="str">
            <v>2.5.6.2.01 Transferencias  de capital a Organismos Internacionales</v>
          </cell>
        </row>
        <row r="1218">
          <cell r="L1218" t="str">
            <v>2.5.6.3 Transferencias de capital al sector privado externo</v>
          </cell>
        </row>
        <row r="1219">
          <cell r="L1219" t="str">
            <v>2.5.6.3.01 Transferencias de capital al Sector Privado Externo</v>
          </cell>
        </row>
        <row r="1220">
          <cell r="L1220" t="str">
            <v>2.5.9 TRANSFERENCIAS DE CAPITAL A OTRAS INSTITUCIONES PÚBLICAS</v>
          </cell>
        </row>
        <row r="1221">
          <cell r="L1221" t="str">
            <v>2.5.9.1 Transferencias de capital a otras instituciones públicas</v>
          </cell>
        </row>
        <row r="1222">
          <cell r="L1222" t="str">
            <v>2.5.9.1.01 Transferencias de Capital destinada a otras Instituciones Públicas</v>
          </cell>
        </row>
        <row r="1223">
          <cell r="L1223" t="str">
            <v>2.5.9.2 Transferencia de capital para bienes de reposición de activos</v>
          </cell>
        </row>
        <row r="1224">
          <cell r="L1224" t="str">
            <v>2.5.9.2.01 Transferencia de Capital para Bienes de reposición de activos</v>
          </cell>
        </row>
        <row r="1225">
          <cell r="L1225" t="str">
            <v>2.5.9.3 Transferencia de capital para inversión en proyectos</v>
          </cell>
        </row>
        <row r="1226">
          <cell r="L1226" t="str">
            <v>2.5.9.3.01 Transferencia de Capital para Inversión en proyectos</v>
          </cell>
        </row>
        <row r="1227">
          <cell r="L1227" t="str">
            <v>2.6 BIENES MUEBLES, INMUEBLES E INTANGIBLES</v>
          </cell>
        </row>
        <row r="1228">
          <cell r="L1228" t="str">
            <v>2.6.1 MOBILIARIO Y EQUIPO</v>
          </cell>
        </row>
        <row r="1229">
          <cell r="L1229" t="str">
            <v>2.6.1.1 Muebles de oficina y estantería</v>
          </cell>
        </row>
        <row r="1230">
          <cell r="L1230" t="str">
            <v>2.6.1.1.01 Muebles de oficina y estantería</v>
          </cell>
        </row>
        <row r="1231">
          <cell r="L1231" t="str">
            <v>2.6.1.2 Muebles de alojamiento</v>
          </cell>
        </row>
        <row r="1232">
          <cell r="L1232" t="str">
            <v>2.6.1.2.01 Muebles de alojamiento, excepto de oficina y estantería</v>
          </cell>
        </row>
        <row r="1233">
          <cell r="L1233" t="str">
            <v>2.6.1.3 Equipos de cómputo</v>
          </cell>
        </row>
        <row r="1234">
          <cell r="L1234" t="str">
            <v>2.6.1.3.01 Equipo computacional</v>
          </cell>
        </row>
        <row r="1235">
          <cell r="L1235" t="str">
            <v>2.6.1.4 Electrodomésticos</v>
          </cell>
        </row>
        <row r="1236">
          <cell r="L1236" t="str">
            <v>2.6.1.4.01 Electrodomésticos</v>
          </cell>
        </row>
        <row r="1237">
          <cell r="L1237" t="str">
            <v>2.6.1.9 Otros mobiliarios y equipos no identificados precedentemente</v>
          </cell>
        </row>
        <row r="1238">
          <cell r="L1238" t="str">
            <v>2.6.1.9.01 Otros Mobiliarios y Equipos no Identificados Precedentemente</v>
          </cell>
        </row>
        <row r="1239">
          <cell r="L1239" t="str">
            <v>2.6.2 MOBILIARIO Y EQUIPO EDUCACIONAL Y RECREATIVO</v>
          </cell>
        </row>
        <row r="1240">
          <cell r="L1240" t="str">
            <v>2.6.2.1 Equipos y aparatos audiovisuales</v>
          </cell>
        </row>
        <row r="1241">
          <cell r="L1241" t="str">
            <v>2.6.2.1.01 Equipos y Aparatos Audiovisuales</v>
          </cell>
        </row>
        <row r="1242">
          <cell r="L1242" t="str">
            <v>2.6.2.2 Aparatos deportivos</v>
          </cell>
        </row>
        <row r="1243">
          <cell r="L1243" t="str">
            <v>2.6.2.2.01 Aparatos deportivos</v>
          </cell>
        </row>
        <row r="1244">
          <cell r="L1244" t="str">
            <v>2.6.2.3 Cámaras fotográficas y de video</v>
          </cell>
        </row>
        <row r="1245">
          <cell r="L1245" t="str">
            <v>2.6.2.3.01 Cámaras fotográficas y de video</v>
          </cell>
        </row>
        <row r="1246">
          <cell r="L1246" t="str">
            <v>2.6.2.4 Equipos  recreativos</v>
          </cell>
        </row>
        <row r="1247">
          <cell r="L1247" t="str">
            <v>2.6.2.4.01 Otros mobiliario y equipo educacional y recreativo</v>
          </cell>
        </row>
        <row r="1248">
          <cell r="L1248" t="str">
            <v>2.6.3 EQUIPO E INSTRUMENTAL, CIENTÍFICO Y LABORATORIO</v>
          </cell>
        </row>
        <row r="1249">
          <cell r="L1249" t="str">
            <v>2.6.3.1 Equipo médico y de laboratorio</v>
          </cell>
        </row>
        <row r="1250">
          <cell r="L1250" t="str">
            <v>2.6.3.1.01 Equipo médico y de laboratorio</v>
          </cell>
        </row>
        <row r="1251">
          <cell r="L1251" t="str">
            <v>2.6.3.2 Instrumental médico y de laboratorio</v>
          </cell>
        </row>
        <row r="1252">
          <cell r="L1252" t="str">
            <v>2.6.3.2.01 Instrumental médico y de laboratorio</v>
          </cell>
        </row>
        <row r="1253">
          <cell r="L1253" t="str">
            <v>2.6.3.3 Equipo veterinario</v>
          </cell>
        </row>
        <row r="1254">
          <cell r="L1254" t="str">
            <v>2.6.3.3.01 Equipo veterinario</v>
          </cell>
        </row>
        <row r="1255">
          <cell r="L1255" t="str">
            <v>2.6.3.4 Equipo meteorológico y sismológico</v>
          </cell>
        </row>
        <row r="1256">
          <cell r="L1256" t="str">
            <v>2.6.3.4.01 Equipo Meteriológico y sismológico</v>
          </cell>
        </row>
        <row r="1257">
          <cell r="L1257" t="str">
            <v>2.6.4 VEHÍCULOS Y EQUIPO DE TRANSPORTE, TRACCIÓN Y ELEVACIÓN</v>
          </cell>
        </row>
        <row r="1258">
          <cell r="L1258" t="str">
            <v>2.6.4.1 Automóviles y camiones</v>
          </cell>
        </row>
        <row r="1259">
          <cell r="L1259" t="str">
            <v>2.6.4.1.01 Automóviles y camiones</v>
          </cell>
        </row>
        <row r="1260">
          <cell r="L1260" t="str">
            <v>2.6.4.2 Carrocerías y remolques</v>
          </cell>
        </row>
        <row r="1261">
          <cell r="L1261" t="str">
            <v>2.6.4.2.01 Carrocerías y remolques</v>
          </cell>
        </row>
        <row r="1262">
          <cell r="L1262" t="str">
            <v>2.6.4.3 Equipo aeronáutico</v>
          </cell>
        </row>
        <row r="1263">
          <cell r="L1263" t="str">
            <v>2.6.4.3.01 Equipo aeronaútico</v>
          </cell>
        </row>
        <row r="1264">
          <cell r="L1264" t="str">
            <v>2.6.4.4 Equipo ferroviario</v>
          </cell>
        </row>
        <row r="1265">
          <cell r="L1265" t="str">
            <v>2.6.4.4.01 Equipo ferroviario</v>
          </cell>
        </row>
        <row r="1266">
          <cell r="L1266" t="str">
            <v>2.6.4.5 Embarcaciones</v>
          </cell>
        </row>
        <row r="1267">
          <cell r="L1267" t="str">
            <v>2.6.4.5.01 Embarcaciones</v>
          </cell>
        </row>
        <row r="1268">
          <cell r="L1268" t="str">
            <v>2.6.4.6 Equipo de tracción</v>
          </cell>
        </row>
        <row r="1269">
          <cell r="L1269" t="str">
            <v>2.6.4.6.01 Equipo de tracción</v>
          </cell>
        </row>
        <row r="1270">
          <cell r="L1270" t="str">
            <v>2.6.4.7 Equipo de elevación</v>
          </cell>
        </row>
        <row r="1271">
          <cell r="L1271" t="str">
            <v>2.6.4.7.01 Equipo de elevación</v>
          </cell>
        </row>
        <row r="1272">
          <cell r="L1272" t="str">
            <v>2.6.4.8 Otros equipos de transporte</v>
          </cell>
        </row>
        <row r="1273">
          <cell r="L1273" t="str">
            <v>2.6.4.8.01 Otros equipos de transporte</v>
          </cell>
        </row>
        <row r="1274">
          <cell r="L1274" t="str">
            <v>2.6.5 MAQUINARIA, OTROS EQUIPOS Y HERRAMIENTAS</v>
          </cell>
        </row>
        <row r="1275">
          <cell r="L1275" t="str">
            <v>2.6.5.1 Maquinaria y equipo agropecuario</v>
          </cell>
        </row>
        <row r="1276">
          <cell r="L1276" t="str">
            <v>2.6.5.1.01 Maquinaria y equipo agropecuario</v>
          </cell>
        </row>
        <row r="1277">
          <cell r="L1277" t="str">
            <v>2.6.5.2 Maquinaria y equipo industrial</v>
          </cell>
        </row>
        <row r="1278">
          <cell r="L1278" t="str">
            <v>2.6.5.2.01 Maquinaria y equipo industrial</v>
          </cell>
        </row>
        <row r="1279">
          <cell r="L1279" t="str">
            <v>2.6.5.3 Maquinaria y equipo de construcción</v>
          </cell>
        </row>
        <row r="1280">
          <cell r="L1280" t="str">
            <v>2.6.5.3.01 Maquinaria y equipo de construcción</v>
          </cell>
        </row>
        <row r="1281">
          <cell r="L1281" t="str">
            <v>2.6.5.4 Sistemas de aire acondicionado, calefacción y refrigeración industrial y comercial</v>
          </cell>
        </row>
        <row r="1282">
          <cell r="L1282" t="str">
            <v>2.6.5.4.01 Sistemas de aire acondicionado, calefacción y refrigeración industrial y comercial</v>
          </cell>
        </row>
        <row r="1283">
          <cell r="L1283" t="str">
            <v>2.6.5.5 Equipo de comunicación, telecomunicaciones y señalamiento</v>
          </cell>
        </row>
        <row r="1284">
          <cell r="L1284" t="str">
            <v>2.6.5.5.01 Equipo de comunicación, telecomunicaciones y señalamiento</v>
          </cell>
        </row>
        <row r="1285">
          <cell r="L1285" t="str">
            <v>2.6.5.6 Equipo de generación eléctrica, aparatos y accesorios eléctricos</v>
          </cell>
        </row>
        <row r="1286">
          <cell r="L1286" t="str">
            <v>2.6.5.6.01 Equipo de generación eléctrica, aparatos y accesorios eléctricos</v>
          </cell>
        </row>
        <row r="1287">
          <cell r="L1287" t="str">
            <v>2.6.5.7 Herramientas y máquinas-herramientas</v>
          </cell>
        </row>
        <row r="1288">
          <cell r="L1288" t="str">
            <v>2.6.5.7.01 Herramientas y máquinas-herramientas</v>
          </cell>
        </row>
        <row r="1289">
          <cell r="L1289" t="str">
            <v>2.6.5.8 Otros equipos</v>
          </cell>
        </row>
        <row r="1290">
          <cell r="L1290" t="str">
            <v>2.6.5.8.01 Otros equipos</v>
          </cell>
        </row>
        <row r="1291">
          <cell r="L1291" t="str">
            <v>2.6.6 EQUIPOS DE DEFENSA Y SEGURIDAD</v>
          </cell>
        </row>
        <row r="1292">
          <cell r="L1292" t="str">
            <v>2.6.6.1 Equipos de defensa</v>
          </cell>
        </row>
        <row r="1293">
          <cell r="L1293" t="str">
            <v>2.6.6.1.01 Equipos de defensa</v>
          </cell>
        </row>
        <row r="1294">
          <cell r="L1294" t="str">
            <v>2.6.6.2 Equipos de seguridad</v>
          </cell>
        </row>
        <row r="1295">
          <cell r="L1295" t="str">
            <v>2.6.6.2.01 Equipos de seguridad</v>
          </cell>
        </row>
        <row r="1296">
          <cell r="L1296" t="str">
            <v>2.6.7 ACTIVOS BIÓLOGICOS CULTIVABLES</v>
          </cell>
        </row>
        <row r="1297">
          <cell r="L1297" t="str">
            <v>2.6.7.1 Bovinos</v>
          </cell>
        </row>
        <row r="1298">
          <cell r="L1298" t="str">
            <v>2.6.7.1.01 Bovinos</v>
          </cell>
        </row>
        <row r="1299">
          <cell r="L1299" t="str">
            <v>2.6.7.2 Porcinos</v>
          </cell>
        </row>
        <row r="1300">
          <cell r="L1300" t="str">
            <v>2.6.7.2.01 Porcinos</v>
          </cell>
        </row>
        <row r="1301">
          <cell r="L1301" t="str">
            <v>2.6.7.3 Aves</v>
          </cell>
        </row>
        <row r="1302">
          <cell r="L1302" t="str">
            <v>2.6.7.3.01 Aves</v>
          </cell>
        </row>
        <row r="1303">
          <cell r="L1303" t="str">
            <v>2.6.7.4 Ovinos y caprinos</v>
          </cell>
        </row>
        <row r="1304">
          <cell r="L1304" t="str">
            <v>2.6.7.4.01 Ovinos y caprinos</v>
          </cell>
        </row>
        <row r="1305">
          <cell r="L1305" t="str">
            <v>2.6.7.5 Peces y acuicultura</v>
          </cell>
        </row>
        <row r="1306">
          <cell r="L1306" t="str">
            <v>2.6.7.5.01 Peces y acuicultura</v>
          </cell>
        </row>
        <row r="1307">
          <cell r="L1307" t="str">
            <v>2.6.7.6 Equinos</v>
          </cell>
        </row>
        <row r="1308">
          <cell r="L1308" t="str">
            <v>2.6.7.6.01 Equinos</v>
          </cell>
        </row>
        <row r="1309">
          <cell r="L1309" t="str">
            <v>2.6.7.7 Especies menores y de zoológico</v>
          </cell>
        </row>
        <row r="1310">
          <cell r="L1310" t="str">
            <v>2.6.7.7.01 Especies menores y de zoológico</v>
          </cell>
        </row>
        <row r="1311">
          <cell r="L1311" t="str">
            <v>2.6.7.8 Otros animales que generan producción recurrente</v>
          </cell>
        </row>
        <row r="1312">
          <cell r="L1312" t="str">
            <v>2.6.7.8.01 Otros animales que generan producción recurrente</v>
          </cell>
        </row>
        <row r="1313">
          <cell r="L1313" t="str">
            <v>2.6.7.9 Árboles, cultivos y plantas que generan productos recurrentes</v>
          </cell>
        </row>
        <row r="1314">
          <cell r="L1314" t="str">
            <v>2.6.7.9.01 Árboles, cultivos y plantas que generan productos recurrentes</v>
          </cell>
        </row>
        <row r="1315">
          <cell r="L1315" t="str">
            <v>2.6.8 BIENES INTANGIBLES</v>
          </cell>
        </row>
        <row r="1316">
          <cell r="L1316" t="str">
            <v>2.6.8.1 Investigación y desarrollo</v>
          </cell>
        </row>
        <row r="1317">
          <cell r="L1317" t="str">
            <v>2.6.8.1.01 Investigación y desarrollo</v>
          </cell>
        </row>
        <row r="1318">
          <cell r="L1318" t="str">
            <v>2.6.8.2 Exploración y evaluación minera</v>
          </cell>
        </row>
        <row r="1319">
          <cell r="L1319" t="str">
            <v>2.6.8.2.01 Exploración y evaluación minera</v>
          </cell>
        </row>
        <row r="1320">
          <cell r="L1320" t="str">
            <v>2.6.8.3 Programas de informática y base de datos</v>
          </cell>
        </row>
        <row r="1321">
          <cell r="L1321" t="str">
            <v>2.6.8.3.01 Programas de informática</v>
          </cell>
        </row>
        <row r="1322">
          <cell r="L1322" t="str">
            <v>2.6.8.3.02 Base de datos</v>
          </cell>
        </row>
        <row r="1323">
          <cell r="L1323" t="str">
            <v>2.6.8.4 Originales para esparcimiento, literarios o artísticos</v>
          </cell>
        </row>
        <row r="1324">
          <cell r="L1324" t="str">
            <v>2.6.8.4.01 Originales para esparcimiento, literarios o artísticos</v>
          </cell>
        </row>
        <row r="1325">
          <cell r="L1325" t="str">
            <v>2.6.8.5 Estudios de preinversión</v>
          </cell>
        </row>
        <row r="1326">
          <cell r="L1326" t="str">
            <v>2.6.8.5.01 Estudios de preinversión</v>
          </cell>
        </row>
        <row r="1327">
          <cell r="L1327" t="str">
            <v>2.6.8.6 Marcas y patentes</v>
          </cell>
        </row>
        <row r="1328">
          <cell r="L1328" t="str">
            <v>2.6.8.6.01 Marcas y patentes</v>
          </cell>
        </row>
        <row r="1329">
          <cell r="L1329" t="str">
            <v>2.6.8.7 Concesiones</v>
          </cell>
        </row>
        <row r="1330">
          <cell r="L1330" t="str">
            <v>2.6.8.7.01 Concesiones</v>
          </cell>
        </row>
        <row r="1331">
          <cell r="L1331" t="str">
            <v>2.6.8.8 Licencias informáticas e intelectuales, industriales y comerciales</v>
          </cell>
        </row>
        <row r="1332">
          <cell r="L1332" t="str">
            <v>2.6.8.8.01 Informáticas</v>
          </cell>
        </row>
        <row r="1333">
          <cell r="L1333" t="str">
            <v>2.6.8.8.02 Intelectuales</v>
          </cell>
        </row>
        <row r="1334">
          <cell r="L1334" t="str">
            <v>2.6.8.8.03 Industriales</v>
          </cell>
        </row>
        <row r="1335">
          <cell r="L1335" t="str">
            <v>2.6.8.8.04 Comerciales</v>
          </cell>
        </row>
        <row r="1336">
          <cell r="L1336" t="str">
            <v>2.6.8.9 Otros activos intangibles</v>
          </cell>
        </row>
        <row r="1337">
          <cell r="L1337" t="str">
            <v>2.6.8.9.01 Otros activos intangibles</v>
          </cell>
        </row>
        <row r="1338">
          <cell r="L1338" t="str">
            <v>2.6.9 EDIFICIOS, ESTRUCTURAS, TIERRAS, TERRENOS Y OBJETOS DE VALOR</v>
          </cell>
        </row>
        <row r="1339">
          <cell r="L1339" t="str">
            <v>2.6.9.1 Edificios residenciales (viviendas)</v>
          </cell>
        </row>
        <row r="1340">
          <cell r="L1340" t="str">
            <v>2.6.9.1.01 Edificios residenciales (viviendas)</v>
          </cell>
        </row>
        <row r="1341">
          <cell r="L1341" t="str">
            <v>2.6.9.2 Edificios no residenciales</v>
          </cell>
        </row>
        <row r="1342">
          <cell r="L1342" t="str">
            <v>2.6.9.2.01 Edificios no residenciales</v>
          </cell>
        </row>
        <row r="1343">
          <cell r="L1343" t="str">
            <v>2.6.9.3 Terrenos urbanos</v>
          </cell>
        </row>
        <row r="1344">
          <cell r="L1344" t="str">
            <v>2.6.9.3.01 Terrenos urbanos sin mejoras</v>
          </cell>
        </row>
        <row r="1345">
          <cell r="L1345" t="str">
            <v>2.6.9.3.02 Terrenos urbanos con mejoras</v>
          </cell>
        </row>
        <row r="1346">
          <cell r="L1346" t="str">
            <v>2.6.9.3.03 Terrenos urbanos con edificaciones</v>
          </cell>
        </row>
        <row r="1347">
          <cell r="L1347" t="str">
            <v>2.6.9.3.04 Terrenos urbanos  para cementerios</v>
          </cell>
        </row>
        <row r="1348">
          <cell r="L1348" t="str">
            <v>2.6.9.4 Tierras rurales</v>
          </cell>
        </row>
        <row r="1349">
          <cell r="L1349" t="str">
            <v>2.6.9.4.01 Tierras rurales sin mejoras</v>
          </cell>
        </row>
        <row r="1350">
          <cell r="L1350" t="str">
            <v>2.6.9.4.02 Tierras rurales con mejoras</v>
          </cell>
        </row>
        <row r="1351">
          <cell r="L1351" t="str">
            <v>2.6.9.4.03 Tierras con edificaciones</v>
          </cell>
        </row>
        <row r="1352">
          <cell r="L1352" t="str">
            <v>2.6.9.5 Objetos de valor</v>
          </cell>
        </row>
        <row r="1353">
          <cell r="L1353" t="str">
            <v>2.6.9.5.01 Metales y piedras preciosas</v>
          </cell>
        </row>
        <row r="1354">
          <cell r="L1354" t="str">
            <v>2.6.9.5.02 Antigüedades, bienes artísticos y otros objetos de arte</v>
          </cell>
        </row>
        <row r="1355">
          <cell r="L1355" t="str">
            <v>2.6.9.5.03 Objetos del patrimonio cultural</v>
          </cell>
        </row>
        <row r="1356">
          <cell r="L1356" t="str">
            <v>2.6.9.9 Otras estructuras y objetos de valor</v>
          </cell>
        </row>
        <row r="1357">
          <cell r="L1357" t="str">
            <v>2.6.9.9.01 Otras estructuras y objetos de valor</v>
          </cell>
        </row>
        <row r="1358">
          <cell r="L1358" t="str">
            <v>2.7 OBRAS</v>
          </cell>
        </row>
        <row r="1359">
          <cell r="L1359" t="str">
            <v>2.7.1 OBRAS EN EDIFICACIONES</v>
          </cell>
        </row>
        <row r="1360">
          <cell r="L1360" t="str">
            <v>2.7.1.1 Obras para edificación residencial (viviendas)</v>
          </cell>
        </row>
        <row r="1361">
          <cell r="L1361" t="str">
            <v>2.7.1.1.01 Obras para edificación residencial (viviendas)</v>
          </cell>
        </row>
        <row r="1362">
          <cell r="L1362" t="str">
            <v>2.7.1.2 Obras para edificación no residencial</v>
          </cell>
        </row>
        <row r="1363">
          <cell r="L1363" t="str">
            <v>2.7.1.2.01 Obras para edificación no residencial</v>
          </cell>
        </row>
        <row r="1364">
          <cell r="L1364" t="str">
            <v>2.7.1.3 Obras para edificación de otras estructuras</v>
          </cell>
        </row>
        <row r="1365">
          <cell r="L1365" t="str">
            <v>2.7.1.3.01 Obras para edificación de otras estructuras</v>
          </cell>
        </row>
        <row r="1366">
          <cell r="L1366" t="str">
            <v>2.7.1.4 Mejoras de tierras y terrenos</v>
          </cell>
        </row>
        <row r="1367">
          <cell r="L1367" t="str">
            <v>2.7.1.4.01 Mejoras de tierras y terrenos</v>
          </cell>
        </row>
        <row r="1368">
          <cell r="L1368" t="str">
            <v>2.7.1.5 Supervisión e inspección de obras en edificaciones</v>
          </cell>
        </row>
        <row r="1369">
          <cell r="L1369" t="str">
            <v>2.7.1.5.01 Supervisión e inspección de obras en edificaciones</v>
          </cell>
        </row>
        <row r="1370">
          <cell r="L1370" t="str">
            <v>2.7.2 INFRAESTRUCTURA</v>
          </cell>
        </row>
        <row r="1371">
          <cell r="L1371" t="str">
            <v>2.7.2.1 Obras hidráulicas y sanitarias</v>
          </cell>
        </row>
        <row r="1372">
          <cell r="L1372" t="str">
            <v>2.7.2.1.01 Obras hidraúlicas y sanitarias</v>
          </cell>
        </row>
        <row r="1373">
          <cell r="L1373" t="str">
            <v>2.7.2.2 Obras de energía</v>
          </cell>
        </row>
        <row r="1374">
          <cell r="L1374" t="str">
            <v>2.7.2.2.01 Obras de energía</v>
          </cell>
        </row>
        <row r="1375">
          <cell r="L1375" t="str">
            <v>2.7.2.3 Obras de telecomunicaciones</v>
          </cell>
        </row>
        <row r="1376">
          <cell r="L1376" t="str">
            <v>2.7.2.3.01 Obras de telecomunicaciones</v>
          </cell>
        </row>
        <row r="1377">
          <cell r="L1377" t="str">
            <v>2.7.2.4 Infraestructura terrestre y obras anexas</v>
          </cell>
        </row>
        <row r="1378">
          <cell r="L1378" t="str">
            <v>2.7.2.4.01 Infraestructura terrestre y obras anexas</v>
          </cell>
        </row>
        <row r="1379">
          <cell r="L1379" t="str">
            <v>2.7.2.4.02 Supervisión de infraestructura terrestre y obras anexas</v>
          </cell>
        </row>
        <row r="1380">
          <cell r="L1380" t="str">
            <v>2.7.2.5 Infraestructura marítima y aérea</v>
          </cell>
        </row>
        <row r="1381">
          <cell r="L1381" t="str">
            <v>2.7.2.5.01 Infraestructura marítima y aérea</v>
          </cell>
        </row>
        <row r="1382">
          <cell r="L1382" t="str">
            <v>2.7.2.6 Infraestructura y plantaciones agrícolas</v>
          </cell>
        </row>
        <row r="1383">
          <cell r="L1383" t="str">
            <v>2.7.2.6.01 Infraestructura y plantaciones agrícolas</v>
          </cell>
        </row>
        <row r="1384">
          <cell r="L1384" t="str">
            <v>2.7.2.7 Obras urbanísticas</v>
          </cell>
        </row>
        <row r="1385">
          <cell r="L1385" t="str">
            <v>2.7.2.7.01 Obras urbanísticas</v>
          </cell>
        </row>
        <row r="1386">
          <cell r="L1386" t="str">
            <v>2.7.2.8 Obras en cementerios</v>
          </cell>
        </row>
        <row r="1387">
          <cell r="L1387" t="str">
            <v>2.7.2.8.01 Obras en cementerios</v>
          </cell>
        </row>
        <row r="1388">
          <cell r="L1388" t="str">
            <v>2.7.2.9 Obras en plantas industriales, hidrocarburos y minas</v>
          </cell>
        </row>
        <row r="1389">
          <cell r="L1389" t="str">
            <v>2.7.2.9.01 Obras en plantas industriales, hidrocarburos y minas</v>
          </cell>
        </row>
        <row r="1390">
          <cell r="L1390" t="str">
            <v>2.7.3 CONSTRUCCIONES EN BIENES CONCESIONADOS</v>
          </cell>
        </row>
        <row r="1391">
          <cell r="L1391" t="str">
            <v>2.7.3.1 Construcciones en bienes de uso público concesionados</v>
          </cell>
        </row>
        <row r="1392">
          <cell r="L1392" t="str">
            <v>2.7.3.1.01 Construcciones en bienes de uso público concesionados</v>
          </cell>
        </row>
        <row r="1393">
          <cell r="L1393" t="str">
            <v>2.7.3.2 Construcciones en bienes de uso privado concesionados</v>
          </cell>
        </row>
        <row r="1394">
          <cell r="L1394" t="str">
            <v>2.7.3.2.01 Construcciones en bienes de uso privado concesionados</v>
          </cell>
        </row>
        <row r="1395">
          <cell r="L1395" t="str">
            <v>2.7.4 GASTOS QUE SE ASIGNARÁN DURANTE EL EJERCICIO PARA INVERSIÓN (ART. 32 Y 33 LEY 423-06)</v>
          </cell>
        </row>
        <row r="1396">
          <cell r="L1396" t="str">
            <v>2.7.4.1 5 % que se asignará durante el ejercicio para inversión</v>
          </cell>
        </row>
        <row r="1397">
          <cell r="L1397" t="str">
            <v>2.7.4.1.01 Del 5% a ser asignados durante el ejercicio para inversión</v>
          </cell>
        </row>
        <row r="1398">
          <cell r="L1398" t="str">
            <v>2.7.4.2 1 % que se asignará durante el ejercicio para inversión por calamidad pública</v>
          </cell>
        </row>
        <row r="1399">
          <cell r="L1399" t="str">
            <v>2.7.4.2.01 Del 1% a ser asignados durante el ejercicio para inversión por calamidad pública</v>
          </cell>
        </row>
        <row r="1400">
          <cell r="L1400" t="str">
            <v>2.8 ADQUISICION DE ACTIVOS FINANCIEROS CON FINES DE POLÍTICA</v>
          </cell>
        </row>
        <row r="1401">
          <cell r="L1401" t="str">
            <v>2.8.1 CONCESIÓN DE PRESTAMOS</v>
          </cell>
        </row>
        <row r="1402">
          <cell r="L1402" t="str">
            <v>2.8.1.1 Concesión de préstamos al sector privado</v>
          </cell>
        </row>
        <row r="1403">
          <cell r="L1403" t="str">
            <v>2.8.1.1.01 Concesión de préstamos de empresas privadas internas</v>
          </cell>
        </row>
        <row r="1404">
          <cell r="L1404" t="str">
            <v>2.8.1.1.02 Concesión de préstamos de empresas privadas externas</v>
          </cell>
        </row>
        <row r="1405">
          <cell r="L1405" t="str">
            <v>2.8.1.1.03 Concesión de préstamos a instituciones financieras  privadas internas</v>
          </cell>
        </row>
        <row r="1406">
          <cell r="L1406" t="str">
            <v>2.8.1.1.04 Concesión de préstamos a instituciones financieras privadas externas</v>
          </cell>
        </row>
        <row r="1407">
          <cell r="L1407" t="str">
            <v>2.8.1.2 Concesión de préstamos al sector público</v>
          </cell>
        </row>
        <row r="1408">
          <cell r="L1408" t="str">
            <v>2.8.1.2.01 Concesión de préstamos al gobierno central</v>
          </cell>
        </row>
        <row r="1409">
          <cell r="L1409" t="str">
            <v>2.8.1.2.02 Concesión de préstamos a instituciones descentralizadas autónomas no empresariales y no financieras</v>
          </cell>
        </row>
        <row r="1410">
          <cell r="L1410" t="str">
            <v>2.8.1.2.03 Concesión de préstamos a instituciones de seguridad social</v>
          </cell>
        </row>
        <row r="1411">
          <cell r="L1411" t="str">
            <v>2.8.1.2.04 Concesión de préstamos a municipios</v>
          </cell>
        </row>
        <row r="1412">
          <cell r="L1412" t="str">
            <v>2.8.1.2.05 Concesión de préstamos a empresas públicas no financieras</v>
          </cell>
        </row>
        <row r="1413">
          <cell r="L1413" t="str">
            <v>2.8.1.2.06 Concesión de préstamos a instituciones públicas financieras no monetarias</v>
          </cell>
        </row>
        <row r="1414">
          <cell r="L1414" t="str">
            <v>2.8.1.2.07 Concesión de préstamos a instituciones públicas financieras monetarias</v>
          </cell>
        </row>
        <row r="1415">
          <cell r="L1415" t="str">
            <v>2.8.1.3 Concesión de préstamos de organismos e instituciones internacionales</v>
          </cell>
        </row>
        <row r="1416">
          <cell r="L1416" t="str">
            <v>2.8.1.3.01 Concesión de préstamos al Sector Externo</v>
          </cell>
        </row>
        <row r="1417">
          <cell r="L1417" t="str">
            <v>2.8.2 ADQUISICIÓN DE TÍTULOS VALORES REPRESENTATIVOS DE DEUDA</v>
          </cell>
        </row>
        <row r="1418">
          <cell r="L1418" t="str">
            <v>2.8.2.1 Títulos y valores de deuda del sector privado</v>
          </cell>
        </row>
        <row r="1419">
          <cell r="L1419" t="str">
            <v>2.8.2.1.01 Adquisición de valores representativos de deuda de empresas privadas internas</v>
          </cell>
        </row>
        <row r="1420">
          <cell r="L1420" t="str">
            <v>2.8.2.1.02 Adquisición de valores representativos de deuda de empresas privadas externas</v>
          </cell>
        </row>
        <row r="1421">
          <cell r="L1421" t="str">
            <v>2.8.2.2 Títulos y valores de deuda del sector público</v>
          </cell>
        </row>
        <row r="1422">
          <cell r="L1422" t="str">
            <v>2.8.2.2.01 Títulos y valores representativos de deuda de empresas públicas no financieras (EPNF)</v>
          </cell>
        </row>
        <row r="1423">
          <cell r="L1423" t="str">
            <v>2.8.2.2.02 Títulos y valores representativos de deuda de instituciones públicas financieras no monetarias (IPFNM)</v>
          </cell>
        </row>
        <row r="1424">
          <cell r="L1424" t="str">
            <v>2.8.2.2.03 Títulos y valores representativos de deuda de instituciones públicas financieras monetarias (IPFM)</v>
          </cell>
        </row>
        <row r="1425">
          <cell r="L1425" t="str">
            <v>2.8.2.3 Títulos y valores representativos de deuda del sector externo</v>
          </cell>
        </row>
        <row r="1426">
          <cell r="L1426" t="str">
            <v>2.8.2.3.01 Títulos valores representativos de deuda del Sector Externo</v>
          </cell>
        </row>
        <row r="1427">
          <cell r="L1427" t="str">
            <v>2.8.3 COMPRA DE ACCIONES Y PARTICIPACIONES DE CAPITAL</v>
          </cell>
        </row>
        <row r="1428">
          <cell r="L1428" t="str">
            <v>2.8.3.1 Acciones y participaciones de capital del sector privado</v>
          </cell>
        </row>
        <row r="1429">
          <cell r="L1429" t="str">
            <v>2.8.3.1.01 Adquisición de acciones y participaciones de capital de empresas privadas internas</v>
          </cell>
        </row>
        <row r="1430">
          <cell r="L1430" t="str">
            <v>2.8.3.1.02 Adquisición de acciones y participaciones de capital de empresas privadas externas</v>
          </cell>
        </row>
        <row r="1431">
          <cell r="L1431" t="str">
            <v>2.8.3.2 Acciones y participaciones de capital del sector público</v>
          </cell>
        </row>
        <row r="1432">
          <cell r="L1432" t="str">
            <v>2.8.3.2.01 Acciones y participaciones de capital de instituciones públicas descentralizadas y autónomas no financieras</v>
          </cell>
        </row>
        <row r="1433">
          <cell r="L1433" t="str">
            <v>2.8.3.2.02 Acciones y participaciones de capital de instituciones públicas de la seguridad social</v>
          </cell>
        </row>
        <row r="1434">
          <cell r="L1434" t="str">
            <v>2.8.3.2.03 Acciones y participaciones de capital de empresas públicas no financieras (EPNF)</v>
          </cell>
        </row>
        <row r="1435">
          <cell r="L1435" t="str">
            <v>2.8.3.2.04 Acciones y participaciones de capital de instituciones financieras no monetarias</v>
          </cell>
        </row>
        <row r="1436">
          <cell r="L1436" t="str">
            <v>2.8.3.2.05 Acciones y participaciones de capital de instituciones financieras monetarias</v>
          </cell>
        </row>
        <row r="1437">
          <cell r="L1437" t="str">
            <v>2.8.3.3 Adquisición de acciones y participaciones de capital de organismos e instituciones internacionales</v>
          </cell>
        </row>
        <row r="1438">
          <cell r="L1438" t="str">
            <v>2.8.3.3.01 Acciones y participaciones de capital del sector externo</v>
          </cell>
        </row>
        <row r="1439">
          <cell r="L1439" t="str">
            <v>2.8.3.3.02 Acciones y participaciones de capital de organismos multilaterales</v>
          </cell>
        </row>
        <row r="1440">
          <cell r="L1440" t="str">
            <v>2.8.4 OBLIGACIONES NEGOCIALES</v>
          </cell>
        </row>
        <row r="1441">
          <cell r="L1441" t="str">
            <v>2.8.4.1 Obligaciones negociables del sector privado</v>
          </cell>
        </row>
        <row r="1442">
          <cell r="L1442" t="str">
            <v>2.8.4.1.01 Obligaciones negociables del sector privado interna</v>
          </cell>
        </row>
        <row r="1443">
          <cell r="L1443" t="str">
            <v>2.8.4.1.02 Obligaciones negociables del sector privado externo</v>
          </cell>
        </row>
        <row r="1444">
          <cell r="L1444" t="str">
            <v>2.8.4.2 Obligaciones negociables del sector público</v>
          </cell>
        </row>
        <row r="1445">
          <cell r="L1445" t="str">
            <v>2.8.4.2.01 Obligaciones negociables empresas públicas no financieras (EPNF)</v>
          </cell>
        </row>
        <row r="1446">
          <cell r="L1446" t="str">
            <v>2.8.4.2.02 Obligaciones negociables de instituciones financieras no monetarias</v>
          </cell>
        </row>
        <row r="1447">
          <cell r="L1447" t="str">
            <v>2.8.4.2.03 Obligaciones negociables de Instituciones financieras monetarias</v>
          </cell>
        </row>
        <row r="1448">
          <cell r="L1448" t="str">
            <v>2.8.4.3 Adquisición de obligaciones negociables de organismos e instituciones internacionales</v>
          </cell>
        </row>
        <row r="1449">
          <cell r="L1449" t="str">
            <v>2.8.4.3.01 Adquisición de obligaciones negociables de organismos e instituciones internacionales</v>
          </cell>
        </row>
        <row r="1450">
          <cell r="L1450" t="str">
            <v>2.8.5 APORTES DE CAPITAL AL SECTOR PÚBLICO</v>
          </cell>
        </row>
        <row r="1451">
          <cell r="L1451" t="str">
            <v>2.8.5.1 Aportes de capital al sector público financiero</v>
          </cell>
        </row>
        <row r="1452">
          <cell r="L1452" t="str">
            <v>2.8.5.1.01 Aportes de capital al sector público financiero</v>
          </cell>
        </row>
        <row r="1453">
          <cell r="L1453" t="str">
            <v>2.8.5.2 Aportes de capital al sector público no financiero</v>
          </cell>
        </row>
        <row r="1454">
          <cell r="L1454" t="str">
            <v>2.8.5.2.01 Aportes de capital al sector público no financiero</v>
          </cell>
        </row>
        <row r="1455">
          <cell r="L1455" t="str">
            <v>2.9 GASTOS FINANCIEROS</v>
          </cell>
        </row>
        <row r="1456">
          <cell r="L1456" t="str">
            <v>2.9.1 INTERESES DE LA DEUDA PÚBLICA INTERNA</v>
          </cell>
        </row>
        <row r="1457">
          <cell r="L1457" t="str">
            <v>2.9.1.1 Intereses de la deuda pública interna de corto plazo</v>
          </cell>
        </row>
        <row r="1458">
          <cell r="L1458" t="str">
            <v>2.9.1.1.01 Intereses de la deuda pública interna de corto plazo</v>
          </cell>
        </row>
        <row r="1459">
          <cell r="L1459" t="str">
            <v>2.9.1.2 Intereses de la deuda pública interna de largo plazo</v>
          </cell>
        </row>
        <row r="1460">
          <cell r="L1460" t="str">
            <v>2.9.1.2.01 Intereses de la deuda pública interna de largo plazo</v>
          </cell>
        </row>
        <row r="1461">
          <cell r="L1461" t="str">
            <v>2.9.2 INTERESES DE LA DEUDA PUBLICA EXTERNA</v>
          </cell>
        </row>
        <row r="1462">
          <cell r="L1462" t="str">
            <v>2.9.2.1 Intereses de la deuda pública externa de corto plazo</v>
          </cell>
        </row>
        <row r="1463">
          <cell r="L1463" t="str">
            <v>2.9.2.1.01 Intereses de la deuda pública externa de corto plazo</v>
          </cell>
        </row>
        <row r="1464">
          <cell r="L1464" t="str">
            <v>2.9.2.2 Intereses de la deuda pública externa de largo plazo</v>
          </cell>
        </row>
        <row r="1465">
          <cell r="L1465" t="str">
            <v>2.9.2.2.01 Intereses de la deuda pública externa de largo plazo</v>
          </cell>
        </row>
        <row r="1466">
          <cell r="L1466" t="str">
            <v>2.9.3 INTERESES DE LA DEUDA COMERCIAL</v>
          </cell>
        </row>
        <row r="1467">
          <cell r="L1467" t="str">
            <v>2.9.3.1 Intereses de la Deuda Comercial de corto plazo</v>
          </cell>
        </row>
        <row r="1468">
          <cell r="L1468" t="str">
            <v>2.9.3.1.01 Intereses de la Deuda Comercial de corto plazo</v>
          </cell>
        </row>
        <row r="1469">
          <cell r="L1469" t="str">
            <v>2.9.3.2 Intereses de la Deuda Comercial de largo plazo</v>
          </cell>
        </row>
        <row r="1470">
          <cell r="L1470" t="str">
            <v>2.9.3.2.01 Intereses de la Deuda Comercial de largo plazo</v>
          </cell>
        </row>
        <row r="1471">
          <cell r="L1471" t="str">
            <v>2.9.4 COMISIONES Y OTROS GASTOS BANCARIOS DE LA DEUDA PÚBLICA</v>
          </cell>
        </row>
        <row r="1472">
          <cell r="L1472" t="str">
            <v>2.9.4.1 Comisiones y otros gastos bancarios de la deuda pública interna</v>
          </cell>
        </row>
        <row r="1473">
          <cell r="L1473" t="str">
            <v>2.9.4.1.01 Comisiones y otros gastos bancarios de la deuda pública interna</v>
          </cell>
        </row>
        <row r="1474">
          <cell r="L1474" t="str">
            <v>2.9.4.2 Comisiones y otros gastos bancarios de la deuda pública externa</v>
          </cell>
        </row>
        <row r="1475">
          <cell r="L1475" t="str">
            <v>2.9.4.2.01 Comisiones y otros gastos bancarios de la deuda pública externa</v>
          </cell>
        </row>
        <row r="1476">
          <cell r="L1476" t="str">
            <v>3 Fuentes financieras</v>
          </cell>
        </row>
        <row r="1477">
          <cell r="L1477" t="str">
            <v>3.1 Disminución de activos financieros</v>
          </cell>
        </row>
        <row r="1478">
          <cell r="L1478" t="str">
            <v>3.1.1 Disminución de activos financieros corrientes</v>
          </cell>
        </row>
        <row r="1479">
          <cell r="L1479" t="str">
            <v>3.1.1.1 Disminución de disponibilidades</v>
          </cell>
        </row>
        <row r="1480">
          <cell r="L1480" t="str">
            <v>3.1.1.1.01 Disminución de disponibilidades internas</v>
          </cell>
        </row>
        <row r="1481">
          <cell r="L1481" t="str">
            <v>3.1.1.1.02 Disminución de disponibilidades externas</v>
          </cell>
        </row>
        <row r="1482">
          <cell r="L1482" t="str">
            <v>3.1.1.2 Disminución de inversiones financieras de corto plazo</v>
          </cell>
        </row>
        <row r="1483">
          <cell r="L1483" t="str">
            <v>3.1.1.2.01 Disminución de inversiones financieras internas de corto plazo</v>
          </cell>
        </row>
        <row r="1484">
          <cell r="L1484" t="str">
            <v>3.1.1.2.02 Disminución de inversiones financieras externas de corto plazo</v>
          </cell>
        </row>
        <row r="1485">
          <cell r="L1485" t="str">
            <v>3.1.1.3 Disminución de cuentas por cobrar de corto plazo</v>
          </cell>
        </row>
        <row r="1486">
          <cell r="L1486" t="str">
            <v>3.1.1.3.01 Disminución de cuentas por cobrar internas de corto plazo</v>
          </cell>
        </row>
        <row r="1487">
          <cell r="L1487" t="str">
            <v>3.1.1.3.02 Disminución de cuentas por cobrar externas de corto plazo</v>
          </cell>
        </row>
        <row r="1488">
          <cell r="L1488" t="str">
            <v>3.1.1.4 Disminución de documentos por cobrar de corto plazo</v>
          </cell>
        </row>
        <row r="1489">
          <cell r="L1489" t="str">
            <v>3.1.1.4.01 Disminución de documentos por cobrar internos de corto plazo</v>
          </cell>
        </row>
        <row r="1490">
          <cell r="L1490" t="str">
            <v>3.1.1.4.02 Disminución de documentos por cobrar externos de corto plazo</v>
          </cell>
        </row>
        <row r="1491">
          <cell r="L1491" t="str">
            <v>3.1.1.5 Recuperación préstamos otorgados de corto plazo</v>
          </cell>
        </row>
        <row r="1492">
          <cell r="L1492" t="str">
            <v>3.1.1.5.01 Recuperación préstamos internos otorgados a corto plazo</v>
          </cell>
        </row>
        <row r="1493">
          <cell r="L1493" t="str">
            <v>3.1.1.5.02 Recuperación préstamos externos otorgados de corto plazo</v>
          </cell>
        </row>
        <row r="1494">
          <cell r="L1494" t="str">
            <v>3.1.1.9 Disminución de otros activos financieros corrientes</v>
          </cell>
        </row>
        <row r="1495">
          <cell r="L1495" t="str">
            <v>3.1.1.9.01 Disminución de otros activos financieros corrientes internos</v>
          </cell>
        </row>
        <row r="1496">
          <cell r="L1496" t="str">
            <v>3.1.1.9.02 Disminución de otros activos financieros corrientes externos</v>
          </cell>
        </row>
        <row r="1497">
          <cell r="L1497" t="str">
            <v>3.1.2 Disminución de activos financieros no corrientes</v>
          </cell>
        </row>
        <row r="1498">
          <cell r="L1498" t="str">
            <v>3.1.2.1 Disminución de cuentas por cobrar de largo plazo</v>
          </cell>
        </row>
        <row r="1499">
          <cell r="L1499" t="str">
            <v>3.1.2.1.01 Disminución de cuentas por cobrar de largo  plazo no corrientes internas</v>
          </cell>
        </row>
        <row r="1500">
          <cell r="L1500" t="str">
            <v>3.1.2.1.02 Disminución de cuentas por cobrar de largo  plazo no corrientes externas</v>
          </cell>
        </row>
        <row r="1501">
          <cell r="L1501" t="str">
            <v>3.1.2.2 Disminución de documentos por cobrar de largo plazo</v>
          </cell>
        </row>
        <row r="1502">
          <cell r="L1502" t="str">
            <v>3.1.2.2.01 Disminución de documentos por cobrar internos de largo plazo</v>
          </cell>
        </row>
        <row r="1503">
          <cell r="L1503" t="str">
            <v>3.1.2.2.02 Disminución de documentos por cobrar externos de largo plazo</v>
          </cell>
        </row>
        <row r="1504">
          <cell r="L1504" t="str">
            <v>3.1.2.3 Venta de acciones y participaciones de capital adquiridas con fines de liquidez</v>
          </cell>
        </row>
        <row r="1505">
          <cell r="L1505" t="str">
            <v>3.1.2.3.01 Venta de acciones y participaciones de capital de empresas públicas no financieras*</v>
          </cell>
        </row>
        <row r="1506">
          <cell r="L1506" t="str">
            <v>3.1.2.3.02 Venta de acciones y participaciones de capital de instituciones públicas financieras</v>
          </cell>
        </row>
        <row r="1507">
          <cell r="L1507" t="str">
            <v>3.1.2.3.03 Venta de acciones y participaciones de capital de empresas privadas internas</v>
          </cell>
        </row>
        <row r="1508">
          <cell r="L1508" t="str">
            <v>3.1.2.3.04 Venta de acciones y participaciones de capital de empresas privadas externas</v>
          </cell>
        </row>
        <row r="1509">
          <cell r="L1509" t="str">
            <v>3.1.2.3.05 Venta de acciones y participaciones de capital de organismos e instituciones internacionales*</v>
          </cell>
        </row>
        <row r="1510">
          <cell r="L1510" t="str">
            <v>3.1.2.4 Venta de títulos valores representativos de deuda adquiridos con fines de liquidez</v>
          </cell>
        </row>
        <row r="1511">
          <cell r="L1511" t="str">
            <v>3.1.2.4.01 Venta de títulos valores representativos de deuda interna adquiridos con fines de liquidez</v>
          </cell>
        </row>
        <row r="1512">
          <cell r="L1512" t="str">
            <v>3.1.2.4.02 Venta de títulos valores representativos de deuda externa adquiridos con fines de liquidez</v>
          </cell>
        </row>
        <row r="1513">
          <cell r="L1513" t="str">
            <v>3.1.2.5 Venta de obligaciones negociables adquiridas con fines de liquidez</v>
          </cell>
        </row>
        <row r="1514">
          <cell r="L1514" t="str">
            <v>3.1.2.5.01 Venta de obligaciones negociables adquiridas internas con fines de liquidez</v>
          </cell>
        </row>
        <row r="1515">
          <cell r="L1515" t="str">
            <v>3.1.2.5.02 Venta de obligaciones negociables adquiridas externas con fines de liquidez</v>
          </cell>
        </row>
        <row r="1516">
          <cell r="L1516" t="str">
            <v>3.1.2.6 Recuperación de préstamos de largo plazo concedidos con fines de liquidez</v>
          </cell>
        </row>
        <row r="1517">
          <cell r="L1517" t="str">
            <v>3.1.2.6.01 Recuperación de préstamos internos de largo plazo concedidos con fines de liquidez</v>
          </cell>
        </row>
        <row r="1518">
          <cell r="L1518" t="str">
            <v>3.1.2.6.02 Recuperación de préstamos externos de largo plazo concedidos con fines de liquidez</v>
          </cell>
        </row>
        <row r="1519">
          <cell r="L1519" t="str">
            <v>3.1.2.7 Disminución del patrimonio de instituciones y empresas públicas controladas</v>
          </cell>
        </row>
        <row r="1520">
          <cell r="L1520" t="str">
            <v>3.1.2.7.01 Disminución del patrimonio de los órganos autónomos</v>
          </cell>
        </row>
        <row r="1521">
          <cell r="L1521" t="str">
            <v>3.1.2.7.02 Disminución  del patrimonio de instituciones descentralizadas no financieras controladas</v>
          </cell>
        </row>
        <row r="1522">
          <cell r="L1522" t="str">
            <v>3.1.2.7.03 Disminución  del patrimonio de instituciones públicas de la seguridad social</v>
          </cell>
        </row>
        <row r="1523">
          <cell r="L1523" t="str">
            <v>3.1.2.7.04 Disminución del patrimonio de las empresas públicas no financieras controladas</v>
          </cell>
        </row>
        <row r="1524">
          <cell r="L1524" t="str">
            <v>3.1.2.7.05 Disminución del patrimonio de las instituciones públicas financieras no monetarias controladas</v>
          </cell>
        </row>
        <row r="1525">
          <cell r="L1525" t="str">
            <v>3.1.2.7.06 Disminución del patrimonio de las instituciones públicas financieras monetarias controladas</v>
          </cell>
        </row>
        <row r="1526">
          <cell r="L1526" t="str">
            <v>3.1.2.8 Disminución de la inversión de las reservas técnicas</v>
          </cell>
        </row>
        <row r="1527">
          <cell r="L1527" t="str">
            <v>3.1.2.8.01 Disminución de la inversión interna de las reservas técnicas</v>
          </cell>
        </row>
        <row r="1528">
          <cell r="L1528" t="str">
            <v>3.1.2.8.02 Disminución de la inversión externa de las reservas técnicas</v>
          </cell>
        </row>
        <row r="1529">
          <cell r="L1529" t="str">
            <v>3.1.2.9 Disminución de otros activos financieros de largo plazo</v>
          </cell>
        </row>
        <row r="1530">
          <cell r="L1530" t="str">
            <v>3.1.2.9.01 Disminución de otros activos financieros internos de largo plazo</v>
          </cell>
        </row>
        <row r="1531">
          <cell r="L1531" t="str">
            <v>3.1.2.9.02 Disminución de otros activos financieros externos de largo plazo</v>
          </cell>
        </row>
        <row r="1532">
          <cell r="L1532" t="str">
            <v>3.2 Incremento de pasivos</v>
          </cell>
        </row>
        <row r="1533">
          <cell r="L1533" t="str">
            <v>3.2.1 Incremento de pasivos corrientes</v>
          </cell>
        </row>
        <row r="1534">
          <cell r="L1534" t="str">
            <v>3.2.1.1 Incremento de cuentas por pagar de corto plazo</v>
          </cell>
        </row>
        <row r="1535">
          <cell r="L1535" t="str">
            <v>3.2.1.1.01 Incremento de cuentas por pagar internas de corto plazo</v>
          </cell>
        </row>
        <row r="1536">
          <cell r="L1536" t="str">
            <v>3.2.1.1.02 Incremento de cuentas por pagar externas de corto plazo</v>
          </cell>
        </row>
        <row r="1537">
          <cell r="L1537" t="str">
            <v>3.2.1.2 Incremento de documentos por pagar de corto plazo</v>
          </cell>
        </row>
        <row r="1538">
          <cell r="L1538" t="str">
            <v>3.2.1.2.01 Incremento de documentos por pagar internos de corto plazo</v>
          </cell>
        </row>
        <row r="1539">
          <cell r="L1539" t="str">
            <v>3.2.1.2.02 Incremento de documentos por pagar externos de corto plazo</v>
          </cell>
        </row>
        <row r="1540">
          <cell r="L1540" t="str">
            <v>3.2.1.2.03 Incremento de  la deuda administrativa</v>
          </cell>
        </row>
        <row r="1541">
          <cell r="L1541" t="str">
            <v>3.2.1.3 Obtención de préstamos de corto plazo</v>
          </cell>
        </row>
        <row r="1542">
          <cell r="L1542" t="str">
            <v>3.2.1.3.01 Obtención de préstamos internos de corto plazo</v>
          </cell>
        </row>
        <row r="1543">
          <cell r="L1543" t="str">
            <v>3.2.1.3.02 Obtención de préstamos externos de corto plazo</v>
          </cell>
        </row>
        <row r="1544">
          <cell r="L1544" t="str">
            <v>3.2.1.4 Colocación de títulos valores de corto plazo</v>
          </cell>
        </row>
        <row r="1545">
          <cell r="L1545" t="str">
            <v>3.2.1.4.01 Colocación de títulos valores internos de corto plazo</v>
          </cell>
        </row>
        <row r="1546">
          <cell r="L1546" t="str">
            <v>3.2.1.4.02 Colocación de títulos valores externos de corto plazo</v>
          </cell>
        </row>
        <row r="1547">
          <cell r="L1547" t="str">
            <v>3.2.1.5 Porción de corto plazo de la deuda pública en títulos y valores de largo plazo</v>
          </cell>
        </row>
        <row r="1548">
          <cell r="L1548" t="str">
            <v>3.2.1.5.01 Porción de corto plazo de la deuda pública interna en títulos y valores de largo plazo</v>
          </cell>
        </row>
        <row r="1549">
          <cell r="L1549" t="str">
            <v>3.2.1.5.02 Porción de corto plazo de la deuda pública externa en títulos y valores de largo plazo</v>
          </cell>
        </row>
        <row r="1550">
          <cell r="L1550" t="str">
            <v>3.2.1.6 Porción de corto plazo de la deuda pública en préstamos de largo plazo</v>
          </cell>
        </row>
        <row r="1551">
          <cell r="L1551" t="str">
            <v>3.2.1.6.01 Porción de corto plazo de la deuda pública interna en préstamos de largo plazo</v>
          </cell>
        </row>
        <row r="1552">
          <cell r="L1552" t="str">
            <v>3.2.1.6.02 Porción de corto plazo de la deuda pública externa en préstamos de largo plazo</v>
          </cell>
        </row>
        <row r="1553">
          <cell r="L1553" t="str">
            <v>3.2.1.7 Incremento de pasivos diferidos de corto plazo</v>
          </cell>
        </row>
        <row r="1554">
          <cell r="L1554" t="str">
            <v>3.2.1.7.01 Incremento de pasivos diferidos internos de corto plazo</v>
          </cell>
        </row>
        <row r="1555">
          <cell r="L1555" t="str">
            <v>3.2.1.7.02 Incremento de pasivos diferidos externos de corto plazo</v>
          </cell>
        </row>
        <row r="1556">
          <cell r="L1556" t="str">
            <v>3.2.1.9 Incremento de otros pasivos de corto plazo</v>
          </cell>
        </row>
        <row r="1557">
          <cell r="L1557" t="str">
            <v>3.2.1.9.01 Incremento de otros pasivos internos de corto plazo</v>
          </cell>
        </row>
        <row r="1558">
          <cell r="L1558" t="str">
            <v>3.2.1.9.02 Incremento de otros pasivos externos de corto plazo</v>
          </cell>
        </row>
        <row r="1559">
          <cell r="L1559" t="str">
            <v>3.2.2 Incremento de pasivos no corrientes</v>
          </cell>
        </row>
        <row r="1560">
          <cell r="L1560" t="str">
            <v>3.2.2.1 Incremento de cuentas por pagar de largo plazo</v>
          </cell>
        </row>
        <row r="1561">
          <cell r="L1561" t="str">
            <v>3.2.2.1.01 Incremento de cuentas por pagar internas de largo plazo</v>
          </cell>
        </row>
        <row r="1562">
          <cell r="L1562" t="str">
            <v>3.2.2.1.02 Incremento de cuentas por pagar externas de largo plazo</v>
          </cell>
        </row>
        <row r="1563">
          <cell r="L1563" t="str">
            <v>3.2.2.2 Incremento de documentos por pagar de largo plazo</v>
          </cell>
        </row>
        <row r="1564">
          <cell r="L1564" t="str">
            <v>3.2.2.2.01 Incremento de documentos por pagar internos de largo plazo</v>
          </cell>
        </row>
        <row r="1565">
          <cell r="L1565" t="str">
            <v>3.2.2.2.02 Incremento de documentos por pagar externos de largo plazo</v>
          </cell>
        </row>
        <row r="1566">
          <cell r="L1566" t="str">
            <v>3.2.2.3 Colocación de títulos valores de la deuda pública de largo plazo</v>
          </cell>
        </row>
        <row r="1567">
          <cell r="L1567" t="str">
            <v>3.2.2.3.01 Colocación de títulos valores de la deuda pública interna de largo plazo</v>
          </cell>
        </row>
        <row r="1568">
          <cell r="L1568" t="str">
            <v>3.2.2.3.02 Colocación de títulos valores de la deuda pública externa de largo plazo</v>
          </cell>
        </row>
        <row r="1569">
          <cell r="L1569" t="str">
            <v>3.2.2.4 Obtención de préstamos de la deuda pública de largo plazo</v>
          </cell>
        </row>
        <row r="1570">
          <cell r="L1570" t="str">
            <v>3.2.2.4.01 Obtención de préstamos de la deuda pública interna de largo plazo</v>
          </cell>
        </row>
        <row r="1571">
          <cell r="L1571" t="str">
            <v>3.2.2.4.02 Obtención de préstamos de la deuda pública externa de largo plazo</v>
          </cell>
        </row>
        <row r="1572">
          <cell r="L1572" t="str">
            <v>3.2.2.5 Incremento de pasivos diferidos de largo plazo</v>
          </cell>
        </row>
        <row r="1573">
          <cell r="L1573" t="str">
            <v>3.2.2.5.01 Incremento de pasivos diferidos internos de largo plazo</v>
          </cell>
        </row>
        <row r="1574">
          <cell r="L1574" t="str">
            <v>3.2.2.5.02 Incremento de pasivos diferidos externos de largo plazo</v>
          </cell>
        </row>
        <row r="1575">
          <cell r="L1575" t="str">
            <v>3.2.2.6 Incremento de las reservas técnicas</v>
          </cell>
        </row>
        <row r="1576">
          <cell r="L1576" t="str">
            <v>3.2.2.6.01 Incremento de las reservas técnicas internas</v>
          </cell>
        </row>
        <row r="1577">
          <cell r="L1577" t="str">
            <v>3.2.2.6.02 Incremento de las reservas técnicas externas</v>
          </cell>
        </row>
        <row r="1578">
          <cell r="L1578" t="str">
            <v>3.2.2.9 Incremento de otros pasivos de largo plazo</v>
          </cell>
        </row>
        <row r="1579">
          <cell r="L1579" t="str">
            <v>3.2.2.9.01 Incremento de otros pasivos internos de largo plazo</v>
          </cell>
        </row>
        <row r="1580">
          <cell r="L1580" t="str">
            <v>3.2.2.9.02 Incremento de otros pasivos externos de largo plazo</v>
          </cell>
        </row>
        <row r="1581">
          <cell r="L1581" t="str">
            <v>3.3 Incremento de fondos de terceros</v>
          </cell>
        </row>
        <row r="1582">
          <cell r="L1582" t="str">
            <v>3.3.1 Misceláneos varias leyes</v>
          </cell>
        </row>
        <row r="1583">
          <cell r="L1583" t="str">
            <v>3.3.1.1 Misceláneos varias leyes</v>
          </cell>
        </row>
        <row r="1584">
          <cell r="L1584" t="str">
            <v>3.3.1.1.01 Misceláneos varias leyes</v>
          </cell>
        </row>
        <row r="1585">
          <cell r="L1585" t="str">
            <v>3.3.2 Fianzas industriales para la fabricación de fósforos</v>
          </cell>
        </row>
        <row r="1586">
          <cell r="L1586" t="str">
            <v>3.3.2.1 Fianzas industriales para la fabricación de fósforos</v>
          </cell>
        </row>
        <row r="1587">
          <cell r="L1587" t="str">
            <v>3.3.2.1.01 Fianzas industriales para la fabricación de fósforos</v>
          </cell>
        </row>
        <row r="1588">
          <cell r="L1588" t="str">
            <v>3.3.3 Fianzas judiciales y depósitos en consignación</v>
          </cell>
        </row>
        <row r="1589">
          <cell r="L1589" t="str">
            <v>3.3.3.1 Fianzas judiciales y depósitos en consignación</v>
          </cell>
        </row>
        <row r="1590">
          <cell r="L1590" t="str">
            <v>3.3.3.1.01 Fianzas judiciales y depósitos en consignación</v>
          </cell>
        </row>
        <row r="1591">
          <cell r="L1591" t="str">
            <v>3.3.4 Fianzas diversas</v>
          </cell>
        </row>
        <row r="1592">
          <cell r="L1592" t="str">
            <v>3.3.4.1 Fianzas diversas</v>
          </cell>
        </row>
        <row r="1593">
          <cell r="L1593" t="str">
            <v>3.3.4.1.01 Fianzas diversas</v>
          </cell>
        </row>
        <row r="1594">
          <cell r="L1594" t="str">
            <v>3.3.5 Depósitos en exceso</v>
          </cell>
        </row>
        <row r="1595">
          <cell r="L1595" t="str">
            <v>3.3.5.1 Depósitos en exceso</v>
          </cell>
        </row>
        <row r="1596">
          <cell r="L1596" t="str">
            <v>3.3.5.1.01 Depósitos en exceso</v>
          </cell>
        </row>
        <row r="1597">
          <cell r="L1597" t="str">
            <v>3.3.6 Depósitos fondos de terceros</v>
          </cell>
        </row>
        <row r="1598">
          <cell r="L1598" t="str">
            <v>3.3.6.1 Depósitos fondos de terceros</v>
          </cell>
        </row>
        <row r="1599">
          <cell r="L1599" t="str">
            <v>3.3.6.1.01 Depósitos fondos de empleadores</v>
          </cell>
        </row>
        <row r="1600">
          <cell r="L1600" t="str">
            <v>3.4 Incremento del patrimonio</v>
          </cell>
        </row>
        <row r="1601">
          <cell r="L1601" t="str">
            <v>3.4.1 Incremento del patrimonio</v>
          </cell>
        </row>
        <row r="1602">
          <cell r="L1602" t="str">
            <v>3.4.1.1 Incremento del patrimonio</v>
          </cell>
        </row>
        <row r="1603">
          <cell r="L1603" t="str">
            <v>3.4.1.1.01 Incremento del patrimonio</v>
          </cell>
        </row>
        <row r="1604">
          <cell r="L1604" t="str">
            <v>4 Aplicaciones financieras</v>
          </cell>
        </row>
        <row r="1605">
          <cell r="L1605" t="str">
            <v>4.1 Incremento de activos financieros</v>
          </cell>
        </row>
        <row r="1606">
          <cell r="L1606" t="str">
            <v>4.1.1 Incremento de activos financieros corrientes</v>
          </cell>
        </row>
        <row r="1607">
          <cell r="L1607" t="str">
            <v>4.1.1.1 Incremento de disponibilidades</v>
          </cell>
        </row>
        <row r="1608">
          <cell r="L1608" t="str">
            <v>4.1.1.1.01 Incremento de disponibilidades internas</v>
          </cell>
        </row>
        <row r="1609">
          <cell r="L1609" t="str">
            <v>4.1.1.1.02 Incremento de disponibilidades externas</v>
          </cell>
        </row>
        <row r="1610">
          <cell r="L1610" t="str">
            <v>4.1.1.1.03 Sobrantes de Caja</v>
          </cell>
        </row>
        <row r="1611">
          <cell r="L1611" t="str">
            <v>4.1.1.1.04 Reintegro de cheques del ejercicio anterior</v>
          </cell>
        </row>
        <row r="1612">
          <cell r="L1612" t="str">
            <v>4.1.1.2 Incremento de inversiones financieras de corto plazo</v>
          </cell>
        </row>
        <row r="1613">
          <cell r="L1613" t="str">
            <v>4.1.1.2.01 Incremento de inversiones financieras internas de corto plazo</v>
          </cell>
        </row>
        <row r="1614">
          <cell r="L1614" t="str">
            <v>4.1.1.2.02 Incremento de inversiones financieras externas de corto plazo</v>
          </cell>
        </row>
        <row r="1615">
          <cell r="L1615" t="str">
            <v>4.1.1.3 Incremento de cuentas por cobrar de corto plazo</v>
          </cell>
        </row>
        <row r="1616">
          <cell r="L1616" t="str">
            <v>4.1.1.3.01 Incremento de cuentas por cobrar internas de corto plazo</v>
          </cell>
        </row>
        <row r="1617">
          <cell r="L1617" t="str">
            <v>4.1.1.3.02 Incremento de cuentas por cobrar externas de corto plazo</v>
          </cell>
        </row>
        <row r="1618">
          <cell r="L1618" t="str">
            <v>4.1.1.4 Incremento de documentos por cobrar de corto plazo</v>
          </cell>
        </row>
        <row r="1619">
          <cell r="L1619" t="str">
            <v>4.1.1.4.01 Incremento de documentos por cobrar internos de corto plazo</v>
          </cell>
        </row>
        <row r="1620">
          <cell r="L1620" t="str">
            <v>4.1.1.4.02 Incremento de documentos por cobrar externos de corto plazo</v>
          </cell>
        </row>
        <row r="1621">
          <cell r="L1621" t="str">
            <v>4.1.1.5 Concesión de préstamos otorgados de corto plazo</v>
          </cell>
        </row>
        <row r="1622">
          <cell r="L1622" t="str">
            <v>4.1.1.5.01 Concesión de préstamos internos otorgados a corto plazo</v>
          </cell>
        </row>
        <row r="1623">
          <cell r="L1623" t="str">
            <v>4.1.1.5.02 Concesión de préstamos externos otorgados a corto plazo</v>
          </cell>
        </row>
        <row r="1624">
          <cell r="L1624" t="str">
            <v>4.1.1.9 Incremento de otros activos financieros de corto plazo</v>
          </cell>
        </row>
        <row r="1625">
          <cell r="L1625" t="str">
            <v>4.1.1.9.01 Incremento de otros activos financieros internos de corto plazo</v>
          </cell>
        </row>
        <row r="1626">
          <cell r="L1626" t="str">
            <v>4.1.1.9.02 Incremento de otros activos financieros externos de corto plazo</v>
          </cell>
        </row>
        <row r="1627">
          <cell r="L1627" t="str">
            <v>4.1.2 Incremento de activos financieros no corrientes</v>
          </cell>
        </row>
        <row r="1628">
          <cell r="L1628" t="str">
            <v>4.1.2.1 Incremento de cuentas por cobrar de largo plazo</v>
          </cell>
        </row>
        <row r="1629">
          <cell r="L1629" t="str">
            <v>4.1.2.1.01 Incremento de cuentas por cobrar internas de largo plazo</v>
          </cell>
        </row>
        <row r="1630">
          <cell r="L1630" t="str">
            <v>4.1.2.1.02 Incremento de cuentas por cobrar externas de largo plazo</v>
          </cell>
        </row>
        <row r="1631">
          <cell r="L1631" t="str">
            <v>4.1.2.2 Incremento de documentos por cobrar de largo plazo</v>
          </cell>
        </row>
        <row r="1632">
          <cell r="L1632" t="str">
            <v>4.1.2.2.01 Incremento de documentos por cobrar internos de largo plazo</v>
          </cell>
        </row>
        <row r="1633">
          <cell r="L1633" t="str">
            <v>4.1.2.2.02 Incremento de documentos por cobrar externos de largo plazo</v>
          </cell>
        </row>
        <row r="1634">
          <cell r="L1634" t="str">
            <v>4.1.2.3 Compra de acciones y participaciones de capital con fines de liquidez</v>
          </cell>
        </row>
        <row r="1635">
          <cell r="L1635" t="str">
            <v>4.1.2.3.01 Compra de acciones y participaciones de capital de empresas públicas no financieras</v>
          </cell>
        </row>
        <row r="1636">
          <cell r="L1636" t="str">
            <v>4.1.2.3.02 Compra de acciones y participaciones de capital de instituciones públicas financieras</v>
          </cell>
        </row>
        <row r="1637">
          <cell r="L1637" t="str">
            <v>4.1.2.3.03 Compra de acciones y participaciones de capital de empresas privadas internas</v>
          </cell>
        </row>
        <row r="1638">
          <cell r="L1638" t="str">
            <v>4.1.2.3.04 Compra de acciones y participaciones de capital de empresas privadas externas</v>
          </cell>
        </row>
        <row r="1639">
          <cell r="L1639" t="str">
            <v>4.1.2.3.05 Compra de acciones y participaciones de capital de organismos e instituciones internacionales</v>
          </cell>
        </row>
        <row r="1640">
          <cell r="L1640" t="str">
            <v>4.1.2.4 Compra de títulos valores representativos de la deuda con fines de liquidez</v>
          </cell>
        </row>
        <row r="1641">
          <cell r="L1641" t="str">
            <v>4.1.2.4.01 Compra de títulos valores representativos de deuda interna con fines de liquidez</v>
          </cell>
        </row>
        <row r="1642">
          <cell r="L1642" t="str">
            <v>4.1.2.4.02 Compra de títulos valores representativos de deuda externa con fines de liquidez</v>
          </cell>
        </row>
        <row r="1643">
          <cell r="L1643" t="str">
            <v>4.1.2.5 Compra de obligaciones negociables con fines de liquidez</v>
          </cell>
        </row>
        <row r="1644">
          <cell r="L1644" t="str">
            <v>4.1.2.5.01 Compra de obligaciones internas negociables con fines de liquidez</v>
          </cell>
        </row>
        <row r="1645">
          <cell r="L1645" t="str">
            <v>4.1.2.5.02 Compra de obligaciones externas negociables con fines de liquidez</v>
          </cell>
        </row>
        <row r="1646">
          <cell r="L1646" t="str">
            <v>4.1.2.6 Concesión de préstamos de largo plazo con fines de liquidez</v>
          </cell>
        </row>
        <row r="1647">
          <cell r="L1647" t="str">
            <v>4.1.2.6.01 Concesión de préstamos internos de largo plazo con fines de liquidez</v>
          </cell>
        </row>
        <row r="1648">
          <cell r="L1648" t="str">
            <v>4.1.2.6.02 Concesión de préstamos externos de largo plazo con fines de liquidez</v>
          </cell>
        </row>
        <row r="1649">
          <cell r="L1649" t="str">
            <v>4.1.2.7 Incremento del patrimonio de instituciones y empresas públicas controladas</v>
          </cell>
        </row>
        <row r="1650">
          <cell r="L1650" t="str">
            <v>4.1.2.7.01 Incremento del patrimonio de los órganos autónomos</v>
          </cell>
        </row>
        <row r="1651">
          <cell r="L1651" t="str">
            <v>4.1.2.7.02 Incremento del patrimonio de instituciones descentralizadas no financieras controladas</v>
          </cell>
        </row>
        <row r="1652">
          <cell r="L1652" t="str">
            <v>4.1.2.7.03 Incremento  del patrimonio de instituciones públicas de la seguridad social</v>
          </cell>
        </row>
        <row r="1653">
          <cell r="L1653" t="str">
            <v>4.1.2.7.04 Incremento del patrimonio de las empresas públicas no financieras controladas</v>
          </cell>
        </row>
        <row r="1654">
          <cell r="L1654" t="str">
            <v>4.1.2.7.05 Incremento del patrimonio de las instituciones públicas financieras no monetarias controladas</v>
          </cell>
        </row>
        <row r="1655">
          <cell r="L1655" t="str">
            <v>4.1.2.7.06 Incremento del patrimonio de las instituciones públicas financieras monetarias controladas</v>
          </cell>
        </row>
        <row r="1656">
          <cell r="L1656" t="str">
            <v>4.1.2.8 Incremento de la inversión de las reservas técnicas</v>
          </cell>
        </row>
        <row r="1657">
          <cell r="L1657" t="str">
            <v>4.1.2.8.01 Incremento de la inversión interna de las reservas técnicas</v>
          </cell>
        </row>
        <row r="1658">
          <cell r="L1658" t="str">
            <v>4.1.2.8.02 Incremento de la inversión externa de las reservas técnicas</v>
          </cell>
        </row>
        <row r="1659">
          <cell r="L1659" t="str">
            <v>4.1.2.9 Incremento de otros activos financieros no corrientes</v>
          </cell>
        </row>
        <row r="1660">
          <cell r="L1660" t="str">
            <v>4.1.2.9.01 Incremento de otros activos financieros no corrientes internos</v>
          </cell>
        </row>
        <row r="1661">
          <cell r="L1661" t="str">
            <v>4.1.2.9.02 Incremento de otros activos financieros no corrientes externos</v>
          </cell>
        </row>
        <row r="1662">
          <cell r="L1662" t="str">
            <v>4.2 Disminución de pasivos</v>
          </cell>
        </row>
        <row r="1663">
          <cell r="L1663" t="str">
            <v>4.2.1 Disminución de pasivos corrientes</v>
          </cell>
        </row>
        <row r="1664">
          <cell r="L1664" t="str">
            <v>4.2.1.1 Disminución de cuentas por pagar de corto plazo</v>
          </cell>
        </row>
        <row r="1665">
          <cell r="L1665" t="str">
            <v>4.2.1.1.01 Disminución de cuentas por pagar internas de corto plazo</v>
          </cell>
        </row>
        <row r="1666">
          <cell r="L1666" t="str">
            <v>4.2.1.1.02 Disminución de cuentas por pagar externas de corto plazo</v>
          </cell>
        </row>
        <row r="1667">
          <cell r="L1667" t="str">
            <v>4.2.1.1.03 Disminución  de ctas. por pagar  internas  de corto plazo deuda administrativa</v>
          </cell>
        </row>
        <row r="1668">
          <cell r="L1668" t="str">
            <v>4.2.1.1.04 Disminución de ctas. por pagar  internas  de corto plazo recapitalización Bco. Central</v>
          </cell>
        </row>
        <row r="1669">
          <cell r="L1669" t="str">
            <v>4.2.1.2 Disminución de documentos por pagar de corto plazo</v>
          </cell>
        </row>
        <row r="1670">
          <cell r="L1670" t="str">
            <v>4.2.1.2.01 Disminución de documentos por pagar internas de corto plazo</v>
          </cell>
        </row>
        <row r="1671">
          <cell r="L1671" t="str">
            <v>4.2.1.2.02 Disminución de documentos por pagar externos de corto plazo</v>
          </cell>
        </row>
        <row r="1672">
          <cell r="L1672" t="str">
            <v>4.2.1.3 Disminución de préstamos de corto plazo</v>
          </cell>
        </row>
        <row r="1673">
          <cell r="L1673" t="str">
            <v>4.2.1.3.01 Disminución de préstamos internos de corto plazo</v>
          </cell>
        </row>
        <row r="1674">
          <cell r="L1674" t="str">
            <v>4.2.1.3.02 Disminución de préstamos externos de corto plazo</v>
          </cell>
        </row>
        <row r="1675">
          <cell r="L1675" t="str">
            <v>4.2.1.4 Disminución de títulos valores de corto plazo</v>
          </cell>
        </row>
        <row r="1676">
          <cell r="L1676" t="str">
            <v>4.2.1.4.01 Disminución de títulos valores internos de corto plazo</v>
          </cell>
        </row>
        <row r="1677">
          <cell r="L1677" t="str">
            <v>4.2.1.4.02 Disminución de títulos valores externos de corto plazo</v>
          </cell>
        </row>
        <row r="1678">
          <cell r="L1678" t="str">
            <v>4.2.1.5 Amortización de la porción de corto plazo de la deuda pública en títulos valores de largo plazo</v>
          </cell>
        </row>
        <row r="1679">
          <cell r="L1679" t="str">
            <v>4.2.1.5.01 Amortización de la porción de corto plazo de la deuda pública interna en títulos valores de largo plazo</v>
          </cell>
        </row>
        <row r="1680">
          <cell r="L1680" t="str">
            <v>4.2.1.5.02 Amortización de la porción de corto plazo de la deuda pública externa en títulos valores de largo plazo</v>
          </cell>
        </row>
        <row r="1681">
          <cell r="L1681" t="str">
            <v>4.2.1.6 Amortización de la porción de corto plazo de la deuda pública en préstamos de largo plazo</v>
          </cell>
        </row>
        <row r="1682">
          <cell r="L1682" t="str">
            <v>4.2.1.6.01 Amortización de la porción de corto plazo de la deuda pública interna en préstamos de largo plazo</v>
          </cell>
        </row>
        <row r="1683">
          <cell r="L1683" t="str">
            <v>4.2.1.6.02 Amortización de la porción de corto plazo de la deuda pública externa en préstamos de  largo plazo</v>
          </cell>
        </row>
        <row r="1684">
          <cell r="L1684" t="str">
            <v>4.2.1.7 Disminución de pasivos diferidos de corto plazo</v>
          </cell>
        </row>
        <row r="1685">
          <cell r="L1685" t="str">
            <v>4.2.1.7.01 Disminución de pasivos diferidos internos de corto plazo</v>
          </cell>
        </row>
        <row r="1686">
          <cell r="L1686" t="str">
            <v>4.2.1.7.02 Disminución de pasivos diferidos externos de corto plazo</v>
          </cell>
        </row>
        <row r="1687">
          <cell r="L1687" t="str">
            <v>4.2.1.9 Disminución de otros pasivos de corto plazo</v>
          </cell>
        </row>
        <row r="1688">
          <cell r="L1688" t="str">
            <v>4.2.1.9.01 Disminución de otros pasivos internos de corto plazo</v>
          </cell>
        </row>
        <row r="1689">
          <cell r="L1689" t="str">
            <v>4.2.1.9.02 Disminución de otros pasivos externos de corto plazo</v>
          </cell>
        </row>
        <row r="1690">
          <cell r="L1690" t="str">
            <v>4.2.1.9.03 Disminución de otros pasivos contingentes de corto plazo</v>
          </cell>
        </row>
        <row r="1691">
          <cell r="L1691" t="str">
            <v>4.2.2 Disminución de pasivos no corrientes</v>
          </cell>
        </row>
        <row r="1692">
          <cell r="L1692" t="str">
            <v>4.2.2.1 Disminución de cuentas por pagar de largo plazo</v>
          </cell>
        </row>
        <row r="1693">
          <cell r="L1693" t="str">
            <v>4.2.2.1.01 Disminución de cuentas por pagar internas de largo plazo</v>
          </cell>
        </row>
        <row r="1694">
          <cell r="L1694" t="str">
            <v>4.2.2.1.02 Disminución de cuentas por pagar externas de largo plazo</v>
          </cell>
        </row>
        <row r="1695">
          <cell r="L1695" t="str">
            <v>4.2.2.2 Disminución de documentos por pagar de largo plazo</v>
          </cell>
        </row>
        <row r="1696">
          <cell r="L1696" t="str">
            <v>4.2.2.2.01 Disminución de documentos por pagar internos de largo plazo</v>
          </cell>
        </row>
        <row r="1697">
          <cell r="L1697" t="str">
            <v>4.2.2.2.02 Disminución de documentos por pagar externos de largo plazo</v>
          </cell>
        </row>
        <row r="1698">
          <cell r="L1698" t="str">
            <v>4.2.2.3 Conversión de la deuda pública en  títulos valores de largo plazo en corto plazo</v>
          </cell>
        </row>
        <row r="1699">
          <cell r="L1699" t="str">
            <v>4.2.2.3.01 Conversión de la deuda  pública interna en  títulos valores de largo plazo en corto plazo</v>
          </cell>
        </row>
        <row r="1700">
          <cell r="L1700" t="str">
            <v>4.2.2.3.02 Conversión de la deuda pública externa en  títulos valores de largo plazo en corto plazo</v>
          </cell>
        </row>
        <row r="1701">
          <cell r="L1701" t="str">
            <v>4.2.2.4 Conversión de la deuda pública en préstamos de largo plazo en corto plazo</v>
          </cell>
        </row>
        <row r="1702">
          <cell r="L1702" t="str">
            <v>4.2.2.4.01 Conversión de la deuda  pública interna en préstamos de largo plazo en corto plazo</v>
          </cell>
        </row>
        <row r="1703">
          <cell r="L1703" t="str">
            <v>4.2.2.4.02 Conversión de la deuda  pública externa en préstamos de largo plazo en corto plazo</v>
          </cell>
        </row>
        <row r="1704">
          <cell r="L1704" t="str">
            <v>4.2.2.5 Disminución de pasivos diferidos de largo plazo</v>
          </cell>
        </row>
        <row r="1705">
          <cell r="L1705" t="str">
            <v>4.2.2.5.01 Disminución de pasivos diferidos internos de largo plazo</v>
          </cell>
        </row>
        <row r="1706">
          <cell r="L1706" t="str">
            <v>4.2.2.5.02 Disminución de pasivos diferidos externos de largo plazo</v>
          </cell>
        </row>
        <row r="1707">
          <cell r="L1707" t="str">
            <v>4.2.2.6 Disminución de las reservas técnicas</v>
          </cell>
        </row>
        <row r="1708">
          <cell r="L1708" t="str">
            <v>4.2.2.6.01 Disminución de reservas técnicas internas</v>
          </cell>
        </row>
        <row r="1709">
          <cell r="L1709" t="str">
            <v>4.2.2.6.02 Disminución de reservas técnicas externas</v>
          </cell>
        </row>
        <row r="1710">
          <cell r="L1710" t="str">
            <v>4.2.2.9 Disminución de otros pasivos de largo plazo</v>
          </cell>
        </row>
        <row r="1711">
          <cell r="L1711" t="str">
            <v>4.2.2.9.01 Disminución de otros pasivos internos de largo plazo</v>
          </cell>
        </row>
        <row r="1712">
          <cell r="L1712" t="str">
            <v>4.2.2.9.02 Disminución de otros pasivos externos de largo plazo</v>
          </cell>
        </row>
        <row r="1713">
          <cell r="L1713" t="str">
            <v>4.2.2.9.03 Disminución de pasivos contingentes de largo plazo</v>
          </cell>
        </row>
        <row r="1714">
          <cell r="L1714" t="str">
            <v>4.2.2.9.04 Disminución de pasivos diferidos de largo plazo</v>
          </cell>
        </row>
        <row r="1715">
          <cell r="L1715" t="str">
            <v>4.3 Disminución de fondos de terceros</v>
          </cell>
        </row>
        <row r="1716">
          <cell r="L1716" t="str">
            <v>4.3.1 MISCELANEOS VARIAS LEYES</v>
          </cell>
        </row>
        <row r="1717">
          <cell r="L1717" t="str">
            <v>4.3.1.1 Misceláneos varias leyes</v>
          </cell>
        </row>
        <row r="1718">
          <cell r="L1718" t="str">
            <v>4.3.1.1.01 Misceláneos varias leyes</v>
          </cell>
        </row>
        <row r="1719">
          <cell r="L1719" t="str">
            <v>4.3.2 Fianzas industriales para la fabricación de fósforos</v>
          </cell>
        </row>
        <row r="1720">
          <cell r="L1720" t="str">
            <v>4.3.2.1 Fianzas industriales para la fabricación de fósforos</v>
          </cell>
        </row>
        <row r="1721">
          <cell r="L1721" t="str">
            <v>4.3.2.1.01 Fianzas industriales para la fabricación de fósforos</v>
          </cell>
        </row>
        <row r="1722">
          <cell r="L1722" t="str">
            <v>4.3.3 Fianzas Judiciales y depósitos en consignación</v>
          </cell>
        </row>
        <row r="1723">
          <cell r="L1723" t="str">
            <v>4.3.3.1 Fianzas judiciales y depósitos en consignación</v>
          </cell>
        </row>
        <row r="1724">
          <cell r="L1724" t="str">
            <v>4.3.3.1.01 Fianzas judiciales y depósitos en consignación</v>
          </cell>
        </row>
        <row r="1725">
          <cell r="L1725" t="str">
            <v>4.3.4 Fianzas diversas</v>
          </cell>
        </row>
        <row r="1726">
          <cell r="L1726" t="str">
            <v>4.3.4.1 Fianzas diversas</v>
          </cell>
        </row>
        <row r="1727">
          <cell r="L1727" t="str">
            <v>4.3.4.1.01 Fianzas diversas</v>
          </cell>
        </row>
        <row r="1728">
          <cell r="L1728" t="str">
            <v>4.3.5 Disminución depósitos fondos de terceros</v>
          </cell>
        </row>
        <row r="1729">
          <cell r="L1729" t="str">
            <v>4.3.5.1 Disminución depósitos fondos de terceros</v>
          </cell>
        </row>
        <row r="1730">
          <cell r="L1730" t="str">
            <v>4.3.5.1.01 Disminución depósitos de empleadores</v>
          </cell>
        </row>
        <row r="1731">
          <cell r="L1731" t="str">
            <v>4.4 Disminución del patrimonio institucional</v>
          </cell>
        </row>
        <row r="1732">
          <cell r="L1732" t="str">
            <v>4.4.1 Disminución del patrimonio institucional</v>
          </cell>
        </row>
        <row r="1733">
          <cell r="L1733" t="str">
            <v>4.4.1.1 Disminución del patrimonio institucional</v>
          </cell>
        </row>
        <row r="1734">
          <cell r="L1734" t="str">
            <v>4.4.1.1.01 Disminución del patrimonio institucional</v>
          </cell>
        </row>
      </sheetData>
      <sheetData sheetId="7">
        <row r="1">
          <cell r="D1" t="str">
            <v>001 BANCO DE RESERVAS DE LA REPÚBLICA DOMINICANA (BANRESERVAS)</v>
          </cell>
        </row>
        <row r="2">
          <cell r="D2" t="str">
            <v>002 APOYO PRESUPUESTARIO</v>
          </cell>
        </row>
        <row r="3">
          <cell r="D3" t="str">
            <v>003 EMISION DE BONOS (TORMENTA NOE)</v>
          </cell>
        </row>
        <row r="4">
          <cell r="D4" t="str">
            <v>004 EMISION DE BONOS</v>
          </cell>
        </row>
        <row r="5">
          <cell r="D5" t="str">
            <v>02 ERRADO</v>
          </cell>
        </row>
        <row r="6">
          <cell r="D6" t="str">
            <v>099 OTROS ORGANISMOS FINANCIADORES NACIONALES</v>
          </cell>
        </row>
        <row r="7">
          <cell r="D7" t="str">
            <v>100 TESORO NACIONAL</v>
          </cell>
        </row>
        <row r="8">
          <cell r="D8" t="str">
            <v>101 CONTRAPARTIDA</v>
          </cell>
        </row>
        <row r="9">
          <cell r="D9" t="str">
            <v>102 FONDOS PROPIOS</v>
          </cell>
        </row>
        <row r="10">
          <cell r="D10" t="str">
            <v>103 TRANSFERENCIAS DE OTRAS INSTITUCIONES DEL SECTOR PUBLICO</v>
          </cell>
        </row>
        <row r="11">
          <cell r="D11" t="str">
            <v>104 RECURSOS DE LAS APROPIACIONES DEL 5%  SR. PRESIDENTE</v>
          </cell>
        </row>
        <row r="12">
          <cell r="D12" t="str">
            <v>105 RECURSOS DE LAS APROPIACIONES DEL 1%  SR. PRESIDENTE</v>
          </cell>
        </row>
        <row r="13">
          <cell r="D13" t="str">
            <v>106 APOYO PRESUPUESTARIO (BID)</v>
          </cell>
        </row>
        <row r="14">
          <cell r="D14" t="str">
            <v>107 APOYO PRESUPUESTARIO (BANCO MUNDIAL)</v>
          </cell>
        </row>
        <row r="15">
          <cell r="D15" t="str">
            <v>108 APOYO PRESUPUESTARIO (ORGANISMOS MULTILATERALES)</v>
          </cell>
        </row>
        <row r="16">
          <cell r="D16" t="str">
            <v>109 APOYO PRESUPUESTARIO CREDITO INTERNO (EMISION DE BONOS)</v>
          </cell>
        </row>
        <row r="17">
          <cell r="D17" t="str">
            <v>110 APOYO PRESUESTARIO RECURSOS EXTERNOS (PETROCARIBE)</v>
          </cell>
        </row>
        <row r="18">
          <cell r="D18" t="str">
            <v>111 APOYO PRESUPUESTARIO OTROS BANCOS</v>
          </cell>
        </row>
        <row r="19">
          <cell r="D19" t="str">
            <v>112 RECAUDACIONES DIRECTAS DE LAS INSTITUCIONES</v>
          </cell>
        </row>
        <row r="20">
          <cell r="D20" t="str">
            <v>113 APOYO PRESUPUESTARIO BANCO RESERVAS</v>
          </cell>
        </row>
        <row r="21">
          <cell r="D21" t="str">
            <v>114 APOYO PRESUPUESTARIO (UNION EUROPEA)</v>
          </cell>
        </row>
        <row r="22">
          <cell r="D22" t="str">
            <v>115 APOYO PRESUPUESTARIO CREDITO INTERNO</v>
          </cell>
        </row>
        <row r="23">
          <cell r="D23" t="str">
            <v>116 APOYO PRESUPUESTARIO (FONDO MONETARIO INTERNACIONAL)</v>
          </cell>
        </row>
        <row r="24">
          <cell r="D24" t="str">
            <v>117 APOYO PRESUPUESTARIO DE FUENTE ESPECIFICA 2053 (TASA AERON. FAD)</v>
          </cell>
        </row>
        <row r="25">
          <cell r="D25" t="str">
            <v>118 APOYO PRESUPUESTARIO CREDITO EXTERNO (EMISION DE BONOS)</v>
          </cell>
        </row>
        <row r="26">
          <cell r="D26" t="str">
            <v>119 APOYO PRESUPUESTARIO CREDITO EXTERNO</v>
          </cell>
        </row>
        <row r="27">
          <cell r="D27" t="str">
            <v>200 AGENCIA SUECA PARA EL DESARROLLO INTERNACIONAL</v>
          </cell>
        </row>
        <row r="28">
          <cell r="D28" t="str">
            <v>201 AGENCIA CANADIENSE PARA EL DESARROLLO INTERNACIONAL</v>
          </cell>
        </row>
        <row r="29">
          <cell r="D29" t="str">
            <v>202 AGENCIA CHILENA DE COOPERACIÓN INTERNACIONAL</v>
          </cell>
        </row>
        <row r="30">
          <cell r="D30" t="str">
            <v>203 AGENCIA DE COOPERACIÓN INTERNACIONAL DEL JAPÓN (JICA)</v>
          </cell>
        </row>
        <row r="31">
          <cell r="D31" t="str">
            <v>204 AGENCIA DE COOPERACIÓN TÉCNICA DE LA REPÚBLICA ALEMANA (GTZ)</v>
          </cell>
        </row>
        <row r="32">
          <cell r="D32" t="str">
            <v>205 AGENCIA DE LOS EE.UU. PARA EL DESARROLLO</v>
          </cell>
        </row>
        <row r="33">
          <cell r="D33" t="str">
            <v>206 AGENCIA ESPAÑOLA DE COOPERACIÓN INTERNACIONAL Y DESARROLLO (AECID)</v>
          </cell>
        </row>
        <row r="34">
          <cell r="D34" t="str">
            <v>207 AGENCIA INTERNACIONAL PARA EL DESARROLLO (AID)</v>
          </cell>
        </row>
        <row r="35">
          <cell r="D35" t="str">
            <v>208 AGENCIA NORUEGA PARA EL DESARROLLO INTERNACIONAL</v>
          </cell>
        </row>
        <row r="36">
          <cell r="D36" t="str">
            <v>209 ASISTENCIA INTERNACIONAL DANESA PARA EL DESARROLLO</v>
          </cell>
        </row>
        <row r="37">
          <cell r="D37" t="str">
            <v>210 COMPAÑÍA FRANCESA DE SEGUROS P/ EL COMERCIO EXTERIOR (COFACE)</v>
          </cell>
        </row>
        <row r="38">
          <cell r="D38" t="str">
            <v>211 COOPERACIÓN FINANCIERA DEL JAPÓN</v>
          </cell>
        </row>
        <row r="39">
          <cell r="D39" t="str">
            <v>212 AGENCIA FRANCESA PARA EL DESARROLLO</v>
          </cell>
        </row>
        <row r="40">
          <cell r="D40" t="str">
            <v>213 INSTITUTO DE COOPERACIÓN IBEROAMERICANA (ICI)</v>
          </cell>
        </row>
        <row r="41">
          <cell r="D41" t="str">
            <v>214 INSTITUTO DE CRÉDITO OFICIAL (ICO)</v>
          </cell>
        </row>
        <row r="42">
          <cell r="D42" t="str">
            <v>215 COOPERACIÓN TÉCNICA SUIZA DE DESARROLLO (COTESU)</v>
          </cell>
        </row>
        <row r="43">
          <cell r="D43" t="str">
            <v>216 KFW - KREDIT-FUR- WIEDERAUFBAU</v>
          </cell>
        </row>
        <row r="44">
          <cell r="D44" t="str">
            <v>217 MEDIOCRÉDITO CENTRALE -MEDIOCREDITO</v>
          </cell>
        </row>
        <row r="45">
          <cell r="D45" t="str">
            <v>218 FUNDACION BILL &amp; MELISSA GATES</v>
          </cell>
        </row>
        <row r="46">
          <cell r="D46" t="str">
            <v>299 OTROS ORGANISMOS BILATERALES</v>
          </cell>
        </row>
        <row r="47">
          <cell r="D47" t="str">
            <v>300 BANCO INTERAMERICANO DE DESARROLLO (BID)</v>
          </cell>
        </row>
        <row r="48">
          <cell r="D48" t="str">
            <v>301 BANCO MUNDIAL (BM)</v>
          </cell>
        </row>
        <row r="49">
          <cell r="D49" t="str">
            <v>302 FEDERACIÓN DE RUSIA</v>
          </cell>
        </row>
        <row r="50">
          <cell r="D50" t="str">
            <v>303 FONDO DE LAS NN.UU. PARA LA ACTIVIDAD EN MATERIA DE POBLACIÓN</v>
          </cell>
        </row>
        <row r="51">
          <cell r="D51" t="str">
            <v>304 FONDO DE LAS NN.UU. PARA LA INFANCIA</v>
          </cell>
        </row>
        <row r="52">
          <cell r="D52" t="str">
            <v>305 FONDO DE LAS NN.UU. PARA EL DESARROLLO DE LA MUJER</v>
          </cell>
        </row>
        <row r="53">
          <cell r="D53" t="str">
            <v>306 FONDO DE LAS NN.UU. PARA EL DESARROLLO Y LA CAPITALIZACIÓN</v>
          </cell>
        </row>
        <row r="54">
          <cell r="D54" t="str">
            <v>307 FONDO DE LAS NN.UU. PARA LA AGRICULTURA Y LA ALIMENTACIÓN (FAO)</v>
          </cell>
        </row>
        <row r="55">
          <cell r="D55" t="str">
            <v>308 FONDO ESPECIAL DE LA ORGANIZACION DE PAISES EXPORTADORES DE PETROLEO OPEP</v>
          </cell>
        </row>
        <row r="56">
          <cell r="D56" t="str">
            <v>309 FONDO GLOBAL DEL MEDIO AMBIENTE</v>
          </cell>
        </row>
        <row r="57">
          <cell r="D57" t="str">
            <v>310 FONDO INTERNACIONAL DE DESARROLLO AGRÍCOLA (FIDA)</v>
          </cell>
        </row>
        <row r="58">
          <cell r="D58" t="str">
            <v>311 FONDO MONETARIO INTERNACIONAL (FMI)</v>
          </cell>
        </row>
        <row r="59">
          <cell r="D59" t="str">
            <v>312 FONDO MULTILATERAL DE INVERSIONES</v>
          </cell>
        </row>
        <row r="60">
          <cell r="D60" t="str">
            <v>313 FONDO NÓRDICO PARA EL DESARROLLO (FND)</v>
          </cell>
        </row>
        <row r="61">
          <cell r="D61" t="str">
            <v>314 FONDO DE DESARROLLO INSTITUCIONAL</v>
          </cell>
        </row>
        <row r="62">
          <cell r="D62" t="str">
            <v>315 FONDO DE INVERSIONES DE VENEZUELA (FIV)</v>
          </cell>
        </row>
        <row r="63">
          <cell r="D63" t="str">
            <v>316 FUNDACION ALEMANA PARA EL DESARROLLO INTERNACIONAL (DSE)</v>
          </cell>
        </row>
        <row r="64">
          <cell r="D64" t="str">
            <v>317 AGENCIA INTERNACIONAL DE FOMENTO (AIF)</v>
          </cell>
        </row>
        <row r="65">
          <cell r="D65" t="str">
            <v>318 ASOCIACIÓN LATINOAMERICANA DE INTEGRACIÓN (ALADI)</v>
          </cell>
        </row>
        <row r="66">
          <cell r="D66" t="str">
            <v>319 INSTITUTO INTERAMERICANO DE COOPERACIÓN AGRÍCOLA</v>
          </cell>
        </row>
        <row r="67">
          <cell r="D67" t="str">
            <v>320 JUNTA DEL ACUERDO DE CARTAGENA</v>
          </cell>
        </row>
        <row r="68">
          <cell r="D68" t="str">
            <v>321 ORGANIZACIÓN DE AVIACIÓN CIVIL INTERNACIONAL</v>
          </cell>
        </row>
        <row r="69">
          <cell r="D69" t="str">
            <v>322 ORGANIZACIÓN DE LAS NN.UU. PARA EL DESARROLLO INDUSTRIAL</v>
          </cell>
        </row>
        <row r="70">
          <cell r="D70" t="str">
            <v>323 ORGANIZACIÓN DE LAS NN.UU. PARA LA EDUCACIÓN, CIENCIA Y CULTURA</v>
          </cell>
        </row>
        <row r="71">
          <cell r="D71" t="str">
            <v>324 ORGANIZACIÓN DE LOS ESTADOS AMERICANOS (OEA)</v>
          </cell>
        </row>
        <row r="72">
          <cell r="D72" t="str">
            <v>325 ORGANIZACIÓN DE PAÍSES EXPORTADORES DE PETRÓLEO (OPEP)</v>
          </cell>
        </row>
        <row r="73">
          <cell r="D73" t="str">
            <v>326 ORGANIZACIÓN INTERNACIONAL DE ENERGÍA ATÓMICA</v>
          </cell>
        </row>
        <row r="74">
          <cell r="D74" t="str">
            <v>327 ORGANIZACIÓN INTERNACIONAL DEL TRABAJO (OIT)</v>
          </cell>
        </row>
        <row r="75">
          <cell r="D75" t="str">
            <v>328 ORGANIZACIÓN INTERNACIONAL PARA LAS MIGRACIONES</v>
          </cell>
        </row>
        <row r="76">
          <cell r="D76" t="str">
            <v>329 ORGANIZACIÓN LATINOAMERICANA DE ENERGÍA</v>
          </cell>
        </row>
        <row r="77">
          <cell r="D77" t="str">
            <v>330 ORGANIZACIÓN MUNDIAL DE LA SALUD (OMS)</v>
          </cell>
        </row>
        <row r="78">
          <cell r="D78" t="str">
            <v>331 ORGANIZACIÓN MUNDIAL DE METEOROLOGÍA</v>
          </cell>
        </row>
        <row r="79">
          <cell r="D79" t="str">
            <v>332 ORGANIZACIÓN PANAMERICANA DE LA SALUD (OPS)</v>
          </cell>
        </row>
        <row r="80">
          <cell r="D80" t="str">
            <v>333 PROGRAMA DE LAS NN.UU. PARA EL DESARROLLO (PNUD)</v>
          </cell>
        </row>
        <row r="81">
          <cell r="D81" t="str">
            <v>334 PROGRAMA DE LAS NN.UU. PARA EL MEDIO AMBIENTE</v>
          </cell>
        </row>
        <row r="82">
          <cell r="D82" t="str">
            <v>335 PROGRAMA DE LAS NNUU PARA EL CONTROL Y LA FISCALIZACIÓN</v>
          </cell>
        </row>
        <row r="83">
          <cell r="D83" t="str">
            <v>336 PROGRAMA DE LAS NNUU P/ EL DES. ECONÓMICO Y EL COMERCIO (UNCTAD)</v>
          </cell>
        </row>
        <row r="84">
          <cell r="D84" t="str">
            <v>337 PROGRAMA DE LAS NNUU PARA LA FISCALIZACIÓN INTERNA</v>
          </cell>
        </row>
        <row r="85">
          <cell r="D85" t="str">
            <v>338 PROGRAMA MUNDIAL DE ALIMENTOS (PMA)</v>
          </cell>
        </row>
        <row r="86">
          <cell r="D86" t="str">
            <v>339 SISTEMA ECONÓMICO LATINOAMERICANO (SELA)</v>
          </cell>
        </row>
        <row r="87">
          <cell r="D87" t="str">
            <v>340 UNIÓN INTERNACIONAL DE TELECOMUNICACIONES</v>
          </cell>
        </row>
        <row r="88">
          <cell r="D88" t="str">
            <v>341 UNIÓN POSTAL UNIVERSAL</v>
          </cell>
        </row>
        <row r="89">
          <cell r="D89" t="str">
            <v>342 FONDO FAX ESPAÑA</v>
          </cell>
        </row>
        <row r="90">
          <cell r="D90" t="str">
            <v>343 UNION EUROPEA</v>
          </cell>
        </row>
        <row r="91">
          <cell r="D91" t="str">
            <v>344 FONDO EUROPEO DE DESARROLLO</v>
          </cell>
        </row>
        <row r="92">
          <cell r="D92" t="str">
            <v>345 COMUNIDAD ECONÓMICA EUROPEA (CEE)</v>
          </cell>
        </row>
        <row r="93">
          <cell r="D93" t="str">
            <v>346 CONSEJO DE ASISTENCIA ECONÓMICA MUTUA</v>
          </cell>
        </row>
        <row r="94">
          <cell r="D94" t="str">
            <v>347 COMISIÓN ECONÓMICA PARA AMÉRICA LATINA (CEPAL)</v>
          </cell>
        </row>
        <row r="95">
          <cell r="D95" t="str">
            <v>348 FONDO MUNDIAL DE LUCHA CONTRA EL SIDA, TUBERCULOSIS Y LA MALARIA</v>
          </cell>
        </row>
        <row r="96">
          <cell r="D96" t="str">
            <v>349 AGENCIA INTERAMERICANA DE COOPERACION Y DESARROLLO (AICD)</v>
          </cell>
        </row>
        <row r="97">
          <cell r="D97" t="str">
            <v>350 BANCO CENTROAMERICANO DE INTEGRACION ECONOMICA (BCIE)</v>
          </cell>
        </row>
        <row r="98">
          <cell r="D98" t="str">
            <v>351 CORPORACION ANDINA DE FOMENTO (CAF)</v>
          </cell>
        </row>
        <row r="99">
          <cell r="D99" t="str">
            <v>352 FONDO OPEC PARA EL DESARROLO INTERNACIONAL OFID</v>
          </cell>
        </row>
        <row r="100">
          <cell r="D100" t="str">
            <v>353 OFICINA DE LAS NACIONES UNIDAS CONTRA LA DROGA Y EL DELITO</v>
          </cell>
        </row>
        <row r="101">
          <cell r="D101" t="str">
            <v>398 SALDO DE CAJA Y BANCO DE EJERCICIOS PRESUPUESTARIOS DE AÑOS ANTERIORES</v>
          </cell>
        </row>
        <row r="102">
          <cell r="D102" t="str">
            <v>399 OTROS ORGANISMOS MULTILATERALES</v>
          </cell>
        </row>
        <row r="103">
          <cell r="D103" t="str">
            <v>400 BANCO BILBAO VIZCAYA ARGENTINA (BBVA)</v>
          </cell>
        </row>
        <row r="104">
          <cell r="D104" t="str">
            <v>401 BANCO DE DESARROLLO ECONOMICO Y SOCIAL DE BRASIL (BNDES)</v>
          </cell>
        </row>
        <row r="105">
          <cell r="D105" t="str">
            <v>402 BANCO DE EXPORTACION E IMPORTACION (EXIMBANK)</v>
          </cell>
        </row>
        <row r="106">
          <cell r="D106" t="str">
            <v>403 BANCO DE FRANCIA</v>
          </cell>
        </row>
        <row r="107">
          <cell r="D107" t="str">
            <v>404 BANCO DE SABADELL</v>
          </cell>
        </row>
        <row r="108">
          <cell r="D108" t="str">
            <v>405 BANCO ESPAÑOL DE CREDITO</v>
          </cell>
        </row>
        <row r="109">
          <cell r="D109" t="str">
            <v>406 BANCO EUROPEO DE INVERSIONES (BEI)</v>
          </cell>
        </row>
        <row r="110">
          <cell r="D110" t="str">
            <v>407 BANCO EXTERIOR DE ESPAÑA</v>
          </cell>
        </row>
        <row r="111">
          <cell r="D111" t="str">
            <v>408 BANCO EXTERIOR DE COMERCIO DE MEXICO (BAMCOMEX)</v>
          </cell>
        </row>
        <row r="112">
          <cell r="D112" t="str">
            <v>409 BANCO SANTANDER CENTRAL HISPANO (BSCH)</v>
          </cell>
        </row>
        <row r="113">
          <cell r="D113" t="str">
            <v>410 CITIBANK</v>
          </cell>
        </row>
        <row r="114">
          <cell r="D114" t="str">
            <v>411 COMERCIAL BANK DE CHINA</v>
          </cell>
        </row>
        <row r="115">
          <cell r="D115" t="str">
            <v>412 JAPAN BANK INTERNACIONAL OF CORPORATION (JBIC)</v>
          </cell>
        </row>
        <row r="116">
          <cell r="D116" t="str">
            <v>413 NATEXIS BANQUE</v>
          </cell>
        </row>
        <row r="117">
          <cell r="D117" t="str">
            <v>414 SAN PAOLO BANK IRELAND</v>
          </cell>
        </row>
        <row r="118">
          <cell r="D118" t="str">
            <v>415 NOVA SCOTIA</v>
          </cell>
        </row>
        <row r="119">
          <cell r="D119" t="str">
            <v>416 UNION DE BANCOS SUIZOS (UBS)</v>
          </cell>
        </row>
        <row r="120">
          <cell r="D120" t="str">
            <v>417 BANCO ESPAÑOL</v>
          </cell>
        </row>
        <row r="121">
          <cell r="D121" t="str">
            <v>418 FORTIS BANK DE BELGICA</v>
          </cell>
        </row>
        <row r="122">
          <cell r="D122" t="str">
            <v>419 DEUSTCH BANK</v>
          </cell>
        </row>
        <row r="123">
          <cell r="D123" t="str">
            <v>420 AMOR BANK NORUEGA</v>
          </cell>
        </row>
        <row r="124">
          <cell r="D124" t="str">
            <v>421 ABN AMRO BANK</v>
          </cell>
        </row>
        <row r="125">
          <cell r="D125" t="str">
            <v>422 BANCO DE EXPORTACION E IMPORTACION DE LA REP. CHINA</v>
          </cell>
        </row>
        <row r="126">
          <cell r="D126" t="str">
            <v>423 BANCO DE COMERCIO EXTERIOR DE COLOMBIA (BANCOLDEX)</v>
          </cell>
        </row>
        <row r="127">
          <cell r="D127" t="str">
            <v>424 BANCO DE DESARROLLO ECONOMICO Y SOCIAL DE VENEZUELA (BANDEV)</v>
          </cell>
        </row>
        <row r="128">
          <cell r="D128" t="str">
            <v>425 BANCO DE EXPORTACION E IMPORTACION DE KOREA (KEXIM)</v>
          </cell>
        </row>
        <row r="129">
          <cell r="D129" t="str">
            <v>426 BONOS GLOBALES EXTERNOS</v>
          </cell>
        </row>
        <row r="130">
          <cell r="D130" t="str">
            <v>427 BANCO DE DESARROLLO ECONOMICO Y SOCIAL DE BRASIL (BNDES)</v>
          </cell>
        </row>
        <row r="131">
          <cell r="D131" t="str">
            <v>428 LEISMI LE ISRAEL</v>
          </cell>
        </row>
        <row r="132">
          <cell r="D132" t="str">
            <v>429 SUNTRUST</v>
          </cell>
        </row>
        <row r="133">
          <cell r="D133" t="str">
            <v>430 UNION PLANTERS BANK</v>
          </cell>
        </row>
        <row r="134">
          <cell r="D134" t="str">
            <v>431 BNP PARIBAS</v>
          </cell>
        </row>
        <row r="135">
          <cell r="D135" t="str">
            <v>599 OTROS BANCOS</v>
          </cell>
        </row>
        <row r="136">
          <cell r="D136" t="str">
            <v>600 ARGENTINA</v>
          </cell>
        </row>
        <row r="137">
          <cell r="D137" t="str">
            <v>601 BELGICA</v>
          </cell>
        </row>
        <row r="138">
          <cell r="D138" t="str">
            <v>602 BRASIL</v>
          </cell>
        </row>
        <row r="139">
          <cell r="D139" t="str">
            <v>603 CANADA</v>
          </cell>
        </row>
        <row r="140">
          <cell r="D140" t="str">
            <v>604 COLOMBIA</v>
          </cell>
        </row>
        <row r="141">
          <cell r="D141" t="str">
            <v>605 DINAMARCA</v>
          </cell>
        </row>
        <row r="142">
          <cell r="D142" t="str">
            <v>606 ESPAÑA</v>
          </cell>
        </row>
        <row r="143">
          <cell r="D143" t="str">
            <v>607 ESTADOS UNIDOS DE NORTEAMÉRICA</v>
          </cell>
        </row>
        <row r="144">
          <cell r="D144" t="str">
            <v>608 FRANCIA</v>
          </cell>
        </row>
        <row r="145">
          <cell r="D145" t="str">
            <v>609 GRAN BRETAÑA</v>
          </cell>
        </row>
        <row r="146">
          <cell r="D146" t="str">
            <v>610 HOLANDA</v>
          </cell>
        </row>
        <row r="147">
          <cell r="D147" t="str">
            <v>611 ITALIA</v>
          </cell>
        </row>
        <row r="148">
          <cell r="D148" t="str">
            <v>612 JAPON</v>
          </cell>
        </row>
        <row r="149">
          <cell r="D149" t="str">
            <v>613 MEXICO</v>
          </cell>
        </row>
        <row r="150">
          <cell r="D150" t="str">
            <v>614 NORUEGA</v>
          </cell>
        </row>
        <row r="151">
          <cell r="D151" t="str">
            <v>615 PORTUGAL</v>
          </cell>
        </row>
        <row r="152">
          <cell r="D152" t="str">
            <v>616 REPÚBLICA DE CHINA (TAiWAN)</v>
          </cell>
        </row>
        <row r="153">
          <cell r="D153" t="str">
            <v>617 REPÚBLICA DE COREA</v>
          </cell>
        </row>
        <row r="154">
          <cell r="D154" t="str">
            <v>618 REPÚBLICA FEDERAL DE ALEMANIA</v>
          </cell>
        </row>
        <row r="155">
          <cell r="D155" t="str">
            <v>619 REPÚBLICA POPULAR CHINA</v>
          </cell>
        </row>
        <row r="156">
          <cell r="D156" t="str">
            <v>620 SUECIA</v>
          </cell>
        </row>
        <row r="157">
          <cell r="D157" t="str">
            <v>621 SUIZA</v>
          </cell>
        </row>
        <row r="158">
          <cell r="D158" t="str">
            <v>622 VENEZUELA</v>
          </cell>
        </row>
        <row r="159">
          <cell r="D159" t="str">
            <v>624 LEISMI LE ISRAEL</v>
          </cell>
        </row>
        <row r="160">
          <cell r="D160" t="str">
            <v>625 SUNTRUST</v>
          </cell>
        </row>
        <row r="161">
          <cell r="D161" t="str">
            <v>626 UNION PLANTERS BANK</v>
          </cell>
        </row>
        <row r="162">
          <cell r="D162" t="str">
            <v>627 BNP PARIBAS</v>
          </cell>
        </row>
        <row r="163">
          <cell r="D163" t="str">
            <v>900 TRANSFERENCIAS DEL SECTOR PRIVADO EXTERNO</v>
          </cell>
        </row>
        <row r="164">
          <cell r="D164" t="str">
            <v>999 OTROS GOBIERNOS</v>
          </cell>
        </row>
      </sheetData>
      <sheetData sheetId="8">
        <row r="2">
          <cell r="D2" t="str">
            <v>10 FONDO GENERAL</v>
          </cell>
        </row>
        <row r="3">
          <cell r="D3" t="str">
            <v>20 FONDOS CON DESTINO ESPECÍFICO</v>
          </cell>
        </row>
        <row r="4">
          <cell r="D4" t="str">
            <v>30 FONDOS PROPIOS</v>
          </cell>
        </row>
        <row r="5">
          <cell r="D5" t="str">
            <v>40 TRANSFERENCIAS</v>
          </cell>
        </row>
        <row r="6">
          <cell r="D6" t="str">
            <v>50 CRÉDITO INTERNO</v>
          </cell>
        </row>
        <row r="7">
          <cell r="D7" t="str">
            <v>60 CREDITO EXTERNO</v>
          </cell>
        </row>
        <row r="8">
          <cell r="D8" t="str">
            <v>70 DONACION EXTERNA</v>
          </cell>
        </row>
        <row r="9">
          <cell r="D9" t="str">
            <v>90 FONDOS DE TERCEROS</v>
          </cell>
        </row>
        <row r="10">
          <cell r="D10" t="str">
            <v>91 PASIVOS FINANCIEROS</v>
          </cell>
        </row>
        <row r="11">
          <cell r="D11" t="str">
            <v>99 FONDOS CONTABLES</v>
          </cell>
        </row>
      </sheetData>
      <sheetData sheetId="9">
        <row r="1">
          <cell r="D1" t="str">
            <v>000-01 MULTI-FUNCIONAL</v>
          </cell>
        </row>
        <row r="2">
          <cell r="D2" t="str">
            <v>001-10 N/A</v>
          </cell>
        </row>
        <row r="3">
          <cell r="D3" t="str">
            <v>111-01 ADMINISTRACIÓN GENERAL</v>
          </cell>
        </row>
        <row r="4">
          <cell r="D4" t="str">
            <v>112-01 JUSTICIA Y ORDEN PÚBLICO</v>
          </cell>
        </row>
        <row r="5">
          <cell r="D5" t="str">
            <v>113-01 DEFENSA NACIONAL</v>
          </cell>
        </row>
        <row r="6">
          <cell r="D6" t="str">
            <v>114-01 RELACIONES INTERNACIONALES</v>
          </cell>
        </row>
        <row r="7">
          <cell r="D7" t="str">
            <v>221-02 EDUCACIÓN</v>
          </cell>
        </row>
        <row r="8">
          <cell r="D8" t="str">
            <v>222-02 DEPORTES, REC., CUL. Y REL.</v>
          </cell>
        </row>
        <row r="9">
          <cell r="D9" t="str">
            <v>223-02 SALUD</v>
          </cell>
        </row>
        <row r="10">
          <cell r="D10" t="str">
            <v>224-02 ASISTENCIA SOCIAL</v>
          </cell>
        </row>
        <row r="11">
          <cell r="D11" t="str">
            <v>226-02 VIVIENDA</v>
          </cell>
        </row>
        <row r="12">
          <cell r="D12" t="str">
            <v>227-02 AGUA POTABLE Y ALCANT.</v>
          </cell>
        </row>
        <row r="13">
          <cell r="D13" t="str">
            <v>228-02 SERVICIOS MUNICIPALES</v>
          </cell>
        </row>
        <row r="14">
          <cell r="D14" t="str">
            <v>230-02 SEGURIDAD SOCIAL</v>
          </cell>
        </row>
        <row r="15">
          <cell r="D15" t="str">
            <v>231-02 URBANISMO</v>
          </cell>
        </row>
        <row r="16">
          <cell r="D16" t="str">
            <v>331-03 AGROPECUARIO Y PESCA</v>
          </cell>
        </row>
        <row r="17">
          <cell r="D17" t="str">
            <v>332-03 RIEGO</v>
          </cell>
        </row>
        <row r="18">
          <cell r="D18" t="str">
            <v>333-03 INDUSTRIA Y COMERCIO</v>
          </cell>
        </row>
        <row r="19">
          <cell r="D19" t="str">
            <v>334-03 MINERÍA</v>
          </cell>
        </row>
        <row r="20">
          <cell r="D20" t="str">
            <v>335-03 TRANSPORTE</v>
          </cell>
        </row>
        <row r="21">
          <cell r="D21" t="str">
            <v>337-03 COMUNICACIONES</v>
          </cell>
        </row>
        <row r="22">
          <cell r="D22" t="str">
            <v>339-03 ENERGÍA</v>
          </cell>
        </row>
        <row r="23">
          <cell r="D23" t="str">
            <v>341-03 TURISMO</v>
          </cell>
        </row>
        <row r="24">
          <cell r="D24" t="str">
            <v>342-03 TRABAJO</v>
          </cell>
        </row>
        <row r="25">
          <cell r="D25" t="str">
            <v>343-03 BANCA Y SEGUROS</v>
          </cell>
        </row>
        <row r="26">
          <cell r="D26" t="str">
            <v>442-04 INTER. Y COM. DE LA DEUDA. PÚB.</v>
          </cell>
        </row>
        <row r="27">
          <cell r="D27" t="str">
            <v>551-05 PROT. DEL AIRE, AGUA Y SUELO</v>
          </cell>
        </row>
        <row r="28">
          <cell r="D28" t="str">
            <v>552-05 PROT. DE LA BIODIVERSIDAD</v>
          </cell>
        </row>
        <row r="29">
          <cell r="D29" t="str">
            <v>999-09 AMORTIZACION DE DEUDA</v>
          </cell>
        </row>
      </sheetData>
      <sheetData sheetId="10">
        <row r="2">
          <cell r="I2" t="str">
            <v xml:space="preserve">1----  </v>
          </cell>
        </row>
        <row r="3">
          <cell r="I3" t="str">
            <v>1-1--- INGRESOS CORRIENTES</v>
          </cell>
        </row>
        <row r="4">
          <cell r="I4" t="str">
            <v>1-1--1- INGRESOS TRIBUTARIOS</v>
          </cell>
        </row>
        <row r="5">
          <cell r="I5" t="str">
            <v>1-1--1-1 IMPUESTOS SOBRE LOS INGRESOS</v>
          </cell>
        </row>
        <row r="6">
          <cell r="I6" t="str">
            <v>1-1-1-1-1 IMPUESTOS SOBRE INGRESOS DE LAS PERSONAS</v>
          </cell>
        </row>
        <row r="7">
          <cell r="I7" t="str">
            <v>1-1-2-1-1 IMPUESTOS SOBRE INGRESOS DE LAS EMPRESAS</v>
          </cell>
        </row>
        <row r="8">
          <cell r="I8" t="str">
            <v>1-1-3-1-1 OTROS IMPUESTOS SOBRE LOS INGRESOS</v>
          </cell>
        </row>
        <row r="9">
          <cell r="I9" t="str">
            <v>1-1--1-2 IMPUESTOS SOBRE EL PATRIMONIO</v>
          </cell>
        </row>
        <row r="10">
          <cell r="I10" t="str">
            <v>1-1-1-1-2 IMPUESTOS SOBRE LA TENENCIA DE PATRIMONIO</v>
          </cell>
        </row>
        <row r="11">
          <cell r="I11" t="str">
            <v>1-1-2-1-2 IMP. / LAS TRANSFERENCIAS PATRIMONIALES</v>
          </cell>
        </row>
        <row r="12">
          <cell r="I12" t="str">
            <v>1-1--1-3 IMPUESTOS SOBRE MERCANCÍAS Y SERVICIOS</v>
          </cell>
        </row>
        <row r="13">
          <cell r="I13" t="str">
            <v>1-1-1-1-3 IMP. /  LAS TRANSF. DE BIENES Y SERVICIOS</v>
          </cell>
        </row>
        <row r="14">
          <cell r="I14" t="str">
            <v>1-1-2-1-3 IMPUESTOS SELECTIVO SOBRE LAS MERCANCÍAS</v>
          </cell>
        </row>
        <row r="15">
          <cell r="I15" t="str">
            <v>1-1-3-1-3 IMPUESTOS ESPECÍFICO SOBRE LOS SERVICIOS</v>
          </cell>
        </row>
        <row r="16">
          <cell r="I16" t="str">
            <v>1-1-4-1-3 IMPUESTOS SOBRE EL USO DE BIENES Y LICENCIAS</v>
          </cell>
        </row>
        <row r="17">
          <cell r="I17" t="str">
            <v>1-1--1-4 IMPUESTOS SOBRE EL COMERCIO EXTERIOR</v>
          </cell>
        </row>
        <row r="18">
          <cell r="I18" t="str">
            <v>1-1-1-1-4 IMPUESTOS SOBRE IMPORTACIONES</v>
          </cell>
        </row>
        <row r="19">
          <cell r="I19" t="str">
            <v>1-1-2-1-4 IMPUESTOS SOBRE EXPORTACIONES</v>
          </cell>
        </row>
        <row r="20">
          <cell r="I20" t="str">
            <v>1-1-3-1-4 OTROS IMPUESTOS SOBRE EL COMERCIO EXTERIOR</v>
          </cell>
        </row>
        <row r="21">
          <cell r="I21" t="str">
            <v>1-1--1-5 OTROS IMPUESTOS</v>
          </cell>
        </row>
        <row r="22">
          <cell r="I22" t="str">
            <v>1-1--1-6 IMPUESTOS POR CLASIFICAR</v>
          </cell>
        </row>
        <row r="23">
          <cell r="I23" t="str">
            <v>1-1--2- INGRESOS NO TRIBUTARIOS</v>
          </cell>
        </row>
        <row r="24">
          <cell r="I24" t="str">
            <v>1-1--2-1 CONTRIBUCIONES SOCIALES</v>
          </cell>
        </row>
        <row r="25">
          <cell r="I25" t="str">
            <v>1-1-1-2-1 CONTRIBUCIONES A LA SEGURIDAD SOCIAL</v>
          </cell>
        </row>
        <row r="26">
          <cell r="I26" t="str">
            <v>1-1--2-2 VENTAS DE LAS ADMINISTRACIONES PÚBLICAS</v>
          </cell>
        </row>
        <row r="27">
          <cell r="I27" t="str">
            <v>1-1-1-2-2 VTAS.  DE MERCANCÍAS DE LAS ADMS.  PÚBLICAS</v>
          </cell>
        </row>
        <row r="28">
          <cell r="I28" t="str">
            <v>1-1-2-2-2 VTAS.  DE SERVICIOS DE LAS ADMS. PÚBLICAS</v>
          </cell>
        </row>
        <row r="29">
          <cell r="I29" t="str">
            <v>1-1--2-3 RENTAS DE LA PROPIEDAD</v>
          </cell>
        </row>
        <row r="30">
          <cell r="I30" t="str">
            <v>1-1-1-2-3 DIVIDENDOS</v>
          </cell>
        </row>
        <row r="31">
          <cell r="I31" t="str">
            <v>1-1-2-2-3 INTERESES</v>
          </cell>
        </row>
        <row r="32">
          <cell r="I32" t="str">
            <v>1-1-3-2-3 DERECHOS SOBRE BIENES INTANGIBLES</v>
          </cell>
        </row>
        <row r="33">
          <cell r="I33" t="str">
            <v>1-1-4-2-3 ALQUILERES</v>
          </cell>
        </row>
        <row r="34">
          <cell r="I34" t="str">
            <v>1-1--2-4 OTROS INGRESOS</v>
          </cell>
        </row>
        <row r="35">
          <cell r="I35" t="str">
            <v>1-1--3- INGRESOS DE OPERACIÒN</v>
          </cell>
        </row>
        <row r="36">
          <cell r="I36" t="str">
            <v>1-1--3-1 VENTAS DE MERCANCÍAS DE LAS EMPRESAS PÚBLICAS</v>
          </cell>
        </row>
        <row r="37">
          <cell r="I37" t="str">
            <v>1-1--3-2 VENTAS DE SERVICIOS DE LAS EMPRESAS PÚBLICAS</v>
          </cell>
        </row>
        <row r="38">
          <cell r="I38" t="str">
            <v>1-1--4- TRANSFERENCIAS CORRIENTES</v>
          </cell>
        </row>
        <row r="39">
          <cell r="I39" t="str">
            <v>1-1--4-1 DEL SECTOR PRIVADO</v>
          </cell>
        </row>
        <row r="40">
          <cell r="I40" t="str">
            <v>1-1--4-2 DEL SECTOR PÚBLICO</v>
          </cell>
        </row>
        <row r="41">
          <cell r="I41" t="str">
            <v>1-1--5- DONACIONES CORRIENTES DEL EXTERIOR</v>
          </cell>
        </row>
        <row r="42">
          <cell r="I42" t="str">
            <v>1-2--- INGRESOS DE CAPITAL</v>
          </cell>
        </row>
        <row r="43">
          <cell r="I43" t="str">
            <v>1-2--1- VENTA DE ACTIVOS NO FINANCIEROS</v>
          </cell>
        </row>
        <row r="44">
          <cell r="I44" t="str">
            <v>1-2--1-1 VENTA DE ACTIVOS FIJOS</v>
          </cell>
        </row>
        <row r="45">
          <cell r="I45" t="str">
            <v>1-2--1-2 VENTA DE TIERRAS Y TERRENOS</v>
          </cell>
        </row>
        <row r="46">
          <cell r="I46" t="str">
            <v>1-2--1-3 VENTA DE ACTIVOS INTANGIBLES</v>
          </cell>
        </row>
        <row r="47">
          <cell r="I47" t="str">
            <v>1-2--1-4 VENTA DE OBJETOS DE VALOR</v>
          </cell>
        </row>
        <row r="48">
          <cell r="I48" t="str">
            <v>1-2--2- TRANSFERENCIAS DE CAPITAL</v>
          </cell>
        </row>
        <row r="49">
          <cell r="I49" t="str">
            <v>1-2--2-1 DEL SECTOR PRIVADO</v>
          </cell>
        </row>
        <row r="50">
          <cell r="I50" t="str">
            <v>1-2--2-2 DEL SECTOR PÚBLICO</v>
          </cell>
        </row>
        <row r="51">
          <cell r="I51" t="str">
            <v>1-2--3- DONACIONES DE CAPITAL DEL EXTERIOR</v>
          </cell>
        </row>
        <row r="52">
          <cell r="I52" t="str">
            <v>1-2--4- DISMINUCIÓN DE EXISTENCIAS</v>
          </cell>
        </row>
        <row r="53">
          <cell r="I53" t="str">
            <v>1-2--5- INCREMENTO DE DEPRECIACIÓN Y AMORTIZACIÓN</v>
          </cell>
        </row>
        <row r="54">
          <cell r="I54" t="str">
            <v>1-3--- FUENTES FINANCIERAS</v>
          </cell>
        </row>
        <row r="55">
          <cell r="I55" t="str">
            <v>1-3--1- ACTIVOS FINANCIEROS</v>
          </cell>
        </row>
        <row r="56">
          <cell r="I56" t="str">
            <v>1-3--1-1 RECUPERACIÓN DE PRÉSTAMOS</v>
          </cell>
        </row>
        <row r="57">
          <cell r="I57" t="str">
            <v>1-3--1-2 VENTA DE TÍTULOS Y VALORES</v>
          </cell>
        </row>
        <row r="58">
          <cell r="I58" t="str">
            <v>1-3--1-3 VENTA DE ACCIONES Y PARTICIPACIONES DE CAPITAL</v>
          </cell>
        </row>
        <row r="59">
          <cell r="I59" t="str">
            <v>1-3--2- PASIVOS FINANCIEROS</v>
          </cell>
        </row>
        <row r="60">
          <cell r="I60" t="str">
            <v>1-3--2-1 DEUDA INTERNA</v>
          </cell>
        </row>
        <row r="61">
          <cell r="I61" t="str">
            <v>1-3-1-2-1 COLOCACIÓN DE TÍTULOS Y VALORES INTERNOS</v>
          </cell>
        </row>
        <row r="62">
          <cell r="I62" t="str">
            <v>1-3-2-2-1 OBTENCIÓN DE PRÉSTAMOS INTERNOS</v>
          </cell>
        </row>
        <row r="63">
          <cell r="I63" t="str">
            <v>1-3--2-2 DEUDA EXTERNA</v>
          </cell>
        </row>
        <row r="64">
          <cell r="I64" t="str">
            <v>1-3-1-2-2 COLOCACIÓN DE TÍTULOS Y VALORES EXTERNOS</v>
          </cell>
        </row>
        <row r="65">
          <cell r="I65" t="str">
            <v>1-3-2-2-2 OBTENCIÓN DE PRÉSTAMOS EXTERNOS</v>
          </cell>
        </row>
        <row r="66">
          <cell r="I66" t="str">
            <v>1-3--3- OTRAS FUENTES FINANCIERAS</v>
          </cell>
        </row>
        <row r="67">
          <cell r="I67" t="str">
            <v>1-3--3-1 DISMINUCIÓN DE OTROS ACTIVOS FINANCIEROS</v>
          </cell>
        </row>
        <row r="68">
          <cell r="I68" t="str">
            <v>1-3--3-2 INCREMENTO DE CUENTAS POR PAGAR</v>
          </cell>
        </row>
        <row r="69">
          <cell r="I69" t="str">
            <v>2---- GASTO</v>
          </cell>
        </row>
        <row r="70">
          <cell r="I70" t="str">
            <v>2-1--- GASTOS CORRIENTES</v>
          </cell>
        </row>
        <row r="71">
          <cell r="I71" t="str">
            <v>2-1--1- GASTOS DE OPERACIÓN</v>
          </cell>
        </row>
        <row r="72">
          <cell r="I72" t="str">
            <v>2-1--1-1 REMUNERACIONES A EMPLEADOS</v>
          </cell>
        </row>
        <row r="73">
          <cell r="I73" t="str">
            <v>2-1-1-1-1 SERVICIOS PERSONALES</v>
          </cell>
        </row>
        <row r="74">
          <cell r="I74" t="str">
            <v>2-1-2-1-1 CONTRIBUCIONES A LA SEGURIDAD SOCIAL</v>
          </cell>
        </row>
        <row r="75">
          <cell r="I75" t="str">
            <v>2-1--1-2 BIENES Y SERVICIOS</v>
          </cell>
        </row>
        <row r="76">
          <cell r="I76" t="str">
            <v>2-1-1-1-2 SERVICIOS NO PERSONALES</v>
          </cell>
        </row>
        <row r="77">
          <cell r="I77" t="str">
            <v>2-1-2-1-2 MATERIALES Y SUMINISTRO</v>
          </cell>
        </row>
        <row r="78">
          <cell r="I78" t="str">
            <v>2-1--1-3 CONSUMO DE CAPITAL FIJO Y AMORTIZACIÓN</v>
          </cell>
        </row>
        <row r="79">
          <cell r="I79" t="str">
            <v>2-1--1-4 VARIACIÓN DE EXISTENCIAS</v>
          </cell>
        </row>
        <row r="80">
          <cell r="I80" t="str">
            <v>2-1--2- GASTOS DE CONSUMO</v>
          </cell>
        </row>
        <row r="81">
          <cell r="I81" t="str">
            <v>2-1--2-1 REMUNERACIONES A EMPLEADOS</v>
          </cell>
        </row>
        <row r="82">
          <cell r="I82" t="str">
            <v>2-1-1-2-1 SERVICIOS PERSONALES</v>
          </cell>
        </row>
        <row r="83">
          <cell r="I83" t="str">
            <v>2-1-2-2-1 CONTRIBUCIONES A LA SEGURIDAD SOCIAL</v>
          </cell>
        </row>
        <row r="84">
          <cell r="I84" t="str">
            <v>2-1--2-2 BIENES Y SERVICIOS</v>
          </cell>
        </row>
        <row r="85">
          <cell r="I85" t="str">
            <v>2-1-1-2-2 SERVICIOS NO PERSONALES</v>
          </cell>
        </row>
        <row r="86">
          <cell r="I86" t="str">
            <v>2-1-2-2-2 MATERIALES Y SUMINISTROS</v>
          </cell>
        </row>
        <row r="87">
          <cell r="I87" t="str">
            <v>2-1-3-2-2 IMPREVISTOS Y EMERGENCIAS</v>
          </cell>
        </row>
        <row r="88">
          <cell r="I88" t="str">
            <v>2-1--2-3 CONSUMO DE CAPITAL FIJO Y AMORTIZACIÓN</v>
          </cell>
        </row>
        <row r="89">
          <cell r="I89" t="str">
            <v>2-1--2-4 VARIACIÓN DE EXISTENCIAS</v>
          </cell>
        </row>
        <row r="90">
          <cell r="I90" t="str">
            <v>2-1--3- INTERESES</v>
          </cell>
        </row>
        <row r="91">
          <cell r="I91" t="str">
            <v>2-1--3-1 INTERESES DEUDA INTERNA</v>
          </cell>
        </row>
        <row r="92">
          <cell r="I92" t="str">
            <v>2-1--3-2 INTERESES DEUDA EXTERNA</v>
          </cell>
        </row>
        <row r="93">
          <cell r="I93" t="str">
            <v>2-1--3-3 COMISIONES DEUDA PÚBLICA</v>
          </cell>
        </row>
        <row r="94">
          <cell r="I94" t="str">
            <v>2-1--4- PRESTACIONES SOCIALES</v>
          </cell>
        </row>
        <row r="95">
          <cell r="I95" t="str">
            <v>2-1--4-1 PRESTACIONES DE LA SEGURIDAD SOCIAL</v>
          </cell>
        </row>
        <row r="96">
          <cell r="I96" t="str">
            <v>2-1--5- TRANSFERENCIAS CORRIENTES</v>
          </cell>
        </row>
        <row r="97">
          <cell r="I97" t="str">
            <v>2-1--5-1 AL SECTOR PRIVADO</v>
          </cell>
        </row>
        <row r="98">
          <cell r="I98" t="str">
            <v>2-1--5-2 AL SECTOR PÚBLICO</v>
          </cell>
        </row>
        <row r="99">
          <cell r="I99" t="str">
            <v>2-1--5-3 DONACIONES CORRIENTES AL EXTERIOR</v>
          </cell>
        </row>
        <row r="100">
          <cell r="I100" t="str">
            <v>2-2--- GASTOS DE CAPITAL</v>
          </cell>
        </row>
        <row r="101">
          <cell r="I101" t="str">
            <v>2-2--1- INVERSIÓN REAL DIRECTA</v>
          </cell>
        </row>
        <row r="102">
          <cell r="I102" t="str">
            <v>2-2--1-1 MAQUINARIAS Y EQUIPOS</v>
          </cell>
        </row>
        <row r="103">
          <cell r="I103" t="str">
            <v>2-2--1-2 CONSTRUCCIONES</v>
          </cell>
        </row>
        <row r="104">
          <cell r="I104" t="str">
            <v>2-2--1-3 INVERSION EN PROYECTO</v>
          </cell>
        </row>
        <row r="105">
          <cell r="I105" t="str">
            <v>2-2-1-1-3 SERVICIOS PERSONALES</v>
          </cell>
        </row>
        <row r="106">
          <cell r="I106" t="str">
            <v>2-2-2-1-3 BIENES Y SERVICIOS</v>
          </cell>
        </row>
        <row r="107">
          <cell r="I107" t="str">
            <v>2-2-3-1-3 ACTIVOS NO FINANCIEROS</v>
          </cell>
        </row>
        <row r="108">
          <cell r="I108" t="str">
            <v>2-2--1-4 BIENES PREEXISTENTES</v>
          </cell>
        </row>
        <row r="109">
          <cell r="I109" t="str">
            <v>2-2--1-5 OTROS ACTIVOS NO FINANCIEROS</v>
          </cell>
        </row>
        <row r="110">
          <cell r="I110" t="str">
            <v>2-2--1-6 IMPREVISTOS Y EMERGENCIAS</v>
          </cell>
        </row>
        <row r="111">
          <cell r="I111" t="str">
            <v>2-2--2- INCREMENTO DE EXISTENCIAS</v>
          </cell>
        </row>
        <row r="112">
          <cell r="I112" t="str">
            <v>2-2--3- TRANSFERENCIAS DE CAPITAL</v>
          </cell>
        </row>
        <row r="113">
          <cell r="I113" t="str">
            <v>2-2--3-1 AL SECTOR PRIVADO</v>
          </cell>
        </row>
        <row r="114">
          <cell r="I114" t="str">
            <v>2-2--3-2 AL SECTOR PÚBLICO</v>
          </cell>
        </row>
        <row r="115">
          <cell r="I115" t="str">
            <v>2-2--3-3 DONACIONES CAPITAL AL EXTERIOR</v>
          </cell>
        </row>
        <row r="116">
          <cell r="I116" t="str">
            <v>2-3--- APLICACIONES FINANCIERAS</v>
          </cell>
        </row>
        <row r="117">
          <cell r="I117" t="str">
            <v>2-3--1- ACTIVOS FINANCIEROS</v>
          </cell>
        </row>
        <row r="118">
          <cell r="I118" t="str">
            <v>2-3--1-1 CONCESIÓN DE PRÉSTAMOS</v>
          </cell>
        </row>
        <row r="119">
          <cell r="I119" t="str">
            <v>2-3--1-2 COMPRA DE TÍTULOS Y VALORES</v>
          </cell>
        </row>
        <row r="120">
          <cell r="I120" t="str">
            <v>2-3--1-3 COMPRA DE ACCIONES Y PARTICIPACIONES DE CAPITAL</v>
          </cell>
        </row>
        <row r="121">
          <cell r="I121" t="str">
            <v>2-3--1-4 ANTICIPOS FINANCIEROS</v>
          </cell>
        </row>
        <row r="122">
          <cell r="I122" t="str">
            <v>2-3--2- PASIVOS FINANCIEROS</v>
          </cell>
        </row>
        <row r="123">
          <cell r="I123" t="str">
            <v>2-3--2-1 AMORTIZACIÓN DEUDA INTERNA</v>
          </cell>
        </row>
        <row r="124">
          <cell r="I124" t="str">
            <v>2-3-1-2-1 RESCATE DE TÍTULOS Y VALORES INTERNOS</v>
          </cell>
        </row>
        <row r="125">
          <cell r="I125" t="str">
            <v>2-3-2-2-1 AMORTIZACIÓN DE PRÉSTAMOS INTERNOS</v>
          </cell>
        </row>
        <row r="126">
          <cell r="I126" t="str">
            <v>2-3--2-2 AMORTIZACIÓN DEUDA EXTERNA</v>
          </cell>
        </row>
        <row r="127">
          <cell r="I127" t="str">
            <v>2-3-1-2-2 RESCATE DE TÍTULOS Y VALORES EXTERNOS</v>
          </cell>
        </row>
        <row r="128">
          <cell r="I128" t="str">
            <v>2-3-2-2-2 AMORTIZACIÓN DE PRÉSTAMOS EXTERNOS</v>
          </cell>
        </row>
        <row r="129">
          <cell r="I129" t="str">
            <v>2-3--3- OTRAS APLICACIONES FINANCIERAS</v>
          </cell>
        </row>
        <row r="130">
          <cell r="I130" t="str">
            <v>2-3--3-1 INCREMENTO DE OTROS ACTIVOS FINANCIEROS</v>
          </cell>
        </row>
        <row r="131">
          <cell r="I131" t="str">
            <v>2-3--3-2 DISMINUCIÓN DE CUENTAS POR PAGAR</v>
          </cell>
        </row>
        <row r="132">
          <cell r="I132" t="str">
            <v>2-3--3-3 DISMINUCION DE FONDOS DE TERCEROS</v>
          </cell>
        </row>
        <row r="133">
          <cell r="I133" t="str">
            <v>2-3--3-4 DISMINUCION DE DEUDA FLOTANTE</v>
          </cell>
        </row>
        <row r="134">
          <cell r="I134" t="str">
            <v>0---- N/A</v>
          </cell>
        </row>
        <row r="135">
          <cell r="I135" t="str">
            <v>0-0--- N/A</v>
          </cell>
        </row>
        <row r="136">
          <cell r="I136" t="str">
            <v>0-0-0-- N/A</v>
          </cell>
        </row>
        <row r="137">
          <cell r="I137" t="str">
            <v>0-0-0-0- N/A</v>
          </cell>
        </row>
        <row r="138">
          <cell r="I138" t="str">
            <v>0-0-0-0-0 N/A</v>
          </cell>
        </row>
        <row r="139">
          <cell r="I139" t="str">
            <v>1-1-1-3-1 VENTA DEN MERCANCIAS DE LAS EMPRESAS PUBLICAS FINANCIERAS</v>
          </cell>
        </row>
        <row r="140">
          <cell r="I140" t="str">
            <v>1-1-2-3-1 VENTA DEN MERCANCIAS DE LAS EMPRESAS PUBLICAS FINANCIERAS</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 val="Resultados"/>
      <sheetName val="MATRIZ MH POA 2016 PAFI"/>
      <sheetName val="NOTAS DPD"/>
      <sheetName val="DISTRIBUCION PRODUCTOS"/>
      <sheetName val="Matriz Priorización"/>
      <sheetName val="clasificador_objeto_gasto"/>
      <sheetName val="clasificador_organismo_financi"/>
      <sheetName val="clasificador_fte_financiamient"/>
      <sheetName val="clasificador_funcional"/>
      <sheetName val="clasificador_economico"/>
      <sheetName val="clasificador_concepto_financia"/>
      <sheetName val="clasificador_geografico"/>
      <sheetName val="clasificador_institucional"/>
      <sheetName val="clasificador_moneda"/>
      <sheetName val="CLASIFICADOR_PAISES"/>
      <sheetName val="Plan Desarrollo"/>
      <sheetName val="2015"/>
      <sheetName val="Desestimados"/>
      <sheetName val="Nuevos"/>
      <sheetName val="Convenio"/>
      <sheetName val="Catastro"/>
      <sheetName val="CAPGEFI"/>
      <sheetName val="Soporte Lic"/>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ow r="7">
          <cell r="L7" t="str">
            <v>1 INGRESOS</v>
          </cell>
        </row>
        <row r="8">
          <cell r="L8" t="str">
            <v>1.1 IMPUESTOS</v>
          </cell>
        </row>
        <row r="9">
          <cell r="L9" t="str">
            <v>1.1.1 IMPUESTOS SOBRE LOS INGRESOS</v>
          </cell>
        </row>
        <row r="10">
          <cell r="L10" t="str">
            <v>1.1.1.1 IMPUESTOS SOBRE LOS INGRESOS DE PERSONAS FÍSICAS</v>
          </cell>
        </row>
        <row r="11">
          <cell r="L11" t="str">
            <v>1.1.1.1.01 Impuesto sobre la renta de las personas</v>
          </cell>
        </row>
        <row r="12">
          <cell r="L12" t="str">
            <v>1.1.1.1.02 Impuesto sobre la renta proveniente de salarios</v>
          </cell>
        </row>
        <row r="13">
          <cell r="L13" t="str">
            <v>1.1.1.1.03 Impuesto sobre la renta originada en la prestación de servicios en general</v>
          </cell>
        </row>
        <row r="14">
          <cell r="L14" t="str">
            <v>1.1.1.1.04 Impuesto sobre premios</v>
          </cell>
        </row>
        <row r="15">
          <cell r="L15" t="str">
            <v>1.1.1.1.05 Retención sobre premios bancas de lotería y deportivas</v>
          </cell>
        </row>
        <row r="16">
          <cell r="L16" t="str">
            <v>1.1.1.1.06 Impuesto sobre la renta proveniente de alquileres y arrendamientos</v>
          </cell>
        </row>
        <row r="17">
          <cell r="L17" t="str">
            <v>1.1.1.1.07 Impuesto sobre retribuciones complementarias</v>
          </cell>
        </row>
        <row r="18">
          <cell r="L18" t="str">
            <v>1.1.1.1.08 Impuesto sobre intereses pagados por entidades financieras a personas  físicas residentes</v>
          </cell>
        </row>
        <row r="19">
          <cell r="L19" t="str">
            <v>1.1.1.1.09 Impuesto sobre intereses pagados por entidades financieras a personas  físicas no residentes</v>
          </cell>
        </row>
        <row r="20">
          <cell r="L20" t="str">
            <v>1.1.1.1.10 Impuesto por dividendos pagados o acreditados a personas físicas  en el país</v>
          </cell>
        </row>
        <row r="21">
          <cell r="L21" t="str">
            <v>1.1.1.1.11 Impuesto por dividendos pagados o acreditados a personas físicas en el exterior</v>
          </cell>
        </row>
        <row r="22">
          <cell r="L22" t="str">
            <v>1.1.1.2 IMPUESTOS SOBRE LOS INGRESOS A EMPRESAS Y OTRAS CORPORACIONES</v>
          </cell>
        </row>
        <row r="23">
          <cell r="L23" t="str">
            <v>1.1.1.2.01 Impuesto sobre la renta de las empresas</v>
          </cell>
        </row>
        <row r="24">
          <cell r="L24" t="str">
            <v>1.1.1.2.02 Impuesto casinos de juego</v>
          </cell>
        </row>
        <row r="25">
          <cell r="L25" t="str">
            <v>1.1.1.2.03 Impuesto por juegos telefónicos</v>
          </cell>
        </row>
        <row r="26">
          <cell r="L26" t="str">
            <v>1.1.1.2.04 Impuesto sobre ventas zonas francas</v>
          </cell>
        </row>
        <row r="27">
          <cell r="L27" t="str">
            <v>1.1.1.2.05 Impuesto sobre ventas zonas francas comerciales</v>
          </cell>
        </row>
        <row r="28">
          <cell r="L28" t="str">
            <v>1.1.1.2.06 Impuesto mínimo anual minero  (IMA)</v>
          </cell>
        </row>
        <row r="29">
          <cell r="L29" t="str">
            <v>1.1.1.2.07 Impuesto sobre utilidades netas mineras</v>
          </cell>
        </row>
        <row r="30">
          <cell r="L30" t="str">
            <v>1.1.1.2.08 Impuesto sobre contrato de concesión de compañías de servicios de comunicación (Canon)</v>
          </cell>
        </row>
        <row r="31">
          <cell r="L31" t="str">
            <v>1.1.1.2.09 Impuesto sobre las ganancias de capital</v>
          </cell>
        </row>
        <row r="32">
          <cell r="L32" t="str">
            <v>1.1.1.2.10 Impuesto sobre los hipódromos</v>
          </cell>
        </row>
        <row r="33">
          <cell r="L33" t="str">
            <v>1.1.1.2.11 Impuesto sobre beneficios por explotación minera</v>
          </cell>
        </row>
        <row r="34">
          <cell r="L34" t="str">
            <v>1.1.1.2.12 Impuesto sobre intereses pagados por entidades financieras a personas  jurídicas  residentes</v>
          </cell>
        </row>
        <row r="35">
          <cell r="L35" t="str">
            <v>1.1.1.2.13 Impuesto sobre intereses pagados por entidades financieras a personas  jurídicas  no residentes</v>
          </cell>
        </row>
        <row r="36">
          <cell r="L36" t="str">
            <v>1.1.1.2.14 Impuesto por dividendos pagados o acreditados a personas jurídicas residentes</v>
          </cell>
        </row>
        <row r="37">
          <cell r="L37" t="str">
            <v>1.1.1.2.15 Impuesto por dividendos pagados o acreditados a personas jurídicas no residentes</v>
          </cell>
        </row>
        <row r="38">
          <cell r="L38" t="str">
            <v>1.1.1.3 IMPUESTOS SOBRE  LOS INGRESOS APLICADOS SIN DISTINCIÓN DE PERSONA</v>
          </cell>
        </row>
        <row r="39">
          <cell r="L39" t="str">
            <v>1.1.1.3.01 Impuesto por provisión de bienes y servicios en general</v>
          </cell>
        </row>
        <row r="40">
          <cell r="L40" t="str">
            <v>1.1.1.3.02 Impuesto por otro tipo de rentas no especificado</v>
          </cell>
        </row>
        <row r="41">
          <cell r="L41" t="str">
            <v>1.1.1.3.03 Impuesto por pagos al exterior en general</v>
          </cell>
        </row>
        <row r="42">
          <cell r="L42" t="str">
            <v>1.1.1.3.04 Impuesto sobre ventas bancas de apuesta de lotería</v>
          </cell>
        </row>
        <row r="43">
          <cell r="L43" t="str">
            <v>1.1.1.3.05 Impuesto sobre ventas bancas deportivas</v>
          </cell>
        </row>
        <row r="44">
          <cell r="L44" t="str">
            <v>1.1.1.3.06 Impuesto sobre máquinas tragamonedas</v>
          </cell>
        </row>
        <row r="45">
          <cell r="L45" t="str">
            <v>1.1.1.3.07 Impuesto por dividendos pagados o acreditados en el país</v>
          </cell>
        </row>
        <row r="46">
          <cell r="L46" t="str">
            <v>1.1.1.3.08 Impuesto por intereses pagados o acreditados en el exterior</v>
          </cell>
        </row>
        <row r="47">
          <cell r="L47" t="str">
            <v>1.1.1.4 ACCESORIOS SOBRE LOS IMPUESTOS A LOS INGRESOS</v>
          </cell>
        </row>
        <row r="48">
          <cell r="L48" t="str">
            <v>1.1.1.4.01 Interés indemnizatorio de los impuestos sobre los ingresos de personas físicas</v>
          </cell>
        </row>
        <row r="49">
          <cell r="L49" t="str">
            <v>1.1.1.4.02 Recargos, multas y sanciones del impuesto sobre los ingresos de personas físicas</v>
          </cell>
        </row>
        <row r="50">
          <cell r="L50" t="str">
            <v>1.1.1.4.03 Interés indemnizatorio de los impuestos sobre los ingresos de empresas y otras corporaciones</v>
          </cell>
        </row>
        <row r="51">
          <cell r="L51" t="str">
            <v>1.1.1.4.04 Recargos, multas y sanciones del impuesto sobre los ingresos de empresas y otras corporaciones</v>
          </cell>
        </row>
        <row r="52">
          <cell r="L52" t="str">
            <v>1.1.1.4.05 Recargo casinos</v>
          </cell>
        </row>
        <row r="53">
          <cell r="L53" t="str">
            <v>1.1.1.4.06 Recargo máquinas tragamonedas</v>
          </cell>
        </row>
        <row r="54">
          <cell r="L54" t="str">
            <v>1.1.2 IMPUESTOS SOBRE LA NÓMINA Y LA FUERZA DE TRABAJO</v>
          </cell>
        </row>
        <row r="55">
          <cell r="L55" t="str">
            <v>1.1.2.1 IMPUESTOS SOBRE LA NÓMINA Y LA FUERZA DE TRABAJO</v>
          </cell>
        </row>
        <row r="56">
          <cell r="L56" t="str">
            <v>1.1.2.1.01 INFOTEP aporte empresarial</v>
          </cell>
        </row>
        <row r="57">
          <cell r="L57" t="str">
            <v>1.1.2.1.02 INFOTEP sobre bonificaciones</v>
          </cell>
        </row>
        <row r="58">
          <cell r="L58" t="str">
            <v>1.1.3 IMPUESTOS SOBRE LA PROPIEDAD</v>
          </cell>
        </row>
        <row r="59">
          <cell r="L59" t="str">
            <v>1.1.3.1 IMPUESTOS SOBRE LA PROPIEDAD Y TRANSACCIONES FINANCIERAS Y DE CAPITAL</v>
          </cell>
        </row>
        <row r="60">
          <cell r="L60" t="str">
            <v>1.1.3.1.01 Impuesto sobre viviendas suntuarias y solares urbanos no edificados</v>
          </cell>
        </row>
        <row r="61">
          <cell r="L61" t="str">
            <v>1.1.3.1.02 Impuesto sobre los activos</v>
          </cell>
        </row>
        <row r="62">
          <cell r="L62" t="str">
            <v>1.1.3.1.03 Impuesto sobre las operaciones inmobiliarias</v>
          </cell>
        </row>
        <row r="63">
          <cell r="L63" t="str">
            <v>1.1.3.1.04 Impuesto sobre las sucesiones y donaciones</v>
          </cell>
        </row>
        <row r="64">
          <cell r="L64" t="str">
            <v>1.1.3.1.05 Impuesto sobre transferencia de bienes muebles</v>
          </cell>
        </row>
        <row r="65">
          <cell r="L65" t="str">
            <v>1.1.3.1.06 Impuesto sobre los activos financieros</v>
          </cell>
        </row>
        <row r="66">
          <cell r="L66" t="str">
            <v>1.1.3.1.07 Impuesto sobre la constitución de compañías por acciones y en comandita</v>
          </cell>
        </row>
        <row r="67">
          <cell r="L67" t="str">
            <v>1.1.3.1.08 Impuesto sobre transacciones vehículo de motor</v>
          </cell>
        </row>
        <row r="68">
          <cell r="L68" t="str">
            <v>1.1.3.1.09 Impuesto sobre cheques</v>
          </cell>
        </row>
        <row r="69">
          <cell r="L69" t="str">
            <v>1.1.3.1.10 Impuesto sobre actos traslativos propiedad inmobiliaria</v>
          </cell>
        </row>
        <row r="70">
          <cell r="L70" t="str">
            <v>1.1.3.1.11 Impuesto sobre terrenos no urbanizados</v>
          </cell>
        </row>
        <row r="71">
          <cell r="L71" t="str">
            <v>1.1.3.1.12 Impuesto sobre solares no edificados</v>
          </cell>
        </row>
        <row r="72">
          <cell r="L72" t="str">
            <v>1.1.3.1.13 Contribuciones municipales</v>
          </cell>
        </row>
        <row r="73">
          <cell r="L73" t="str">
            <v>1.1.3.1.14 Impuesto por venta acumulativa de bienes o efectos muebles</v>
          </cell>
        </row>
        <row r="74">
          <cell r="L74" t="str">
            <v>1.1.3.2 ACCESORIOS SOBRE LOS IMPUESTOS SOBRE LA PROPIEDAD</v>
          </cell>
        </row>
        <row r="75">
          <cell r="L75" t="str">
            <v>1.1.3.2.01 Intereses indemnizatorios sobre el patrimonio</v>
          </cell>
        </row>
        <row r="76">
          <cell r="L76" t="str">
            <v>1.1.3.2.02 Recargo por mora, multas y sanciones sobre las viviendas suntuarias</v>
          </cell>
        </row>
        <row r="77">
          <cell r="L77" t="str">
            <v>1.1.3.2.03 Multas y sanciones traspasos vehículo de motor</v>
          </cell>
        </row>
        <row r="78">
          <cell r="L78" t="str">
            <v>1.1.3.2.04 Interés indemnizatorio impuesto sobre transferencia de bienes muebles</v>
          </cell>
        </row>
        <row r="79">
          <cell r="L79" t="str">
            <v>1.1.3.2.05 Recargo por mora impuesto sobre transferencia de bienes muebles</v>
          </cell>
        </row>
        <row r="80">
          <cell r="L80" t="str">
            <v>1.1.3.2.06 Interés indemnizatorio sobre operaciones inmobiliarias</v>
          </cell>
        </row>
        <row r="81">
          <cell r="L81" t="str">
            <v>1.1.3.2.07 Recargo por mora impuesto sobre operaciones inmobiliarias</v>
          </cell>
        </row>
        <row r="82">
          <cell r="L82" t="str">
            <v>1.1.3.2.08 Interés indemnizatorio sobre las sucesiones y donaciones</v>
          </cell>
        </row>
        <row r="83">
          <cell r="L83" t="str">
            <v>1.1.3.2.09 Recargo por mora impuesto sobre las sucesiones y donaciones</v>
          </cell>
        </row>
        <row r="84">
          <cell r="L84" t="str">
            <v>1.1.3.2.10 Recargos sobre cheques</v>
          </cell>
        </row>
        <row r="85">
          <cell r="L85" t="str">
            <v>1.1.3.2.11 Interés indemnizatorio sobre cheques</v>
          </cell>
        </row>
        <row r="86">
          <cell r="L86" t="str">
            <v>1.1.3.2.12 Interés indemnizatorio traspasos vehículos de motor</v>
          </cell>
        </row>
        <row r="87">
          <cell r="L87" t="str">
            <v>1.1.3.2.13 Recargo por mora, multas y sanciones sobre la tenencia del patrimonio</v>
          </cell>
        </row>
        <row r="88">
          <cell r="L88" t="str">
            <v>1.1.4 IMPUESTOS INTERNOS SOBRE MERCANCÍAS Y SERVICIOS</v>
          </cell>
        </row>
        <row r="89">
          <cell r="L89" t="str">
            <v>1.1.4.1 IMPUESTOS SOBRE LOS BIENES Y SERVICIOS</v>
          </cell>
        </row>
        <row r="90">
          <cell r="L90" t="str">
            <v>1.1.4.1.01 Impuesto sobre la Transferencia de Bienes Industrializados y Servicios (ITBIS)</v>
          </cell>
        </row>
        <row r="91">
          <cell r="L91" t="str">
            <v>1.1.4.1.02 Impuesto adicional sobre mercancías y servicios</v>
          </cell>
        </row>
        <row r="92">
          <cell r="L92" t="str">
            <v>1.1.4.1.03 Impuesto sobre ventas condicionales de muebles</v>
          </cell>
        </row>
        <row r="93">
          <cell r="L93" t="str">
            <v>1.1.4.2 IMPUESTOS ADICIONALES Y SELECTIVOS SOBRE BIENES Y SERVICIOS</v>
          </cell>
        </row>
        <row r="94">
          <cell r="L94" t="str">
            <v>1.1.4.2.01 Impuesto específico sobre los hidrocarburos, Ley  112-00</v>
          </cell>
        </row>
        <row r="95">
          <cell r="L95" t="str">
            <v>1.1.4.2.02 Impuesto selectivo ad  valorem sobre  hidrocarburos, Ley  557-05</v>
          </cell>
        </row>
        <row r="96">
          <cell r="L96" t="str">
            <v>1.1.4.2.03 Impuesto adicional de RD$2.0 al consumo de gasoil y gasolina premium-regular</v>
          </cell>
        </row>
        <row r="97">
          <cell r="L97" t="str">
            <v>1.1.4.2.04 Impuesto selectivo ad  valorem alcohol</v>
          </cell>
        </row>
        <row r="98">
          <cell r="L98" t="str">
            <v>1.1.4.2.05 Impuesto selectivo alcohol etílico sin desnaturalizar (mayor o igual a 80 %)</v>
          </cell>
        </row>
        <row r="99">
          <cell r="L99" t="str">
            <v>1.1.4.2.06 Impuesto selectivo alcohol etílico sin desnaturalizar (inferior a 80 %)</v>
          </cell>
        </row>
        <row r="100">
          <cell r="L100" t="str">
            <v>1.1.4.2.07 Impuesto selectivo ron y demás aguardientes de caña</v>
          </cell>
        </row>
        <row r="101">
          <cell r="L101" t="str">
            <v>1.1.4.2.08 Impuesto a las demás  bebidas alcoholicas</v>
          </cell>
        </row>
        <row r="102">
          <cell r="L102" t="str">
            <v>1.1.4.2.09 Incremento de un 30 % selectivo al tabaco y el alcohol</v>
          </cell>
        </row>
        <row r="103">
          <cell r="L103" t="str">
            <v>1.1.4.2.10 Impuesto selectivo aguardiente de uvas</v>
          </cell>
        </row>
        <row r="104">
          <cell r="L104" t="str">
            <v>1.1.4.2.11 Impuesto selectivo gin y ginebra</v>
          </cell>
        </row>
        <row r="105">
          <cell r="L105" t="str">
            <v>1.1.4.2.12 Impuesto selectivo whisky</v>
          </cell>
        </row>
        <row r="106">
          <cell r="L106" t="str">
            <v>1.1.4.2.13 Impuesto selectivo licores</v>
          </cell>
        </row>
        <row r="107">
          <cell r="L107" t="str">
            <v>1.1.4.2.14 Impuesto selectivo vodka</v>
          </cell>
        </row>
        <row r="108">
          <cell r="L108" t="str">
            <v>1.1.4.2.15 Impuesto selectivo vinos de uvas</v>
          </cell>
        </row>
        <row r="109">
          <cell r="L109" t="str">
            <v>1.1.4.2.16 Impuesto selectivo vermut y derivados de uvas frescas</v>
          </cell>
        </row>
        <row r="110">
          <cell r="L110" t="str">
            <v>1.1.4.2.17 Impuesto selectivo a las cervezas</v>
          </cell>
        </row>
        <row r="111">
          <cell r="L111" t="str">
            <v>1.1.4.2.18 Impuesto selectivo demás bebidas fermentadas</v>
          </cell>
        </row>
        <row r="112">
          <cell r="L112" t="str">
            <v>1.1.4.2.19 Impuesto específico a derivados del alcohol</v>
          </cell>
        </row>
        <row r="113">
          <cell r="L113" t="str">
            <v>1.1.4.2.20 Impuesto adicional sobre ron, whisky y ginebra</v>
          </cell>
        </row>
        <row r="114">
          <cell r="L114" t="str">
            <v>1.1.4.2.21 Impuesto adicional sobre vinos y licores dulces</v>
          </cell>
        </row>
        <row r="115">
          <cell r="L115" t="str">
            <v>1.1.4.2.22 Impuesto sobre estampillas de los fósforos</v>
          </cell>
        </row>
        <row r="116">
          <cell r="L116" t="str">
            <v>1.1.4.2.23 Impuesto selectivo cigarrillos que contengan tabaco</v>
          </cell>
        </row>
        <row r="117">
          <cell r="L117" t="str">
            <v>1.1.4.2.24 Impuesto selectivo cigarros (puros) y cigarritos (puritos)</v>
          </cell>
        </row>
        <row r="118">
          <cell r="L118" t="str">
            <v>1.1.4.2.25 Impuesto selectivo los demás (cigarrillos)</v>
          </cell>
        </row>
        <row r="119">
          <cell r="L119" t="str">
            <v>1.1.4.2.26 Impuesto selectivo ad valorem a los cigarrillos</v>
          </cell>
        </row>
        <row r="120">
          <cell r="L120" t="str">
            <v>1.1.4.2.27 Impuesto específico al tabaco y el cigarrillo</v>
          </cell>
        </row>
        <row r="121">
          <cell r="L121" t="str">
            <v>1.1.4.2.28 Impuesto selectivo demás mercancías</v>
          </cell>
        </row>
        <row r="122">
          <cell r="L122" t="str">
            <v>1.1.4.2.29 Impuesto selectivo de seguros</v>
          </cell>
        </row>
        <row r="123">
          <cell r="L123" t="str">
            <v>1.1.4.2.30 Impuesto selectivo sobre las telecomunicaciones</v>
          </cell>
        </row>
        <row r="124">
          <cell r="L124" t="str">
            <v>1.1.4.2.31 Impuesto para contribuir al desarrollo de las telecomunicaciones (CDT)</v>
          </cell>
        </row>
        <row r="125">
          <cell r="L125" t="str">
            <v>1.1.4.2.32 Impuesto selectivo a los vehículos de motor</v>
          </cell>
        </row>
        <row r="126">
          <cell r="L126" t="str">
            <v>1.1.4.2.33 Impuesto sobre las bebidas gaseosas</v>
          </cell>
        </row>
        <row r="127">
          <cell r="L127" t="str">
            <v>1.1.4.2.34 Impuesto sobre la venta de boletos de espectáculos públicos</v>
          </cell>
        </row>
        <row r="128">
          <cell r="L128" t="str">
            <v>1.1.4.2.35 Impuesto sobre ventas de boletos estadios deportivos</v>
          </cell>
        </row>
        <row r="129">
          <cell r="L129" t="str">
            <v>1.1.4.3 IMPUESTOS AL USO DE BIENES Y SERVICIOS</v>
          </cell>
        </row>
        <row r="130">
          <cell r="L130" t="str">
            <v>1.1.4.3.01 Impuesto de 17 % registro propiedad de vehículos</v>
          </cell>
        </row>
        <row r="131">
          <cell r="L131" t="str">
            <v>1.1.4.3.02 Derecho de circulación vehículos de motor</v>
          </cell>
        </row>
        <row r="132">
          <cell r="L132" t="str">
            <v>1.1.4.3.03 Impuesto específico de bancas de lotería</v>
          </cell>
        </row>
        <row r="133">
          <cell r="L133" t="str">
            <v>1.1.4.3.04 Impuesto específico bancas deportivas</v>
          </cell>
        </row>
        <row r="134">
          <cell r="L134" t="str">
            <v>1.1.4.3.05 Licencias para portar armas de fuego</v>
          </cell>
        </row>
        <row r="135">
          <cell r="L135" t="str">
            <v>1.1.4.3.06 Impuestos sobre el uso de carreteras y puentes (peajes)</v>
          </cell>
        </row>
        <row r="136">
          <cell r="L136" t="str">
            <v>1.1.4.3.07 Patente de comercio al por menor (Ley 253-12)  </v>
          </cell>
        </row>
        <row r="137">
          <cell r="L137" t="str">
            <v>1.1.4.3.08 Permiso para importar adquirir y vender mat. explosivos</v>
          </cell>
        </row>
        <row r="138">
          <cell r="L138" t="str">
            <v>1.1.4.3.09 Impuestos (sellos) manifiestos de importación</v>
          </cell>
        </row>
        <row r="139">
          <cell r="L139" t="str">
            <v>1.1.4.3.10 Permiso sobre venta de medicinas</v>
          </cell>
        </row>
        <row r="140">
          <cell r="L140" t="str">
            <v>1.1.4.3.11 Permiso p/inst. laboratorios industriales y farmacéuticos</v>
          </cell>
        </row>
        <row r="141">
          <cell r="L141" t="str">
            <v>1.1.4.3.12 Permisos para ventas de alimentos para animales</v>
          </cell>
        </row>
        <row r="142">
          <cell r="L142" t="str">
            <v>1.1.4.3.13 Licencia para operar bancas de apuestas</v>
          </cell>
        </row>
        <row r="143">
          <cell r="L143" t="str">
            <v>1.1.4.3.14 Licencia para comercializar vehículos de motor</v>
          </cell>
        </row>
        <row r="144">
          <cell r="L144" t="str">
            <v>1.1.4.3.15 Licencia para suplidores de máquinas tragamonedas</v>
          </cell>
        </row>
        <row r="145">
          <cell r="L145" t="str">
            <v>1.1.4.3.16 Solicitud arrendamiento de edificios municipales</v>
          </cell>
        </row>
        <row r="146">
          <cell r="L146" t="str">
            <v>1.1.4.3.17 Expedición de tablillas vehículos de motor y de tracción animal-muscular.</v>
          </cell>
        </row>
        <row r="147">
          <cell r="L147" t="str">
            <v>1.1.4.3.18 Anuncios, muestras y carteles</v>
          </cell>
        </row>
        <row r="148">
          <cell r="L148" t="str">
            <v>1.1.4.3.19 Rodaje y transporte de materiales varios</v>
          </cell>
        </row>
        <row r="149">
          <cell r="L149" t="str">
            <v>1.1.4.3.20 Hoteles, moteles y apartoteles y establecimientos similares</v>
          </cell>
        </row>
        <row r="150">
          <cell r="L150" t="str">
            <v>1.1.4.3.21 Certificación de animales</v>
          </cell>
        </row>
        <row r="151">
          <cell r="L151" t="str">
            <v>1.1.4.3.22 Traspaso de solares y terrenos rurales</v>
          </cell>
        </row>
        <row r="152">
          <cell r="L152" t="str">
            <v>1.1.4.3.23 Mercado móvil (chimi, hot dog y otros)</v>
          </cell>
        </row>
        <row r="153">
          <cell r="L153" t="str">
            <v>1.1.4.3.24 Autorización para poda y corte de árboles</v>
          </cell>
        </row>
        <row r="154">
          <cell r="L154" t="str">
            <v>1.1.4.3.25 Registro y organización sindicato de choferes</v>
          </cell>
        </row>
        <row r="155">
          <cell r="L155" t="str">
            <v>1.1.4.3.26 Funcionamiento car wash</v>
          </cell>
        </row>
        <row r="156">
          <cell r="L156" t="str">
            <v>1.1.4.3.27 Parqueos</v>
          </cell>
        </row>
        <row r="157">
          <cell r="L157" t="str">
            <v>1.1.4.3.28 Impuesto sobre tramitación de documentos</v>
          </cell>
        </row>
        <row r="158">
          <cell r="L158" t="str">
            <v>1.1.4.3.29 Impuesto sobre registro de documentos</v>
          </cell>
        </row>
        <row r="159">
          <cell r="L159" t="str">
            <v>1.1.4.3.30 Impuesto sobre lidias de gallo</v>
          </cell>
        </row>
        <row r="160">
          <cell r="L160" t="str">
            <v>1.1.4.3.31 Impuesto sobre billares</v>
          </cell>
        </row>
        <row r="161">
          <cell r="L161" t="str">
            <v>1.1.4.3.32 Espectáculos públicos con o sin boleta de entrada</v>
          </cell>
        </row>
        <row r="162">
          <cell r="L162" t="str">
            <v>1.1.4.3.33 Licencias de construcción</v>
          </cell>
        </row>
        <row r="163">
          <cell r="L163" t="str">
            <v>1.1.4.3.34 Permiso construcción pozos filtrantes</v>
          </cell>
        </row>
        <row r="164">
          <cell r="L164" t="str">
            <v>1.1.4.3.35 Permiso para romper pavimento de la vía pública</v>
          </cell>
        </row>
        <row r="165">
          <cell r="L165" t="str">
            <v>1.1.4.3.36 Instalación envasadora de gas y estaciones de combustible</v>
          </cell>
        </row>
        <row r="166">
          <cell r="L166" t="str">
            <v>1.1.4.3.37 Ocupación vías públicas para comercio informal</v>
          </cell>
        </row>
        <row r="167">
          <cell r="L167" t="str">
            <v>1.1.4.3.38 Permiso a ocupar vía pública con material de construcción</v>
          </cell>
        </row>
        <row r="168">
          <cell r="L168" t="str">
            <v>1.1.4.3.39 Permiso para usufructo vía pública carga y descarga mercancías</v>
          </cell>
        </row>
        <row r="169">
          <cell r="L169" t="str">
            <v>1.1.4.3.40 Instalación car wash</v>
          </cell>
        </row>
        <row r="170">
          <cell r="L170" t="str">
            <v>1.1.4.3.41 Permiso para construcción y/o instalación de mercados</v>
          </cell>
        </row>
        <row r="171">
          <cell r="L171" t="str">
            <v>1.1.4.3.42 Construcción nichos, fosas y panteones</v>
          </cell>
        </row>
        <row r="172">
          <cell r="L172" t="str">
            <v>1.1.4.3.43 Construcción de rampas con exceso de metros lineales</v>
          </cell>
        </row>
        <row r="173">
          <cell r="L173" t="str">
            <v>1.1.4.3.44 Licencia para instalación telecomunicaciones</v>
          </cell>
        </row>
        <row r="174">
          <cell r="L174" t="str">
            <v>1.1.4.3.45 Permiso para demolición de construcciones</v>
          </cell>
        </row>
        <row r="175">
          <cell r="L175" t="str">
            <v>1.1.4.3.46 Permiso para  operación  de mercados</v>
          </cell>
        </row>
        <row r="176">
          <cell r="L176" t="str">
            <v>1.1.4.3.47 Parada de Autobuses y Parqueos</v>
          </cell>
        </row>
        <row r="177">
          <cell r="L177" t="str">
            <v>1.1.4.4 ACCESORIOS SOBRE IMPUESTOS INTERNOS A MERCANCÍAS Y SERVICIOS</v>
          </cell>
        </row>
        <row r="178">
          <cell r="L178" t="str">
            <v>1.1.4.4.01 Interés indemnizatorio sobre ITBIS</v>
          </cell>
        </row>
        <row r="179">
          <cell r="L179" t="str">
            <v>1.1.4.4.02 Recargos por mora, multas y sanciones sobre ITBIS</v>
          </cell>
        </row>
        <row r="180">
          <cell r="L180" t="str">
            <v>1.1.4.4.03 Interés indemnizatorio sobre las mercancías</v>
          </cell>
        </row>
        <row r="181">
          <cell r="L181" t="str">
            <v>1.1.4.4.04 Recargos por mora, multas y sanciones sobre mercancías</v>
          </cell>
        </row>
        <row r="182">
          <cell r="L182" t="str">
            <v>1.1.4.4.05 Interés indemnizatorio sobre los servicios</v>
          </cell>
        </row>
        <row r="183">
          <cell r="L183" t="str">
            <v>1.1.4.4.06 Recargo por mora y multa sobre los servicios</v>
          </cell>
        </row>
        <row r="184">
          <cell r="L184" t="str">
            <v>1.1.4.4.07 Interés indemnizatorio selectivo de seguros</v>
          </cell>
        </row>
        <row r="185">
          <cell r="L185" t="str">
            <v>1.1.4.4.08 Recargo y sanciones selectivo de seguros</v>
          </cell>
        </row>
        <row r="186">
          <cell r="L186" t="str">
            <v>1.1.4.4.09 Interés indemnizatorio sobre las telecomunicaciones</v>
          </cell>
        </row>
        <row r="187">
          <cell r="L187" t="str">
            <v>1.1.4.4.10 Recargo por mora, multas y sanciones sobre las telecomunicaciones</v>
          </cell>
        </row>
        <row r="188">
          <cell r="L188" t="str">
            <v>1.1.4.4.11 Interés indemnizatorio sobre el uso de bienes y licencias</v>
          </cell>
        </row>
        <row r="189">
          <cell r="L189" t="str">
            <v>1.1.4.4.12 Recargo y sanciones vehículos de motor</v>
          </cell>
        </row>
        <row r="190">
          <cell r="L190" t="str">
            <v>1.1.4.4.13 Recargo bancas de apuestas</v>
          </cell>
        </row>
        <row r="191">
          <cell r="L191" t="str">
            <v>1.1.4.4.14 Recargos por mora sobre las ventas condicionales muebles</v>
          </cell>
        </row>
        <row r="192">
          <cell r="L192" t="str">
            <v>1.1.5 IMPUESTOS SOBRE EL COMERCIO Y LAS TRANSACCIONES COMERCIO EXTERIOR</v>
          </cell>
        </row>
        <row r="193">
          <cell r="L193" t="str">
            <v>1.1.5.1 IMPUESTOS SOBRE LAS IMPORTACIONES</v>
          </cell>
        </row>
        <row r="194">
          <cell r="L194" t="str">
            <v>1.1.5.1.01 Impuestos arancelarios</v>
          </cell>
        </row>
        <row r="195">
          <cell r="L195" t="str">
            <v>1.1.5.1.02 Subasta contingentes arancelarios</v>
          </cell>
        </row>
        <row r="196">
          <cell r="L196" t="str">
            <v>1.1.5.1.03 Impuesto sobre madera importada</v>
          </cell>
        </row>
        <row r="197">
          <cell r="L197" t="str">
            <v>1.1.5.1.04 2% adicional a las importaciones del Banco Central</v>
          </cell>
        </row>
        <row r="198">
          <cell r="L198" t="str">
            <v>1.1.5.1.99 Otros impuestos sobre las importaciones</v>
          </cell>
        </row>
        <row r="199">
          <cell r="L199" t="str">
            <v>1.1.5.2 IMPUESTOS SOBRE LAS EXPORTACIONES</v>
          </cell>
        </row>
        <row r="200">
          <cell r="L200" t="str">
            <v>1.1.5.2.01 Impuesto sobre ventas de tiendas de zonas francas</v>
          </cell>
        </row>
        <row r="201">
          <cell r="L201" t="str">
            <v>1.1.5.2.02 Derecho de exportación piedra caliza</v>
          </cell>
        </row>
        <row r="202">
          <cell r="L202" t="str">
            <v>1.1.5.2.03 Contribución solidaria transitoria (impuesto a la exportación)</v>
          </cell>
        </row>
        <row r="203">
          <cell r="L203" t="str">
            <v>1.1.5.2.04 Recargo 5% a las exportaciones- Banco Central</v>
          </cell>
        </row>
        <row r="204">
          <cell r="L204" t="str">
            <v>1.1.5.3 OTROS IMPUESTOS SOBRE EL COMERCIO EXTERIOR</v>
          </cell>
        </row>
        <row r="205">
          <cell r="L205" t="str">
            <v>1.1.5.3.01 Impuesto a la salida de pasajeros al exterior por aeropuertos y puertos</v>
          </cell>
        </row>
        <row r="206">
          <cell r="L206" t="str">
            <v>1.1.5.3.02 Impuesto a la salida de pasajeros al exterior por la región fronteriza</v>
          </cell>
        </row>
        <row r="207">
          <cell r="L207" t="str">
            <v>1.1.5.3.03 Derechos consulares</v>
          </cell>
        </row>
        <row r="208">
          <cell r="L208" t="str">
            <v>1.1.5.3.04 Reliquidación comisión cambiaria</v>
          </cell>
        </row>
        <row r="209">
          <cell r="L209" t="str">
            <v>1.1.5.3.05 Impuesto de estampillas bebidas alcohólicas importadas</v>
          </cell>
        </row>
        <row r="210">
          <cell r="L210" t="str">
            <v>1.1.5.3.06 Impuestos adicionales sobre bebidas alcohólicas importadas</v>
          </cell>
        </row>
        <row r="211">
          <cell r="L211" t="str">
            <v>1.1.5.3.07 Comisión de cambio</v>
          </cell>
        </row>
        <row r="212">
          <cell r="L212" t="str">
            <v>1.1.5.3.08 Impuesto sobre mercancías declaradas en depósitos</v>
          </cell>
        </row>
        <row r="213">
          <cell r="L213" t="str">
            <v>1.1.5.3.99 Otros impuestos del comercio exterior</v>
          </cell>
        </row>
        <row r="214">
          <cell r="L214" t="str">
            <v>1.1.5.4 ACCESORIOS DE IMPUESTOS SOBRE EL COMERCIO EXTERIOR</v>
          </cell>
        </row>
        <row r="215">
          <cell r="L215" t="str">
            <v>1.1.5.4.01 Multas por clasificación arancelaria</v>
          </cell>
        </row>
        <row r="216">
          <cell r="L216" t="str">
            <v>1.1.5.4.02 Multas por contrabando</v>
          </cell>
        </row>
        <row r="217">
          <cell r="L217" t="str">
            <v>1.1.5.4.03 Multas por falsedad</v>
          </cell>
        </row>
        <row r="218">
          <cell r="L218" t="str">
            <v>1.1.5.4.04 Multas por mercancías no declaradas o encontradas en exceso</v>
          </cell>
        </row>
        <row r="219">
          <cell r="L219" t="str">
            <v>1.1.5.4.05 Multas por origen</v>
          </cell>
        </row>
        <row r="220">
          <cell r="L220" t="str">
            <v>1.1.5.4.06 Multas por régimen aduanero</v>
          </cell>
        </row>
        <row r="221">
          <cell r="L221" t="str">
            <v>1.1.5.4.07 Multas por valor</v>
          </cell>
        </row>
        <row r="222">
          <cell r="L222" t="str">
            <v>1.1.5.4.08 Recargo 5 % a las exportaciones Banco Central</v>
          </cell>
        </row>
        <row r="223">
          <cell r="L223" t="str">
            <v>1.1.5.4.09 Multa por omisión factura consular</v>
          </cell>
        </row>
        <row r="224">
          <cell r="L224" t="str">
            <v>1.1.5.4.10 Recargos por declaración tardía</v>
          </cell>
        </row>
        <row r="225">
          <cell r="L225" t="str">
            <v>1.1.6 IMPUESTOS ECOLÓGICOS</v>
          </cell>
        </row>
        <row r="226">
          <cell r="L226" t="str">
            <v>1.1.6.1 IMPUESTOS ECOLÓGICOS</v>
          </cell>
        </row>
        <row r="227">
          <cell r="L227" t="str">
            <v>1.1.6.1.01 Compensación por daños al medio ambiente y vías públicas</v>
          </cell>
        </row>
        <row r="228">
          <cell r="L228" t="str">
            <v>1.1.6.1.02 Impuestos sobre las emisiones del Co2 por km de los vehículos de motor</v>
          </cell>
        </row>
        <row r="229">
          <cell r="L229" t="str">
            <v>1.1.6.2 ACCESORIOS DE IMPUESTOS ECOLÓGICOS</v>
          </cell>
        </row>
        <row r="230">
          <cell r="L230" t="str">
            <v>1.1.6.2.01 Accesorios de impuestos ecológicos</v>
          </cell>
        </row>
        <row r="231">
          <cell r="L231" t="str">
            <v>1.1.9 IMPUESTOS DIVERSOS</v>
          </cell>
        </row>
        <row r="232">
          <cell r="L232" t="str">
            <v>1.1.9.1 IMPUESTOS DIVERSOS</v>
          </cell>
        </row>
        <row r="233">
          <cell r="L233" t="str">
            <v>1.1.9.1.01 Impuesto sobre constitución de fianzas y consignación de valores</v>
          </cell>
        </row>
        <row r="234">
          <cell r="L234" t="str">
            <v>1.1.9.1.02 0.05 % de las recaudaciones de impuestos internos</v>
          </cell>
        </row>
        <row r="235">
          <cell r="L235" t="str">
            <v>1.1.9.1.03 Compensación sobre el pago de facturación, energía eléctrica  3 %</v>
          </cell>
        </row>
        <row r="236">
          <cell r="L236" t="str">
            <v>1.1.9.1.04 Otros arbitrios diversos</v>
          </cell>
        </row>
        <row r="237">
          <cell r="L237" t="str">
            <v>1.1.9.1.05 Uso de aparatos reproductores de música diversos</v>
          </cell>
        </row>
        <row r="238">
          <cell r="L238" t="str">
            <v>1.1.9.1.06 Otros impuestos</v>
          </cell>
        </row>
        <row r="239">
          <cell r="L239" t="str">
            <v>1.1.9.1.07 Interés indemnizatorios sobre otros impuestos</v>
          </cell>
        </row>
        <row r="240">
          <cell r="L240" t="str">
            <v>1.1.9.1.08 Recargos por mora, multas y sanciones  sobre otros impuestos</v>
          </cell>
        </row>
        <row r="241">
          <cell r="L241" t="str">
            <v>1.1.9.1.09 Ingresos diversos</v>
          </cell>
        </row>
        <row r="242">
          <cell r="L242" t="str">
            <v>1.1.9.1.99 Otros impuestos diversos</v>
          </cell>
        </row>
        <row r="243">
          <cell r="L243" t="str">
            <v>1.1.9.2 ACCESORIOS DE IMPUESTOS DIVERSOS</v>
          </cell>
        </row>
        <row r="244">
          <cell r="L244" t="str">
            <v>1.1.9.2.01 Recargos</v>
          </cell>
        </row>
        <row r="245">
          <cell r="L245" t="str">
            <v>1.1.9.2.02 0,5% Salarios</v>
          </cell>
        </row>
        <row r="246">
          <cell r="L246" t="str">
            <v>1.2 CONTRIBUCIONES SOCIALES</v>
          </cell>
        </row>
        <row r="247">
          <cell r="L247" t="str">
            <v>1.2.1 SEGURO DE SALUD Y RIESGO LABORAL</v>
          </cell>
        </row>
        <row r="248">
          <cell r="L248" t="str">
            <v>1.2.1.1 CONTRIBUCIÓN PATRONAL</v>
          </cell>
        </row>
        <row r="249">
          <cell r="L249" t="str">
            <v>1.2.1.1.01 Contribución patronal del sector privado</v>
          </cell>
        </row>
        <row r="250">
          <cell r="L250" t="str">
            <v>1.2.1.1.02 Contribución patronal del sector público</v>
          </cell>
        </row>
        <row r="251">
          <cell r="L251" t="str">
            <v>1.2.1.2 CONTRIBUCIÓN DE EMPLEADOS</v>
          </cell>
        </row>
        <row r="252">
          <cell r="L252" t="str">
            <v>1.2.1.2.01 Contribución de empleados del sector privado</v>
          </cell>
        </row>
        <row r="253">
          <cell r="L253" t="str">
            <v>1.2.1.2.02 Contribución de empleados del sector público</v>
          </cell>
        </row>
        <row r="254">
          <cell r="L254" t="str">
            <v>1.2.2 SEGURO DE PENSIONES</v>
          </cell>
        </row>
        <row r="255">
          <cell r="L255" t="str">
            <v>1.2.2.1 CONTRIBUCIÓN PATRONAL</v>
          </cell>
        </row>
        <row r="256">
          <cell r="L256" t="str">
            <v>1.2.2.1.01 Contribución patronal del sector privado</v>
          </cell>
        </row>
        <row r="257">
          <cell r="L257" t="str">
            <v>1.2.2.1.02 Contribución patronal del sector público</v>
          </cell>
        </row>
        <row r="258">
          <cell r="L258" t="str">
            <v>1.2.2.2 CONTRIBUCIÓN DE EMPLEADOS</v>
          </cell>
        </row>
        <row r="259">
          <cell r="L259" t="str">
            <v>1.2.2.2.01 Contribución de empleados del sector privado</v>
          </cell>
        </row>
        <row r="260">
          <cell r="L260" t="str">
            <v>1.2.2.2.02 Contribución de empleados del sector público</v>
          </cell>
        </row>
        <row r="261">
          <cell r="L261" t="str">
            <v>1.2.3 CONTRIBUCIONES VARIAS</v>
          </cell>
        </row>
        <row r="262">
          <cell r="L262" t="str">
            <v>1.2.3.1 CONTRIBUCIONES VARIAS</v>
          </cell>
        </row>
        <row r="263">
          <cell r="L263" t="str">
            <v>1.2.3.1.01 Seguro social</v>
          </cell>
        </row>
        <row r="264">
          <cell r="L264" t="str">
            <v>1.2.3.1.02 Impuesto del 1 % Fondo Bienestar Social (Ley 250-84) -Fondo Pensiones Hoteleros</v>
          </cell>
        </row>
        <row r="265">
          <cell r="L265" t="str">
            <v>1.2.3.1.03 1 % Plan de construcciones (Ley 6-86) -Fondo Pensiones Trabajadores de la Construcción</v>
          </cell>
        </row>
        <row r="266">
          <cell r="L266" t="str">
            <v>1.2.3.1.04 0,5 % Plan de construcciones (Ley 6-86) -Fondo Pensiones Trabajadores de la Construcción</v>
          </cell>
        </row>
        <row r="267">
          <cell r="L267" t="str">
            <v>1.2.3.1.05 Contribuciones</v>
          </cell>
        </row>
        <row r="268">
          <cell r="L268" t="str">
            <v>1.3 DONACIONES</v>
          </cell>
        </row>
        <row r="269">
          <cell r="L269" t="str">
            <v>1.3.1 DONACIONES CORRIENTES</v>
          </cell>
        </row>
        <row r="270">
          <cell r="L270" t="str">
            <v>1.3.1.1 DONACIONES CORRIENTES DE GOBIERNOS EXTRANJEROS</v>
          </cell>
        </row>
        <row r="271">
          <cell r="L271" t="str">
            <v>1.3.1.1.01 Donaciones corrientes en dinero de gobiernos extranjeros</v>
          </cell>
        </row>
        <row r="272">
          <cell r="L272" t="str">
            <v>1.3.1.1.02 Donaciones corrientes en especie y servicios de gobiernos extranjeros</v>
          </cell>
        </row>
        <row r="273">
          <cell r="L273" t="str">
            <v>1.3.1.2 DONACIONES CORRIENTES DE ORGANISMOS INTERNACIONALES</v>
          </cell>
        </row>
        <row r="274">
          <cell r="L274" t="str">
            <v>1.3.1.2.01 Donaciones corrientes  en dinero de organismos internacionales</v>
          </cell>
        </row>
        <row r="275">
          <cell r="L275" t="str">
            <v>1.3.1.2.02 Donaciones corrientes en especie y servicios de organismos internacionales</v>
          </cell>
        </row>
        <row r="276">
          <cell r="L276" t="str">
            <v>1.3.1.3 DONACIONES CORRIENTES DEL SECTOR PRIVADO EXTERNO</v>
          </cell>
        </row>
        <row r="277">
          <cell r="L277" t="str">
            <v>1.3.1.3.01 Donaciones corrientes en dinero del sector privado externo</v>
          </cell>
        </row>
        <row r="278">
          <cell r="L278" t="str">
            <v>1.3.1.3.02 Donaciones corrientes en especies y servicios sector privado externo</v>
          </cell>
        </row>
        <row r="279">
          <cell r="L279" t="str">
            <v>1.3.2 DONACIONES DE CAPITAL</v>
          </cell>
        </row>
        <row r="280">
          <cell r="L280" t="str">
            <v>1.3.2.1 DONACIONES DE CAPITAL DE GOBIERNOS EXTRANJEROS</v>
          </cell>
        </row>
        <row r="281">
          <cell r="L281" t="str">
            <v>1.3.2.1.01 Donaciones de capital en dinero de gobiernos extranjeros</v>
          </cell>
        </row>
        <row r="282">
          <cell r="L282" t="str">
            <v>1.3.2.1.02 Donaciones de capital  en especie y servicios de gobiernos extranjeros</v>
          </cell>
        </row>
        <row r="283">
          <cell r="L283" t="str">
            <v>1.3.2.2 DONACIONES DE CAPITAL DE ORGANISMOS INTERNACIONALES</v>
          </cell>
        </row>
        <row r="284">
          <cell r="L284" t="str">
            <v>1.3.2.2.01 Donaciones de capital en dinero de organismos internacionales</v>
          </cell>
        </row>
        <row r="285">
          <cell r="L285" t="str">
            <v>1.3.2.2.02 Donaciones de capital en especie y servicios  de organismos  internacionales</v>
          </cell>
        </row>
        <row r="286">
          <cell r="L286" t="str">
            <v>1.3.2.3 DONACIONES DE CAPITAL DEL SECTOR PRIVADO EXTERNO</v>
          </cell>
        </row>
        <row r="287">
          <cell r="L287" t="str">
            <v>1.3.2.3.01 Donaciones de capital en dinero del sector privado externo</v>
          </cell>
        </row>
        <row r="288">
          <cell r="L288" t="str">
            <v>1.3.2.3.02 Donaciones de capital en especies y servicios del sector privado externo</v>
          </cell>
        </row>
        <row r="289">
          <cell r="L289" t="str">
            <v>1.4 TRANSFERENCIAS</v>
          </cell>
        </row>
        <row r="290">
          <cell r="L290" t="str">
            <v>1.4.1 TRANSFERENCIAS CORRIENTES</v>
          </cell>
        </row>
        <row r="291">
          <cell r="L291" t="str">
            <v>1.4.1.1 TRANSFERENCIAS CORRIENTES DEL SECTOR PRIVADO INTERNO</v>
          </cell>
        </row>
        <row r="292">
          <cell r="L292" t="str">
            <v>1.4.1.1.01 Zonas francas</v>
          </cell>
        </row>
        <row r="293">
          <cell r="L293" t="str">
            <v>1.4.1.1.99 Otras</v>
          </cell>
        </row>
        <row r="294">
          <cell r="L294" t="str">
            <v>1.4.1.2 TRANSFERENCIAS/APORTACIONES CORRIENTES RECIBIDAS DEL GOBIERNO CENTRAL</v>
          </cell>
        </row>
        <row r="295">
          <cell r="L295" t="str">
            <v>1.4.1.2.01 Del gobierno central</v>
          </cell>
        </row>
        <row r="296">
          <cell r="L296" t="str">
            <v>1.4.1.2.02 Transferencias corrientes recibidas del Poder Legislativo</v>
          </cell>
        </row>
        <row r="297">
          <cell r="L297" t="str">
            <v>1.4.1.2.03 Transferencias corrientes recibidas del Poder Ejecutivo</v>
          </cell>
        </row>
        <row r="298">
          <cell r="L298" t="str">
            <v>1.4.1.2.04 Transferencias corrientes recibidas del Poder Judicial</v>
          </cell>
        </row>
        <row r="299">
          <cell r="L299" t="str">
            <v>1.4.1.2.05 Transferencias corrientes recibidas del Tribunal Constitucional</v>
          </cell>
        </row>
        <row r="300">
          <cell r="L300" t="str">
            <v>1.4.1.2.06 Transferencias corrientes recibidas de la Junta Central Electoral</v>
          </cell>
        </row>
        <row r="301">
          <cell r="L301" t="str">
            <v>1.4.1.2.07 Transferencias corrientes recibidas de la Cámara de Cuentas</v>
          </cell>
        </row>
        <row r="302">
          <cell r="L302" t="str">
            <v>1.4.1.2.08 Transferencias corrientes recibidas del Defensor del Pueblo</v>
          </cell>
        </row>
        <row r="303">
          <cell r="L303" t="str">
            <v>1.4.1.2.09 Transferencias corrientes recibidas del Tribunal Superior Electoral</v>
          </cell>
        </row>
        <row r="304">
          <cell r="L304" t="str">
            <v>1.4.1.2.99 Otras</v>
          </cell>
        </row>
        <row r="305">
          <cell r="L305" t="str">
            <v>1.4.1.3 TRANSFERENCIAS CORRIENTES RECIBIDAS DE INSTITUCIONES PÚBLICAS DESCENTRALIZADAS Y AUTÓNOMAS NO FINANCIERAS.</v>
          </cell>
        </row>
        <row r="306">
          <cell r="L306" t="str">
            <v>1.4.1.3.01 De instituciones públicas descentralizadas y autónomas no financieras</v>
          </cell>
        </row>
        <row r="307">
          <cell r="L307" t="str">
            <v>1.4.1.3.99 Otras</v>
          </cell>
        </row>
        <row r="308">
          <cell r="L308" t="str">
            <v>1.4.1.4 TRANSFERENCIAS CORRIENTES RECIBIDAS DE INSTITUCIONES PÚBLICAS DE LA SEGURIDAD SOCIAL</v>
          </cell>
        </row>
        <row r="309">
          <cell r="L309" t="str">
            <v>1.4.1.4.01 De instituciones de la seguridad social</v>
          </cell>
        </row>
        <row r="310">
          <cell r="L310" t="str">
            <v>1.4.1.4.99 Otras</v>
          </cell>
        </row>
        <row r="311">
          <cell r="L311" t="str">
            <v>1.4.1.5 TRANSFERENCIAS CORRIENTES RECIBIDAS POR LOS AYUNTAMIENTOS</v>
          </cell>
        </row>
        <row r="312">
          <cell r="L312" t="str">
            <v>1.4.1.5.01 Del sector privado interno</v>
          </cell>
        </row>
        <row r="313">
          <cell r="L313" t="str">
            <v>1.4.1.5.02 De las unidades gubernamentales de gobiernos centrales municipales  (bomberos y bandas de música)</v>
          </cell>
        </row>
        <row r="314">
          <cell r="L314" t="str">
            <v>1.4.1.5.03 Ordinaria según ley</v>
          </cell>
        </row>
        <row r="315">
          <cell r="L315" t="str">
            <v>1.4.1.5.04 Extraordinarias</v>
          </cell>
        </row>
        <row r="316">
          <cell r="L316" t="str">
            <v>1.4.1.5.05 De instituciones públicas descentralizadas y autónomas no financieras</v>
          </cell>
        </row>
        <row r="317">
          <cell r="L317" t="str">
            <v>1.4.1.5.06 De instituciones públicas de la seguridad social</v>
          </cell>
        </row>
        <row r="318">
          <cell r="L318" t="str">
            <v>1.4.1.5.07 De otros municipios</v>
          </cell>
        </row>
        <row r="319">
          <cell r="L319" t="str">
            <v>1.4.1.5.08 De empresas públicas no financieras</v>
          </cell>
        </row>
        <row r="320">
          <cell r="L320" t="str">
            <v>1.4.1.5.09 De instituciones públicas financieras</v>
          </cell>
        </row>
        <row r="321">
          <cell r="L321" t="str">
            <v>1.4.1.5.99 Otras</v>
          </cell>
        </row>
        <row r="322">
          <cell r="L322" t="str">
            <v>1.4.1.6 TRANSFERENCIAS CORRIENTES RECIBIDAS DE LOS GOBIERNOS CENTRALES MUNICIPALES</v>
          </cell>
        </row>
        <row r="323">
          <cell r="L323" t="str">
            <v>1.4.1.6.01 Transferencias corrientes recibidas de los gobiernos centrales municipales</v>
          </cell>
        </row>
        <row r="324">
          <cell r="L324" t="str">
            <v>1.4.1.6.02 Otras transferencias corrientes recibidas de los gobiernos centrales municipales</v>
          </cell>
        </row>
        <row r="325">
          <cell r="L325" t="str">
            <v>1.4.1.7 TRANSFERENCIAS CORRIENTES RECIBIDAS DE INSTITUCIONES DESCENTRALIZADAS  MUNICIPALES</v>
          </cell>
        </row>
        <row r="326">
          <cell r="L326" t="str">
            <v>1.4.1.7.01 Transferencias corrientes recibidas de instituciones descentralizadas municipales</v>
          </cell>
        </row>
        <row r="327">
          <cell r="L327" t="str">
            <v>1.4.1.7.02 Otras transferencias corrientes recibidas de instituciones descentralizadas municipales</v>
          </cell>
        </row>
        <row r="328">
          <cell r="L328" t="str">
            <v>1.4.1.8 TRANSFERENCIAS CORRIENTES RECIBIDAS DE EMPRESAS PUBLICAS NO FINANCIERAS</v>
          </cell>
        </row>
        <row r="329">
          <cell r="L329" t="str">
            <v>1.4.1.8.01 Transferencias corrientes recibidas de empresas públicas no financieras nacionales</v>
          </cell>
        </row>
        <row r="330">
          <cell r="L330" t="str">
            <v>1.4.1.8.02 Transferencias corrientes recibidas de empresas públicas no financieras municipales</v>
          </cell>
        </row>
        <row r="331">
          <cell r="L331" t="str">
            <v>1.4.1.8.99 Otras transferencias corrientes de empresas públicas no financieras</v>
          </cell>
        </row>
        <row r="332">
          <cell r="L332" t="str">
            <v>1.4.1.9 TRANSFERENCIAS CORRIENTES RECIBIDAS DE INSTITUCIONES PUBLICAS FINANCIERAS</v>
          </cell>
        </row>
        <row r="333">
          <cell r="L333" t="str">
            <v>1.4.1.9.01 Transferencias corrientes recibidas de instituciones públicas financieras no monetarias</v>
          </cell>
        </row>
        <row r="334">
          <cell r="L334" t="str">
            <v>1.4.1.9.02 Transferencias corrientes recibidas de instituciones públicas financieras monetarias</v>
          </cell>
        </row>
        <row r="335">
          <cell r="L335" t="str">
            <v>1.4.1.9.99 Otras transferencias corrientes recibidas de instituciones públicas financieras</v>
          </cell>
        </row>
        <row r="336">
          <cell r="L336" t="str">
            <v>1.4.2 TRANSFERENCIAS DE CAPITAL</v>
          </cell>
        </row>
        <row r="337">
          <cell r="L337" t="str">
            <v>1.4.2.1 TRANSFERENCIAS DE CAPITAL DEL SECTOR PRIVADO INTERNO</v>
          </cell>
        </row>
        <row r="338">
          <cell r="L338" t="str">
            <v>1.4.2.1.01 Zonas francas</v>
          </cell>
        </row>
        <row r="339">
          <cell r="L339" t="str">
            <v>1.4.2.1.99 Otras</v>
          </cell>
        </row>
        <row r="340">
          <cell r="L340" t="str">
            <v>1.4.2.2 TRANSFERENCIAS/APORTACIONES DE CAPITAL RECIBIDAS POR EL GOBIERNO CENTRAL</v>
          </cell>
        </row>
        <row r="341">
          <cell r="L341" t="str">
            <v>1.4.2.2.01 Del gobierno central</v>
          </cell>
        </row>
        <row r="342">
          <cell r="L342" t="str">
            <v>1.4.2.2.02 Transferencias capital recibidas del Poder Legislativo</v>
          </cell>
        </row>
        <row r="343">
          <cell r="L343" t="str">
            <v>1.4.2.2.03 Transferencias capital recibidas del Poder  Ejecutivo</v>
          </cell>
        </row>
        <row r="344">
          <cell r="L344" t="str">
            <v>1.4.2.2.04 Transferencias capital recibidas del Poder  Judicial</v>
          </cell>
        </row>
        <row r="345">
          <cell r="L345" t="str">
            <v>1.4.2.2.05 Transferencias capital recibidas del Tribunal Constitucional</v>
          </cell>
        </row>
        <row r="346">
          <cell r="L346" t="str">
            <v>1.4.2.2.06 Transferencias capital recibidas de la Junta Central Electoral</v>
          </cell>
        </row>
        <row r="347">
          <cell r="L347" t="str">
            <v>1.4.2.2.07 Transferencias capital recibidas de la Cámara de Cuentas</v>
          </cell>
        </row>
        <row r="348">
          <cell r="L348" t="str">
            <v>1.4.2.2.08 Transferencias capital recibidas del Defensor del Pueblo</v>
          </cell>
        </row>
        <row r="349">
          <cell r="L349" t="str">
            <v>1.4.2.2.09 Transferencias corrientes recibidas del Tribunal Superior Electoral</v>
          </cell>
        </row>
        <row r="350">
          <cell r="L350" t="str">
            <v>1.4.2.2.99 Otros</v>
          </cell>
        </row>
        <row r="351">
          <cell r="L351" t="str">
            <v>1.4.2.3 TRANSFERENCIAS DE CAPITAL RECIBIDAS DE INSTITUCIONES PÚBLICAS DESCENTRALIZADAS Y AUTÓNOMAS NO FINANCIERAS</v>
          </cell>
        </row>
        <row r="352">
          <cell r="L352" t="str">
            <v>1.4.2.3.01 De instituciones públicas descentralizadas y autónomas no financieras</v>
          </cell>
        </row>
        <row r="353">
          <cell r="L353" t="str">
            <v>1.4.2.3.99 Otras</v>
          </cell>
        </row>
        <row r="354">
          <cell r="L354" t="str">
            <v>1.4.2.4 TRANSFERENCIAS DE CAPITAL RECIBIDAS DE INSTITUCIONES PÚBLICAS DE LA SEGURIDAD SOCIAL</v>
          </cell>
        </row>
        <row r="355">
          <cell r="L355" t="str">
            <v>1.4.2.4.01 De instituciones públicas de la seguridad social</v>
          </cell>
        </row>
        <row r="356">
          <cell r="L356" t="str">
            <v>1.4.2.4.99 Otras</v>
          </cell>
        </row>
        <row r="357">
          <cell r="L357" t="str">
            <v>1.4.2.5 TRANSFERENCIAS DE CAPITAL RECIBIDAS POR LOS AYUNTAMIENTOS</v>
          </cell>
        </row>
        <row r="358">
          <cell r="L358" t="str">
            <v>1.4.2.5.01 Del sector privado interno</v>
          </cell>
        </row>
        <row r="359">
          <cell r="L359" t="str">
            <v>1.4.2.5.02 De las unidades gubernamentales de gobierno centrales municipales (bomberos y bandas de música)</v>
          </cell>
        </row>
        <row r="360">
          <cell r="L360" t="str">
            <v>1.4.2.5.03 Ordinaria según ley</v>
          </cell>
        </row>
        <row r="361">
          <cell r="L361" t="str">
            <v>1.4.2.5.04 Extraordinarias</v>
          </cell>
        </row>
        <row r="362">
          <cell r="L362" t="str">
            <v>1.4.2.5.05 De instituciones públicas descentralizadas y autónomas no financieras</v>
          </cell>
        </row>
        <row r="363">
          <cell r="L363" t="str">
            <v>1.4.2.5.06 De instituciones públicas de la seguridad social</v>
          </cell>
        </row>
        <row r="364">
          <cell r="L364" t="str">
            <v>1.4.2.5.07 De otros municipios</v>
          </cell>
        </row>
        <row r="365">
          <cell r="L365" t="str">
            <v>1.4.2.5.08 De empresas públicas no financieras</v>
          </cell>
        </row>
        <row r="366">
          <cell r="L366" t="str">
            <v>1.4.2.5.09 De instituciones públicas financieras</v>
          </cell>
        </row>
        <row r="367">
          <cell r="L367" t="str">
            <v>1.4.2.5.99 Otras</v>
          </cell>
        </row>
        <row r="368">
          <cell r="L368" t="str">
            <v>1.4.2.6 TRANSFERENCIAS DE CAPITAL RECIBIDAS DE LOS GOBIERNOS CENTRALES MUNICIPALES</v>
          </cell>
        </row>
        <row r="369">
          <cell r="L369" t="str">
            <v>1.4.2.6.01 Transferencias de capital recibidas de los gobiernos centrales municipales</v>
          </cell>
        </row>
        <row r="370">
          <cell r="L370" t="str">
            <v>1.4.2.6.02 Otras transferencias de capital recibidas de los gobiernos centrales municipales</v>
          </cell>
        </row>
        <row r="371">
          <cell r="L371" t="str">
            <v>1.4.2.7 TRANSFERENCIAS DE CAPITAL RECIBIDAS DE INSTITUCIONES DESCENTRALIZADAS MUNICIPALES</v>
          </cell>
        </row>
        <row r="372">
          <cell r="L372" t="str">
            <v>1.4.2.7.01 Transferencias de capital recibidas de instituciones descentralizadas municipales</v>
          </cell>
        </row>
        <row r="373">
          <cell r="L373" t="str">
            <v>1.4.2.7.02 Otras transferencias de capital recibidas de de instituciones descentralizadas municipales</v>
          </cell>
        </row>
        <row r="374">
          <cell r="L374" t="str">
            <v>1.4.2.8 TRANSFERENCIAS DE CAPITAL RECIBIDAS DE EMPRESAS PÚBLICAS NO FINANCIERAS</v>
          </cell>
        </row>
        <row r="375">
          <cell r="L375" t="str">
            <v>1.4.2.8.01 Transferencias de capital recibidas de empresas públicas no financieras nacionales</v>
          </cell>
        </row>
        <row r="376">
          <cell r="L376" t="str">
            <v>1.4.2.8.02 Transferencias de capital recibidas de empresas públicas no financieras  municipales</v>
          </cell>
        </row>
        <row r="377">
          <cell r="L377" t="str">
            <v>1.4.2.8.99 Otras transferencias de capital recibidas de empresas públicas no financieras</v>
          </cell>
        </row>
        <row r="378">
          <cell r="L378" t="str">
            <v>1.4.2.9 TRANSFERENCIAS DE CAPITAL RECIBIDAS DE INSTITUCIONES PÚBLICAS FINANCIERAS</v>
          </cell>
        </row>
        <row r="379">
          <cell r="L379" t="str">
            <v>1.4.2.9.01 Transferencias de capital recibidas de instituciones públicas financieras no monetarias</v>
          </cell>
        </row>
        <row r="380">
          <cell r="L380" t="str">
            <v>1.4.2.9.02 Transferencias de capital recibidas de instituciones públicas financieras monetarias</v>
          </cell>
        </row>
        <row r="381">
          <cell r="L381" t="str">
            <v>1.4.2.9.99 Otras transferencias de capital recibidas de instituciones públicas financieras</v>
          </cell>
        </row>
        <row r="382">
          <cell r="L382" t="str">
            <v>1.5 INGRESOS POR CONTRAPRESTACIÓN</v>
          </cell>
        </row>
        <row r="383">
          <cell r="L383" t="str">
            <v>1.5.1 VENTAS DE BIENES Y SERVICIOS</v>
          </cell>
        </row>
        <row r="384">
          <cell r="L384" t="str">
            <v>1.5.1.1 VENTAS DE MERCANCÍAS DEL ESTADO</v>
          </cell>
        </row>
        <row r="385">
          <cell r="L385" t="str">
            <v>1.5.1.1.01 Ventas de almonedas (pública subasta)</v>
          </cell>
        </row>
        <row r="386">
          <cell r="L386" t="str">
            <v>1.5.1.1.02 Venta de medicamentos PROMESE</v>
          </cell>
        </row>
        <row r="387">
          <cell r="L387" t="str">
            <v>1.5.1.1.03 Venta de gacetas oficiales</v>
          </cell>
        </row>
        <row r="388">
          <cell r="L388" t="str">
            <v>1.5.1.1.04 Venta de publicaciones oficiales</v>
          </cell>
        </row>
        <row r="389">
          <cell r="L389" t="str">
            <v>1.5.1.1.05 Otras ventas de mercancías del gobierno central</v>
          </cell>
        </row>
        <row r="390">
          <cell r="L390" t="str">
            <v>1.5.1.1.06 Venta de chatarras</v>
          </cell>
        </row>
        <row r="391">
          <cell r="L391" t="str">
            <v>1.5.1.1.07 Venta de productos pecuarios</v>
          </cell>
        </row>
        <row r="392">
          <cell r="L392" t="str">
            <v>1.5.1.1.08 Venta de carne</v>
          </cell>
        </row>
        <row r="393">
          <cell r="L393" t="str">
            <v>1.5.1.1.09 Venta de desperdicios de zinc y cartón</v>
          </cell>
        </row>
        <row r="394">
          <cell r="L394" t="str">
            <v>1.5.1.1.10 Maquinas franqueadoras</v>
          </cell>
        </row>
        <row r="395">
          <cell r="L395" t="str">
            <v>1.5.1.1.11 Materiales de construcción</v>
          </cell>
        </row>
        <row r="396">
          <cell r="L396" t="str">
            <v>1.5.1.1.12 Ventas de adjudicados</v>
          </cell>
        </row>
        <row r="397">
          <cell r="L397" t="str">
            <v>1.5.1.1.13 Panadería y repostería</v>
          </cell>
        </row>
        <row r="398">
          <cell r="L398" t="str">
            <v>1.5.1.1.14 Venta de billetes y quinielas</v>
          </cell>
        </row>
        <row r="399">
          <cell r="L399" t="str">
            <v>1.5.1.1.15 Productos Químicos</v>
          </cell>
        </row>
        <row r="400">
          <cell r="L400" t="str">
            <v>1.5.1.1.16 Ventas de productos agrícolas</v>
          </cell>
        </row>
        <row r="401">
          <cell r="L401" t="str">
            <v>1.5.1.1.17 Medicinas Boticas Populares</v>
          </cell>
        </row>
        <row r="402">
          <cell r="L402" t="str">
            <v>1.5.1.1.18 Supermercados municipales</v>
          </cell>
        </row>
        <row r="403">
          <cell r="L403" t="str">
            <v>1.5.1.1.19 Plantas ornamentales viveros municipales</v>
          </cell>
        </row>
        <row r="404">
          <cell r="L404" t="str">
            <v>1.5.1.1.20 Venta de desechos orgánicos, inorgánicos, reciclables y no reciclables</v>
          </cell>
        </row>
        <row r="405">
          <cell r="L405" t="str">
            <v>1.5.1.1.21 Artículos Escuelas Laborales</v>
          </cell>
        </row>
        <row r="406">
          <cell r="L406" t="str">
            <v>1.5.1.1.22 Ataúdes</v>
          </cell>
        </row>
        <row r="407">
          <cell r="L407" t="str">
            <v>1.5.1.1.99 Otras ventas de mercancías</v>
          </cell>
        </row>
        <row r="408">
          <cell r="L408" t="str">
            <v>1.5.1.2 VENTAS SERVICIOS DEL ESTADO</v>
          </cell>
        </row>
        <row r="409">
          <cell r="L409" t="str">
            <v>1.5.1.2.01 Venta de servicios isla Catalina</v>
          </cell>
        </row>
        <row r="410">
          <cell r="L410" t="str">
            <v>1.5.1.2.02 Venta de formularios de aduanas</v>
          </cell>
        </row>
        <row r="411">
          <cell r="L411" t="str">
            <v>1.5.1.2.03 Otras ventas de servicios del gobierno central</v>
          </cell>
        </row>
        <row r="412">
          <cell r="L412" t="str">
            <v>1.5.1.2.04 Ingresos de la CUT</v>
          </cell>
        </row>
        <row r="413">
          <cell r="L413" t="str">
            <v>1.5.1.2.05 Servicios de transporte (incluye OMSA, METRO)</v>
          </cell>
        </row>
        <row r="414">
          <cell r="L414" t="str">
            <v>1.5.1.2.06 Otras ventas de servicios de las descentralizadas y autónomas no financieras</v>
          </cell>
        </row>
        <row r="415">
          <cell r="L415" t="str">
            <v>1.5.1.2.07 Venta de pasaportes consulares</v>
          </cell>
        </row>
        <row r="416">
          <cell r="L416" t="str">
            <v>1.5.1.2.08 Venta de formularios y facturas consulares</v>
          </cell>
        </row>
        <row r="417">
          <cell r="L417" t="str">
            <v>1.5.1.2.09 Venta de sellos para facturas consulares</v>
          </cell>
        </row>
        <row r="418">
          <cell r="L418" t="str">
            <v>1.5.1.2.10 Ventas certificados medicos</v>
          </cell>
        </row>
        <row r="419">
          <cell r="L419" t="str">
            <v>1.5.1.2.11 Venta de equipos de alcoholes</v>
          </cell>
        </row>
        <row r="420">
          <cell r="L420" t="str">
            <v>1.5.1.2.12 Venta de sellos pro</v>
          </cell>
        </row>
        <row r="421">
          <cell r="L421" t="str">
            <v>1.5.1.2.13 Venta de energía eléctrica</v>
          </cell>
        </row>
        <row r="422">
          <cell r="L422" t="str">
            <v>1.5.1.2.14 Mensajería express</v>
          </cell>
        </row>
        <row r="423">
          <cell r="L423" t="str">
            <v>1.5.1.2.15 Venta de servicios de las instituciones públicas financieras</v>
          </cell>
        </row>
        <row r="424">
          <cell r="L424" t="str">
            <v>1.5.1.2.16 Venta de agua y saneamiento</v>
          </cell>
        </row>
        <row r="425">
          <cell r="L425" t="str">
            <v>1.5.1.2.17 Arrendamiento de hoteles y complejos turísticos</v>
          </cell>
        </row>
        <row r="426">
          <cell r="L426" t="str">
            <v>1.5.1.2.18 Acondicionamiento de solares y cabañas turísticas en arrendamiento</v>
          </cell>
        </row>
        <row r="427">
          <cell r="L427" t="str">
            <v>1.5.1.2.19 Servicio guardería infantil</v>
          </cell>
        </row>
        <row r="428">
          <cell r="L428" t="str">
            <v>1.5.1.2.20 Uso de rampas</v>
          </cell>
        </row>
        <row r="429">
          <cell r="L429" t="str">
            <v>1.5.1.2.21 Gacetas Municipales</v>
          </cell>
        </row>
        <row r="430">
          <cell r="L430" t="str">
            <v>1.5.1.2.22 Publicaciones Municipales</v>
          </cell>
        </row>
        <row r="431">
          <cell r="L431" t="str">
            <v>1.5.1.2.23 Legalizaciones</v>
          </cell>
        </row>
        <row r="432">
          <cell r="L432" t="str">
            <v>1.5.1.2.24 Derechos de almacenaje</v>
          </cell>
        </row>
        <row r="433">
          <cell r="L433" t="str">
            <v>1.5.1.2.25 Cobro de Ley 134-03</v>
          </cell>
        </row>
        <row r="434">
          <cell r="L434" t="str">
            <v>1.5.1.2.26 Servicio de transporte municipal</v>
          </cell>
        </row>
        <row r="435">
          <cell r="L435" t="str">
            <v>1.5.1.2.27 Servicio postal</v>
          </cell>
        </row>
        <row r="436">
          <cell r="L436" t="str">
            <v>1.5.1.2.28 Remesas, giros postales</v>
          </cell>
        </row>
        <row r="437">
          <cell r="L437" t="str">
            <v>1.5.1.2.29 Servicios de impresión de sellos franqueados</v>
          </cell>
        </row>
        <row r="438">
          <cell r="L438" t="str">
            <v>1.5.1.2.30 Servicios de llaves y cerraduras</v>
          </cell>
        </row>
        <row r="439">
          <cell r="L439" t="str">
            <v>1.5.1.2.31 Publicidad de televisión</v>
          </cell>
        </row>
        <row r="440">
          <cell r="L440" t="str">
            <v>1.5.1.2.32 Programas de televisión</v>
          </cell>
        </row>
        <row r="441">
          <cell r="L441" t="str">
            <v>1.5.1.2.33 Publicidad de radio</v>
          </cell>
        </row>
        <row r="442">
          <cell r="L442" t="str">
            <v>1.5.1.2.34 Programas de radio</v>
          </cell>
        </row>
        <row r="443">
          <cell r="L443" t="str">
            <v>1.5.1.2.35 Publicidad a las instituciones públicas</v>
          </cell>
        </row>
        <row r="444">
          <cell r="L444" t="str">
            <v>1.5.1.2.36 Certificado de no objeción</v>
          </cell>
        </row>
        <row r="445">
          <cell r="L445" t="str">
            <v>1.5.1.2.37 Cursos escuela de CENECA</v>
          </cell>
        </row>
        <row r="446">
          <cell r="L446" t="str">
            <v>1.5.1.2.38 Grabaciones sobre programas en CD y Casette</v>
          </cell>
        </row>
        <row r="447">
          <cell r="L447" t="str">
            <v>1.5.1.2.39 2% Comisión liquidación subasta</v>
          </cell>
        </row>
        <row r="448">
          <cell r="L448" t="str">
            <v>1.5.1.2.40 Renovación prestamos (2%) reposición</v>
          </cell>
        </row>
        <row r="449">
          <cell r="L449" t="str">
            <v>1.5.1.2.41 2% vencimiento contratos subasta</v>
          </cell>
        </row>
        <row r="450">
          <cell r="L450" t="str">
            <v>1.5.1.2.42 % sobre desalojos recibidos</v>
          </cell>
        </row>
        <row r="451">
          <cell r="L451" t="str">
            <v>1.5.1.2.43 Denuncias por pérdidas de póliza</v>
          </cell>
        </row>
        <row r="452">
          <cell r="L452" t="str">
            <v>1.5.1.2.44 Excedentes prescritos</v>
          </cell>
        </row>
        <row r="453">
          <cell r="L453" t="str">
            <v>1.5.1.2.45 Ventas de desalojos</v>
          </cell>
        </row>
        <row r="454">
          <cell r="L454" t="str">
            <v>1.5.1.2.46 Registros industriales</v>
          </cell>
        </row>
        <row r="455">
          <cell r="L455" t="str">
            <v>1.5.1.2.99 Otras ventas de servicios</v>
          </cell>
        </row>
        <row r="456">
          <cell r="L456" t="str">
            <v>1.5.1.3 TASAS</v>
          </cell>
        </row>
        <row r="457">
          <cell r="L457" t="str">
            <v>1.5.1.3.01 Tasas judiciales sobre actos  expedidos por el Poder Judicial</v>
          </cell>
        </row>
        <row r="458">
          <cell r="L458" t="str">
            <v>1.5.1.3.02 Tasa por expedición y renovación de pasaportes</v>
          </cell>
        </row>
        <row r="459">
          <cell r="L459" t="str">
            <v>1.5.1.3.03 Tarjeta de turismo</v>
          </cell>
        </row>
        <row r="460">
          <cell r="L460" t="str">
            <v>1.5.1.3.04 Tasa sobre inmigración</v>
          </cell>
        </row>
        <row r="461">
          <cell r="L461" t="str">
            <v>1.5.1.3.05 Tasas por conceptos de mensuras catastrales</v>
          </cell>
        </row>
        <row r="462">
          <cell r="L462" t="str">
            <v>1.5.1.3.06 Tasa a la matanza de animales</v>
          </cell>
        </row>
        <row r="463">
          <cell r="L463" t="str">
            <v>1.5.1.3.07 Instalación de tanques con material inflamable para uso residencial</v>
          </cell>
        </row>
        <row r="464">
          <cell r="L464" t="str">
            <v>1.5.1.3.08 Pago mensuras catastrales  para enajenación y arrend. de solares</v>
          </cell>
        </row>
        <row r="465">
          <cell r="L465" t="str">
            <v>1.5.1.3.09 Tramitación de plano</v>
          </cell>
        </row>
        <row r="466">
          <cell r="L466" t="str">
            <v>1.5.1.3.10 Servicios médicos y de ambulancias</v>
          </cell>
        </row>
        <row r="467">
          <cell r="L467" t="str">
            <v>1.5.1.3.11 Servicios funerarios</v>
          </cell>
        </row>
        <row r="468">
          <cell r="L468" t="str">
            <v>1.5.1.3.12 Supervisión y fiscalización de obras</v>
          </cell>
        </row>
        <row r="469">
          <cell r="L469" t="str">
            <v>1.5.1.3.13 Limpiezas solares yermos</v>
          </cell>
        </row>
        <row r="470">
          <cell r="L470" t="str">
            <v>1.5.1.3.14 Inhumación y exhumación</v>
          </cell>
        </row>
        <row r="471">
          <cell r="L471" t="str">
            <v>1.5.1.3.15 Expedición certificaciones</v>
          </cell>
        </row>
        <row r="472">
          <cell r="L472" t="str">
            <v>1.5.1.3.16 Estudio y autorización para uso de suelo</v>
          </cell>
        </row>
        <row r="473">
          <cell r="L473" t="str">
            <v>1.5.1.3.17 Garajes</v>
          </cell>
        </row>
        <row r="474">
          <cell r="L474" t="str">
            <v>1.5.1.3.18 Certificaciones vida y costumbre</v>
          </cell>
        </row>
        <row r="475">
          <cell r="L475" t="str">
            <v>1.5.1.3.19 Grúas y remolques</v>
          </cell>
        </row>
        <row r="476">
          <cell r="L476" t="str">
            <v>1.5.1.3.20 Recolección desechos sólidos</v>
          </cell>
        </row>
        <row r="477">
          <cell r="L477" t="str">
            <v>1.5.1.3.21 Mantenimiento paseos comerciales</v>
          </cell>
        </row>
        <row r="478">
          <cell r="L478" t="str">
            <v>1.5.1.3.22 Tasas por declaración tardía zona rural</v>
          </cell>
        </row>
        <row r="479">
          <cell r="L479" t="str">
            <v>1.5.1.3.23 Tramitación solicitud terrenos</v>
          </cell>
        </row>
        <row r="480">
          <cell r="L480" t="str">
            <v>1.5.1.3.24 Tasa de terrenos</v>
          </cell>
        </row>
        <row r="481">
          <cell r="L481" t="str">
            <v>1.5.1.3.25 Servicios administrativos</v>
          </cell>
        </row>
        <row r="482">
          <cell r="L482" t="str">
            <v>1.5.1.3.26 Derechos aeroportuarios</v>
          </cell>
        </row>
        <row r="483">
          <cell r="L483" t="str">
            <v>1.5.1.3.27 Certificación uso de suelo</v>
          </cell>
        </row>
        <row r="484">
          <cell r="L484" t="str">
            <v>1.5.1.3.28 Certificación cambio de suelo</v>
          </cell>
        </row>
        <row r="485">
          <cell r="L485" t="str">
            <v>1.5.1.3.29 Tasa por servicios funerarios de empresas privadas</v>
          </cell>
        </row>
        <row r="486">
          <cell r="L486" t="str">
            <v>1.5.1.3.30 Compensación por derecho al uso del espacio público aéreo</v>
          </cell>
        </row>
        <row r="487">
          <cell r="L487" t="str">
            <v>1.5.1.3.99 Otras tasas</v>
          </cell>
        </row>
        <row r="488">
          <cell r="L488" t="str">
            <v>1.5.1.4 DERECHOS ADMINISTRATIVOS</v>
          </cell>
        </row>
        <row r="489">
          <cell r="L489" t="str">
            <v>1.5.1.4.01 Venta de sellos especiales para el Colegio de Abogados</v>
          </cell>
        </row>
        <row r="490">
          <cell r="L490" t="str">
            <v>1.5.1.4.02 Servicios de laboratorios del Ministerio de Obras Públicas</v>
          </cell>
        </row>
        <row r="491">
          <cell r="L491" t="str">
            <v>1.5.1.4.03 Impuesto sobre inscripciones en registro de tierra</v>
          </cell>
        </row>
        <row r="492">
          <cell r="L492" t="str">
            <v>1.5.1.4.04 Impuesto adicional sobre inscripción en el registro de tierras</v>
          </cell>
        </row>
        <row r="493">
          <cell r="L493" t="str">
            <v>1.5.1.4.05 Impuesto sobre mercancías declaradas en depósitos</v>
          </cell>
        </row>
        <row r="494">
          <cell r="L494" t="str">
            <v>1.5.1.4.06 Sellos es. sobre sentencias de divorcio</v>
          </cell>
        </row>
        <row r="495">
          <cell r="L495" t="str">
            <v>1.5.1.4.07 Sellos para certificados de salud</v>
          </cell>
        </row>
        <row r="496">
          <cell r="L496" t="str">
            <v>1.5.1.4.08 Sellos de correos</v>
          </cell>
        </row>
        <row r="497">
          <cell r="L497" t="str">
            <v>1.5.1.4.09 Entrega y almacenaje de encomiendas postales</v>
          </cell>
        </row>
        <row r="498">
          <cell r="L498" t="str">
            <v>1.5.1.4.10 Sellos postales aéreos al exterior</v>
          </cell>
        </row>
        <row r="499">
          <cell r="L499" t="str">
            <v>1.5.1.4.11 Primas sobre valores declarados</v>
          </cell>
        </row>
        <row r="500">
          <cell r="L500" t="str">
            <v>1.5.1.4.12 Certificados de inscripción venta de drogas</v>
          </cell>
        </row>
        <row r="501">
          <cell r="L501" t="str">
            <v>1.5.1.4.13 Derechos percibidos por oficialía civil</v>
          </cell>
        </row>
        <row r="502">
          <cell r="L502" t="str">
            <v>1.5.1.4.14 Derechos portuarios</v>
          </cell>
        </row>
        <row r="503">
          <cell r="L503" t="str">
            <v>1.5.1.4.15 Contribución por costo confección placas exoneradas</v>
          </cell>
        </row>
        <row r="504">
          <cell r="L504" t="str">
            <v>1.5.1.4.16 Naturalización de extranjeros</v>
          </cell>
        </row>
        <row r="505">
          <cell r="L505" t="str">
            <v>1.5.1.4.17 Cédula personal de identificación</v>
          </cell>
        </row>
        <row r="506">
          <cell r="L506" t="str">
            <v>1.5.1.4.18 Licencia para manejar vehículos de motor</v>
          </cell>
        </row>
        <row r="507">
          <cell r="L507" t="str">
            <v>1.5.1.4.19 Inserción de revista Industria y Comercio</v>
          </cell>
        </row>
        <row r="508">
          <cell r="L508" t="str">
            <v>1.5.1.4.20 Marcas de fábricas y nombres comerciales e industriales</v>
          </cell>
        </row>
        <row r="509">
          <cell r="L509" t="str">
            <v>1.5.1.4.21 Patentes de invención</v>
          </cell>
        </row>
        <row r="510">
          <cell r="L510" t="str">
            <v>1.5.1.4.22 Registro de patentizados</v>
          </cell>
        </row>
        <row r="511">
          <cell r="L511" t="str">
            <v>1.5.1.4.23 Servicios judiciales</v>
          </cell>
        </row>
        <row r="512">
          <cell r="L512" t="str">
            <v>1.5.1.4.24 Análisis de productos farmacéuticos  y alimenticios</v>
          </cell>
        </row>
        <row r="513">
          <cell r="L513" t="str">
            <v>1.5.1.4.25 Registro de productos farmacéuticos</v>
          </cell>
        </row>
        <row r="514">
          <cell r="L514" t="str">
            <v>1.5.1.4.26 Intercambio de bultos postales</v>
          </cell>
        </row>
        <row r="515">
          <cell r="L515" t="str">
            <v>1.5.1.4.27 Apartados correos</v>
          </cell>
        </row>
        <row r="516">
          <cell r="L516" t="str">
            <v>1.5.1.4.28 Derechos sobre bienes intangibles</v>
          </cell>
        </row>
        <row r="517">
          <cell r="L517" t="str">
            <v>1.5.1.4.29 Parquímetros</v>
          </cell>
        </row>
        <row r="518">
          <cell r="L518" t="str">
            <v>1.5.1.4.30 Franjas, rutas y permisos para transporte urbano</v>
          </cell>
        </row>
        <row r="519">
          <cell r="L519" t="str">
            <v>1.5.1.4.31 Estacionamiento vía pública</v>
          </cell>
        </row>
        <row r="520">
          <cell r="L520" t="str">
            <v>1.5.1.4.32 Registros de actos civiles</v>
          </cell>
        </row>
        <row r="521">
          <cell r="L521" t="str">
            <v>1.5.1.4.33 Actos traslativos hipotecarias Ley 29-14</v>
          </cell>
        </row>
        <row r="522">
          <cell r="L522" t="str">
            <v>1.5.1.4.34 Registro actos judiciales y extra-judiciales</v>
          </cell>
        </row>
        <row r="523">
          <cell r="L523" t="str">
            <v>1.5.1.4.35 Otros registros contratos y cobros</v>
          </cell>
        </row>
        <row r="524">
          <cell r="L524" t="str">
            <v>1.5.1.4.36 Actos inscripción hipotecaria Ley 29-14</v>
          </cell>
        </row>
        <row r="525">
          <cell r="L525" t="str">
            <v>1.5.1.4.37 Otros actos traslativos de propiedad</v>
          </cell>
        </row>
        <row r="526">
          <cell r="L526" t="str">
            <v>1.5.1.4.38 Traslado de residencia al extranjero</v>
          </cell>
        </row>
        <row r="527">
          <cell r="L527" t="str">
            <v>1.5.1.4.39 Casetas fijas y móviles</v>
          </cell>
        </row>
        <row r="528">
          <cell r="L528" t="str">
            <v>1.5.1.4.40 Notarización y legalización de documentos Ley 89-05</v>
          </cell>
        </row>
        <row r="529">
          <cell r="L529" t="str">
            <v>1.5.1.5 ARRENDAMIENTOS</v>
          </cell>
        </row>
        <row r="530">
          <cell r="L530" t="str">
            <v>1.5.1.5.01 Arrendamiento de locales comerciales y casas</v>
          </cell>
        </row>
        <row r="531">
          <cell r="L531" t="str">
            <v>1.5.1.5.02 Otros arrendamiento de bienes inmuebles</v>
          </cell>
        </row>
        <row r="532">
          <cell r="L532" t="str">
            <v>1.5.1.5.03 Alquileres equipos pesados</v>
          </cell>
        </row>
        <row r="533">
          <cell r="L533" t="str">
            <v>1.5.1.5.04 Locales y casetas a buhoneros</v>
          </cell>
        </row>
        <row r="534">
          <cell r="L534" t="str">
            <v>1.5.1.5.05 Plazas</v>
          </cell>
        </row>
        <row r="535">
          <cell r="L535" t="str">
            <v>1.5.1.5.06 Sanitarios móviles</v>
          </cell>
        </row>
        <row r="536">
          <cell r="L536" t="str">
            <v>1.5.1.5.07 Otros arrendamiento de bienes muebles</v>
          </cell>
        </row>
        <row r="537">
          <cell r="L537" t="str">
            <v>1.5.1.5.08 Mercados y hospedajes</v>
          </cell>
        </row>
        <row r="538">
          <cell r="L538" t="str">
            <v>1.5.1.5.09 Galleras</v>
          </cell>
        </row>
        <row r="539">
          <cell r="L539" t="str">
            <v>1.5.1.5.10 Nichos en cementerio</v>
          </cell>
        </row>
        <row r="540">
          <cell r="L540" t="str">
            <v>1.5.1.5.11 Cafeterías</v>
          </cell>
        </row>
        <row r="541">
          <cell r="L541" t="str">
            <v>1.5.1.5.12 Corrales para animales</v>
          </cell>
        </row>
        <row r="542">
          <cell r="L542" t="str">
            <v>1.5.1.5.13 Balnearios</v>
          </cell>
        </row>
        <row r="543">
          <cell r="L543" t="str">
            <v>1.5.1.5.14 Fábrica de blocks</v>
          </cell>
        </row>
        <row r="544">
          <cell r="L544" t="str">
            <v>1.5.1.5.15 Cines</v>
          </cell>
        </row>
        <row r="545">
          <cell r="L545" t="str">
            <v>1.5.1.5.16 Matanza y expendio de carnes</v>
          </cell>
        </row>
        <row r="546">
          <cell r="L546" t="str">
            <v>1.5.1.5.17 Alquileres o arrendamientos de proventos</v>
          </cell>
        </row>
        <row r="547">
          <cell r="L547" t="str">
            <v>1.5.1.5.18 Tardanza por pagos de arrendamientos (10 % mora)</v>
          </cell>
        </row>
        <row r="548">
          <cell r="L548" t="str">
            <v>1.5.1.5.19 Otros proventos</v>
          </cell>
        </row>
        <row r="549">
          <cell r="L549" t="str">
            <v>1.5.1.6 ACCESORIOS SOBRE DERECHOS ADMINISTRATIVOS</v>
          </cell>
        </row>
        <row r="550">
          <cell r="L550" t="str">
            <v>1.5.1.6.01 Recargo tasa sobre inmigración</v>
          </cell>
        </row>
        <row r="551">
          <cell r="L551" t="str">
            <v>1.5.1.6.02 Recargo por mora registro de tierras</v>
          </cell>
        </row>
        <row r="552">
          <cell r="L552" t="str">
            <v>1.5.2 INGRESOS DE EXPLOTACIÓN</v>
          </cell>
        </row>
        <row r="553">
          <cell r="L553" t="str">
            <v>1.5.2.1 VENTAS DE BIENES POR ESTABLECIMIENTO DE MERCADO</v>
          </cell>
        </row>
        <row r="554">
          <cell r="L554" t="str">
            <v>1.5.2.1.01 Ventas de bienes por establecimiento de mercado</v>
          </cell>
        </row>
        <row r="555">
          <cell r="L555" t="str">
            <v>1.5.2.2 VENTAS DE SERVICIOS POR ESTABLECIMIENTO DE MERCADO</v>
          </cell>
        </row>
        <row r="556">
          <cell r="L556" t="str">
            <v>1.5.2.2.01 Ventas de servicios por establecimiento de mercado</v>
          </cell>
        </row>
        <row r="557">
          <cell r="L557" t="str">
            <v>1.5.2.2.02 Venta de servicios de las instituciones públicas financieras</v>
          </cell>
        </row>
        <row r="558">
          <cell r="L558" t="str">
            <v>1.5.2.2.03 Venta de agua y saneamiento</v>
          </cell>
        </row>
        <row r="559">
          <cell r="L559" t="str">
            <v>1.5.2.2.04 Venta de energía eléctrica</v>
          </cell>
        </row>
        <row r="560">
          <cell r="L560" t="str">
            <v>1.6 OTROS INGRESOS</v>
          </cell>
        </row>
        <row r="561">
          <cell r="L561" t="str">
            <v>1.6.1 RENTAS DE LA PROPIEDAD</v>
          </cell>
        </row>
        <row r="562">
          <cell r="L562" t="str">
            <v>1.6.1.1 DIVIDENDOS POR INVERSIONES EMPRESARIALES</v>
          </cell>
        </row>
        <row r="563">
          <cell r="L563" t="str">
            <v>1.6.1.1.01 Fondo Patrimonial de Empresas Reformadas (Fonper)</v>
          </cell>
        </row>
        <row r="564">
          <cell r="L564" t="str">
            <v>1.6.1.1.02 Dividendos Banco de Reservas</v>
          </cell>
        </row>
        <row r="565">
          <cell r="L565" t="str">
            <v>1.6.1.1.03 Dividendos Refinería Dominicana de Petróleo</v>
          </cell>
        </row>
        <row r="566">
          <cell r="L566" t="str">
            <v>1.6.1.1.04 Dividendos por inversiones empresariales</v>
          </cell>
        </row>
        <row r="567">
          <cell r="L567" t="str">
            <v>1.6.1.1.05 De las instituciones públicas financieras</v>
          </cell>
        </row>
        <row r="568">
          <cell r="L568" t="str">
            <v>1.6.1.1.06 Dividendo de la Operadora Puerto Viejo, s.a. (OPUVISA)</v>
          </cell>
        </row>
        <row r="569">
          <cell r="L569" t="str">
            <v>1.6.1.1.07 Dividendos de Fimaca</v>
          </cell>
        </row>
        <row r="570">
          <cell r="L570" t="str">
            <v>1.6.1.1.99 Otros dividendos</v>
          </cell>
        </row>
        <row r="571">
          <cell r="L571" t="str">
            <v>1.6.1.2 INTERESES</v>
          </cell>
        </row>
        <row r="572">
          <cell r="L572" t="str">
            <v>1.6.1.2.01 Intereses por colocación de bonos del mercado interno</v>
          </cell>
        </row>
        <row r="573">
          <cell r="L573" t="str">
            <v>1.6.1.2.02 Intereses por colocación de inversiones financieras del mercado interno</v>
          </cell>
        </row>
        <row r="574">
          <cell r="L574" t="str">
            <v>1.6.1.2.03 Ganancia por colocación de bonos internos</v>
          </cell>
        </row>
        <row r="575">
          <cell r="L575" t="str">
            <v>1.6.1.2.04 Intereses percibidos del mercado interno</v>
          </cell>
        </row>
        <row r="576">
          <cell r="L576" t="str">
            <v>1.6.1.2.05 Intereses por colocación de bonos del mercado externo</v>
          </cell>
        </row>
        <row r="577">
          <cell r="L577" t="str">
            <v>1.6.1.2.06 Intereses por colocación de inversiones financieras del mercado externo</v>
          </cell>
        </row>
        <row r="578">
          <cell r="L578" t="str">
            <v>1.6.1.2.07 Ganancia por colocación de bonos externos</v>
          </cell>
        </row>
        <row r="579">
          <cell r="L579" t="str">
            <v>1.6.1.2.08 Intereses percibidos del mercado externo</v>
          </cell>
        </row>
        <row r="580">
          <cell r="L580" t="str">
            <v>1.6.1.3 ARRIENDO DE ACTIVOS TANGIBLES NO PRODUCIDOS</v>
          </cell>
        </row>
        <row r="581">
          <cell r="L581" t="str">
            <v>1.6.1.3.01 Regalías netas de fundición minera</v>
          </cell>
        </row>
        <row r="582">
          <cell r="L582" t="str">
            <v>1.6.1.3.02 Permisos para explotar yacimientos mineros</v>
          </cell>
        </row>
        <row r="583">
          <cell r="L583" t="str">
            <v>1.6.1.3.03 Explotación yacimientos mineros</v>
          </cell>
        </row>
        <row r="584">
          <cell r="L584" t="str">
            <v>1.6.1.3.04 Explotación Falconbridge</v>
          </cell>
        </row>
        <row r="585">
          <cell r="L585" t="str">
            <v>1.6.1.3.05 Arrendamiento de solares</v>
          </cell>
        </row>
        <row r="586">
          <cell r="L586" t="str">
            <v>1.6.1.3.06 Arrendamiento de terrenos rurales</v>
          </cell>
        </row>
        <row r="587">
          <cell r="L587" t="str">
            <v>1.6.1.3.07 Arrendamiento de terrenos en cementerios</v>
          </cell>
        </row>
        <row r="588">
          <cell r="L588" t="str">
            <v>1.6.1.3.08 Alquileres o arrendamientos de bienes inmuebles</v>
          </cell>
        </row>
        <row r="589">
          <cell r="L589" t="str">
            <v>1.6.1.3.09 Alquileres o arrendamientos de bienes muebles</v>
          </cell>
        </row>
        <row r="590">
          <cell r="L590" t="str">
            <v>1.6.1.3.10 Concesiones del Hospital Metropolitano de Santiago (HOMS) - Nunca fue utilizado.</v>
          </cell>
        </row>
        <row r="591">
          <cell r="L591" t="str">
            <v>1.6.1.3.11 Arrendamiento de Salinas</v>
          </cell>
        </row>
        <row r="592">
          <cell r="L592" t="str">
            <v>1.6.1.4 CONCESIONES</v>
          </cell>
        </row>
        <row r="593">
          <cell r="L593" t="str">
            <v>1.6.1.4.01 Operación parqueos</v>
          </cell>
        </row>
        <row r="594">
          <cell r="L594" t="str">
            <v>1.6.1.4.02 Operación mercados</v>
          </cell>
        </row>
        <row r="595">
          <cell r="L595" t="str">
            <v>1.6.1.4.03 Operación cementerios</v>
          </cell>
        </row>
        <row r="596">
          <cell r="L596" t="str">
            <v>1.6.1.4.04 Concesiones De La Barrick Gold</v>
          </cell>
        </row>
        <row r="597">
          <cell r="L597" t="str">
            <v>1.6.1.4.99 Otras concesiones</v>
          </cell>
        </row>
        <row r="598">
          <cell r="L598" t="str">
            <v>1.6.1.5 ACCESORIOS DE ARRIENDO DE ACTIVOS TANGIBLES NO PRODUCIDOS</v>
          </cell>
        </row>
        <row r="599">
          <cell r="L599" t="str">
            <v>1.6.1.5.01 Interés indemnizatorio de las regalías mineras en US$</v>
          </cell>
        </row>
        <row r="600">
          <cell r="L600" t="str">
            <v>1.6.1.5.02 Recargos, multas y sanciones de las regalías  mineras en US$</v>
          </cell>
        </row>
        <row r="601">
          <cell r="L601" t="str">
            <v>1.6.2 SUBVENCIONES</v>
          </cell>
        </row>
        <row r="602">
          <cell r="L602" t="str">
            <v>1.6.2.1 SUBVENCIONES RECIBIDAS</v>
          </cell>
        </row>
        <row r="603">
          <cell r="L603" t="str">
            <v>1.6.2.1.01 Subvenciones recibidas de empresas y cuasi empresas públicas</v>
          </cell>
        </row>
        <row r="604">
          <cell r="L604" t="str">
            <v>1.6.2.1.02 Subvenciones recibidas de instituciones financieras no monetarias</v>
          </cell>
        </row>
        <row r="605">
          <cell r="L605" t="str">
            <v>1.6.2.1.03 Subvenciones recibidas de  instituciones financieras monetarias</v>
          </cell>
        </row>
        <row r="606">
          <cell r="L606" t="str">
            <v>1.6.3 MULTAS Y SANCIONES</v>
          </cell>
        </row>
        <row r="607">
          <cell r="L607" t="str">
            <v>1.6.3.1 MULTAS Y SANCIONES</v>
          </cell>
        </row>
        <row r="608">
          <cell r="L608" t="str">
            <v>1.6.3.1.01 Multas por delitos, evasión e incumplimiento al Código Tributario</v>
          </cell>
        </row>
        <row r="609">
          <cell r="L609" t="str">
            <v>1.6.3.1.02 Multas tribunales</v>
          </cell>
        </row>
        <row r="610">
          <cell r="L610" t="str">
            <v>1.6.3.1.03 Multas de tránsito</v>
          </cell>
        </row>
        <row r="611">
          <cell r="L611" t="str">
            <v>1.6.3.1.04 Multas carreteras</v>
          </cell>
        </row>
        <row r="612">
          <cell r="L612" t="str">
            <v>1.6.3.1.05 Multa Ley Forestal</v>
          </cell>
        </row>
        <row r="613">
          <cell r="L613" t="str">
            <v>1.6.3.1.06 Multas violaciones Ley Drogas Narcóticas</v>
          </cell>
        </row>
        <row r="614">
          <cell r="L614" t="str">
            <v>1.6.3.1.07 Multas Seguro Social, contratos de trabajo</v>
          </cell>
        </row>
        <row r="615">
          <cell r="L615" t="str">
            <v>1.6.3.1.08 Multas diversas</v>
          </cell>
        </row>
        <row r="616">
          <cell r="L616" t="str">
            <v>1.6.3.1.09 Pago tardío recolección desechos sólidos</v>
          </cell>
        </row>
        <row r="617">
          <cell r="L617" t="str">
            <v>1.6.3.1.10 Pago tardío remates proventos</v>
          </cell>
        </row>
        <row r="618">
          <cell r="L618" t="str">
            <v>1.6.3.1.11 Multas administrativas</v>
          </cell>
        </row>
        <row r="619">
          <cell r="L619" t="str">
            <v>1.6.3.1.12 Multas por construcción ilegal</v>
          </cell>
        </row>
        <row r="620">
          <cell r="L620" t="str">
            <v>1.6.3.1.13 Multa por tirada de escombros y desechos en las vías públicas</v>
          </cell>
        </row>
        <row r="621">
          <cell r="L621" t="str">
            <v>1.6.3.1.14 Multas judiciales</v>
          </cell>
        </row>
        <row r="622">
          <cell r="L622" t="str">
            <v>1.6.3.1.15 Multas por incautación</v>
          </cell>
        </row>
        <row r="623">
          <cell r="L623" t="str">
            <v>1.6.4 INGRESOS DIVERSOS</v>
          </cell>
        </row>
        <row r="624">
          <cell r="L624" t="str">
            <v>1.6.4.1 INGRESOS DIVERSOS</v>
          </cell>
        </row>
        <row r="625">
          <cell r="L625" t="str">
            <v>1.6.4.1.01 Depósitos en exceso</v>
          </cell>
        </row>
        <row r="626">
          <cell r="L626" t="str">
            <v>1.6.4.1.02 Miscelaneos</v>
          </cell>
        </row>
        <row r="627">
          <cell r="L627" t="str">
            <v>1.6.4.1.03 Fianzas industriales para la fabricación de fósforos</v>
          </cell>
        </row>
        <row r="628">
          <cell r="L628" t="str">
            <v>1.6.4.1.04 Fianzas Judiciales y depósitos en consignación</v>
          </cell>
        </row>
        <row r="629">
          <cell r="L629" t="str">
            <v>1.6.4.1.05 Fianzas diversas</v>
          </cell>
        </row>
        <row r="630">
          <cell r="L630" t="str">
            <v>1.6.4.1.99 Otros ingresos diversos</v>
          </cell>
        </row>
        <row r="631">
          <cell r="L631" t="str">
            <v>1.7 VENTA DE ACTIVOS NO FINANCIEROS</v>
          </cell>
        </row>
        <row r="632">
          <cell r="L632" t="str">
            <v>1.7.1 VENTA DE  ACTIVOS FIJOS</v>
          </cell>
        </row>
        <row r="633">
          <cell r="L633" t="str">
            <v>1.7.1.1 VENTA DE EDIFICIOS</v>
          </cell>
        </row>
        <row r="634">
          <cell r="L634" t="str">
            <v>1.7.1.1.01 Edificios residenciales (viviendas)</v>
          </cell>
        </row>
        <row r="635">
          <cell r="L635" t="str">
            <v>1.7.1.1.02 Edificios no residenciales</v>
          </cell>
        </row>
        <row r="636">
          <cell r="L636" t="str">
            <v>1.7.1.1.03 Otras estructuras</v>
          </cell>
        </row>
        <row r="637">
          <cell r="L637" t="str">
            <v>1.7.1.2 VENTAS DE MOBILIARIO Y EQUIPO</v>
          </cell>
        </row>
        <row r="638">
          <cell r="L638" t="str">
            <v>1.7.1.2.01 Muebles de oficina y estantería</v>
          </cell>
        </row>
        <row r="639">
          <cell r="L639" t="str">
            <v>1.7.1.2.02 Muebles de alojamiento, excepto de oficina y estantería</v>
          </cell>
        </row>
        <row r="640">
          <cell r="L640" t="str">
            <v>1.7.1.2.03 Equipos de cómputo</v>
          </cell>
        </row>
        <row r="641">
          <cell r="L641" t="str">
            <v>1.7.1.2.04 Electrodomésticos</v>
          </cell>
        </row>
        <row r="642">
          <cell r="L642" t="str">
            <v>1.7.1.3 VENTAS DE MOBILIARIO Y EQUIPO EDUCACIONAL Y RECREATIVO</v>
          </cell>
        </row>
        <row r="643">
          <cell r="L643" t="str">
            <v>1.7.1.3.01 Equipos y aparatos audiovisuales</v>
          </cell>
        </row>
        <row r="644">
          <cell r="L644" t="str">
            <v>1.7.1.3.02 Aparatos deportivos</v>
          </cell>
        </row>
        <row r="645">
          <cell r="L645" t="str">
            <v>1.7.1.3.03 Cámaras fotográficas y de video</v>
          </cell>
        </row>
        <row r="646">
          <cell r="L646" t="str">
            <v>1.7.1.3.04 Equipos  recreativos</v>
          </cell>
        </row>
        <row r="647">
          <cell r="L647" t="str">
            <v>1.7.1.4 VENTAS DE VEHÍCULOS Y EQUIPO DE TRANSPORTE, TRACCIÓN Y ELEVACIÓN</v>
          </cell>
        </row>
        <row r="648">
          <cell r="L648" t="str">
            <v>1.7.1.4.01 Automóviles y camiones</v>
          </cell>
        </row>
        <row r="649">
          <cell r="L649" t="str">
            <v>1.7.1.4.02 Carrocerías y remolques</v>
          </cell>
        </row>
        <row r="650">
          <cell r="L650" t="str">
            <v>1.7.1.4.03 Equipo aeronáutico</v>
          </cell>
        </row>
        <row r="651">
          <cell r="L651" t="str">
            <v>1.7.1.4.04 Equipo ferroviario</v>
          </cell>
        </row>
        <row r="652">
          <cell r="L652" t="str">
            <v>1.7.1.4.05 Embarcaciones</v>
          </cell>
        </row>
        <row r="653">
          <cell r="L653" t="str">
            <v>1.7.1.4.06 Equipo de tracción</v>
          </cell>
        </row>
        <row r="654">
          <cell r="L654" t="str">
            <v>1.7.1.4.07 Equipo de elevación</v>
          </cell>
        </row>
        <row r="655">
          <cell r="L655" t="str">
            <v>1.7.1.4.08 Otros equipos de transporte</v>
          </cell>
        </row>
        <row r="656">
          <cell r="L656" t="str">
            <v>1.7.1.5 VENTAS DE MAQUINARIA, OTROS EQUIPOS Y HERRAMIENTAS</v>
          </cell>
        </row>
        <row r="657">
          <cell r="L657" t="str">
            <v>1.7.1.5.01 Maquinaria y equipo agropecuario</v>
          </cell>
        </row>
        <row r="658">
          <cell r="L658" t="str">
            <v>1.7.1.5.02 Maquinaria y equipo industrial</v>
          </cell>
        </row>
        <row r="659">
          <cell r="L659" t="str">
            <v>1.7.1.5.03 Maquinaria y equipo de construcción</v>
          </cell>
        </row>
        <row r="660">
          <cell r="L660" t="str">
            <v>1.7.1.5.04 Sistemas de aire acondicionado, calefacción y refrigeración industrial y comercial</v>
          </cell>
        </row>
        <row r="661">
          <cell r="L661" t="str">
            <v>1.7.1.5.05 Equipo de comunicación, telecomunicaciones y señalamiento</v>
          </cell>
        </row>
        <row r="662">
          <cell r="L662" t="str">
            <v>1.7.1.5.06 Equipo de generación eléctrica, aparatos y accesorios eléctricos</v>
          </cell>
        </row>
        <row r="663">
          <cell r="L663" t="str">
            <v>1.7.1.5.07 Herramientas y máquinas-herramientas</v>
          </cell>
        </row>
        <row r="664">
          <cell r="L664" t="str">
            <v>1.7.1.5.08 Otros equipos</v>
          </cell>
        </row>
        <row r="665">
          <cell r="L665" t="str">
            <v>1.7.1.6 VENTAS DE EQUIPO E INSTRUMENTAL, CIENTÍFICO Y LABORATORIO</v>
          </cell>
        </row>
        <row r="666">
          <cell r="L666" t="str">
            <v>1.7.1.6.01 Equipo médico y de laboratorio</v>
          </cell>
        </row>
        <row r="667">
          <cell r="L667" t="str">
            <v>1.7.1.6.02 Instrumental médico y de laboratorio</v>
          </cell>
        </row>
        <row r="668">
          <cell r="L668" t="str">
            <v>1.7.1.6.03 Equipo veterinario</v>
          </cell>
        </row>
        <row r="669">
          <cell r="L669" t="str">
            <v>1.7.1.6.04 Equipo meteorológico y sismológico</v>
          </cell>
        </row>
        <row r="670">
          <cell r="L670" t="str">
            <v>1.7.1.7 VENTAS DE ACTIVOS BIOLÓGICOS</v>
          </cell>
        </row>
        <row r="671">
          <cell r="L671" t="str">
            <v>1.7.1.7.01 Bovinos</v>
          </cell>
        </row>
        <row r="672">
          <cell r="L672" t="str">
            <v>1.7.1.7.02 Porcinos</v>
          </cell>
        </row>
        <row r="673">
          <cell r="L673" t="str">
            <v>1.7.1.7.03 Aves</v>
          </cell>
        </row>
        <row r="674">
          <cell r="L674" t="str">
            <v>1.7.1.7.04 Ovinos y caprinos</v>
          </cell>
        </row>
        <row r="675">
          <cell r="L675" t="str">
            <v>1.7.1.7.05 Peces y acuicultura</v>
          </cell>
        </row>
        <row r="676">
          <cell r="L676" t="str">
            <v>1.7.1.7.06 Equinos</v>
          </cell>
        </row>
        <row r="677">
          <cell r="L677" t="str">
            <v>1.7.1.7.07 Especies menores y de zoológico</v>
          </cell>
        </row>
        <row r="678">
          <cell r="L678" t="str">
            <v>1.7.1.7.08 Otros animales que generan producción recurrente</v>
          </cell>
        </row>
        <row r="679">
          <cell r="L679" t="str">
            <v>1.7.1.7.09 Árboles, cultivos y plantas que generan productos recurrentes</v>
          </cell>
        </row>
        <row r="680">
          <cell r="L680" t="str">
            <v>1.7.1.8 VENTAS DE EQUIPOS DE DEFENSA Y SEGURIDAD</v>
          </cell>
        </row>
        <row r="681">
          <cell r="L681" t="str">
            <v>1.7.1.8.01 Equipos de defensa</v>
          </cell>
        </row>
        <row r="682">
          <cell r="L682" t="str">
            <v>1.7.1.8.02 Equipos de seguridad</v>
          </cell>
        </row>
        <row r="683">
          <cell r="L683" t="str">
            <v>1.7.1.8.99 Otros mobiliarios y equipos no identificados precedentemente</v>
          </cell>
        </row>
        <row r="684">
          <cell r="L684" t="str">
            <v>1.7.2 VENTA DE ACTIVOS INTANGIBLES</v>
          </cell>
        </row>
        <row r="685">
          <cell r="L685" t="str">
            <v>1.7.2.1 PROGRAMAS DE INFORMÁTICA Y BASE DE DATOS</v>
          </cell>
        </row>
        <row r="686">
          <cell r="L686" t="str">
            <v>1.7.2.1.01 Programas de informática</v>
          </cell>
        </row>
        <row r="687">
          <cell r="L687" t="str">
            <v>1.7.2.1.02 Base de datos</v>
          </cell>
        </row>
        <row r="688">
          <cell r="L688" t="str">
            <v>1.7.2.2 DERECHOS SOBRE BIENES INTANGIBLES</v>
          </cell>
        </row>
        <row r="689">
          <cell r="L689" t="str">
            <v>1.7.2.2.01 Derechos sobre bienes intangibles</v>
          </cell>
        </row>
        <row r="690">
          <cell r="L690" t="str">
            <v>1.7.2.3 MARCAS Y PATENTES</v>
          </cell>
        </row>
        <row r="691">
          <cell r="L691" t="str">
            <v>1.7.2.3.01 Marcas y patentes</v>
          </cell>
        </row>
        <row r="692">
          <cell r="L692" t="str">
            <v>1.7.2.4 CONCESIONES</v>
          </cell>
        </row>
        <row r="693">
          <cell r="L693" t="str">
            <v>1.7.2.4.01 Concesiones</v>
          </cell>
        </row>
        <row r="694">
          <cell r="L694" t="str">
            <v>1.7.2.5 LICENCIAS INFORMÁTICAS E INTELECTUALES, INDUSTRIALES Y COMERCIALES</v>
          </cell>
        </row>
        <row r="695">
          <cell r="L695" t="str">
            <v>1.7.2.5.01 Informáticas</v>
          </cell>
        </row>
        <row r="696">
          <cell r="L696" t="str">
            <v>1.7.2.5.02 Intelectuales</v>
          </cell>
        </row>
        <row r="697">
          <cell r="L697" t="str">
            <v>1.7.2.5.03 Industriales</v>
          </cell>
        </row>
        <row r="698">
          <cell r="L698" t="str">
            <v>1.7.2.5.04 Comerciales</v>
          </cell>
        </row>
        <row r="699">
          <cell r="L699" t="str">
            <v>1.7.2.6 OTROS ACTIVOS INTANGIBLES</v>
          </cell>
        </row>
        <row r="700">
          <cell r="L700" t="str">
            <v>1.7.2.6.01 Otros activos intangibles</v>
          </cell>
        </row>
        <row r="701">
          <cell r="L701" t="str">
            <v>1.7.3 VENTA DE OBJETOS DE VALOR</v>
          </cell>
        </row>
        <row r="702">
          <cell r="L702" t="str">
            <v>1.7.3.1 METALES Y PIEDRAS PRECIOSAS</v>
          </cell>
        </row>
        <row r="703">
          <cell r="L703" t="str">
            <v>1.7.3.1.01 Metales y piedras preciosas</v>
          </cell>
        </row>
        <row r="704">
          <cell r="L704" t="str">
            <v>1.7.3.2 ANTIGÜEDADES, BIENES ARTÍSTICOS Y OTROS OBJETOS DE ARTE</v>
          </cell>
        </row>
        <row r="705">
          <cell r="L705" t="str">
            <v>1.7.3.2.01 Antigüedades, bienes artísticos y otros objetos de arte</v>
          </cell>
        </row>
        <row r="706">
          <cell r="L706" t="str">
            <v>1.7.3.9 OTROS OBJETOS DE VALOR</v>
          </cell>
        </row>
        <row r="707">
          <cell r="L707" t="str">
            <v>1.7.3.9.01 Objetos de valor</v>
          </cell>
        </row>
        <row r="708">
          <cell r="L708" t="str">
            <v>1.7.4 VENTA DE TERRENOS</v>
          </cell>
        </row>
        <row r="709">
          <cell r="L709" t="str">
            <v>1.7.4.1 VENTAS DE TERRENOS RURALES</v>
          </cell>
        </row>
        <row r="710">
          <cell r="L710" t="str">
            <v>1.7.4.1.01 VENTAS DE TERRENOS RURALES</v>
          </cell>
        </row>
        <row r="711">
          <cell r="L711" t="str">
            <v>1.7.4.2 VENTAS DE TERRENOS URBANOS</v>
          </cell>
        </row>
        <row r="712">
          <cell r="L712" t="str">
            <v>1.7.4.2.01 VENTAS DE TERRENOS URBANOS</v>
          </cell>
        </row>
        <row r="713">
          <cell r="L713" t="str">
            <v>1.7.4.3 VENTA DE TERRENOS EN CEMENTERIOS</v>
          </cell>
        </row>
        <row r="714">
          <cell r="L714" t="str">
            <v>1.7.4.3.01 VENTA DE TERRENOS EN CEMENTERIOS</v>
          </cell>
        </row>
        <row r="715">
          <cell r="L715" t="str">
            <v>1.8 ACTIVOS FINANCIEROS (CON FINES DE POLÍTICA)</v>
          </cell>
        </row>
        <row r="716">
          <cell r="L716" t="str">
            <v>1.8.1 RECUPERACIÓN DE PRÉSTAMOS INTERNOS</v>
          </cell>
        </row>
        <row r="717">
          <cell r="L717" t="str">
            <v>1.8.1.1 RECUPERACIÓN DE PRÉSTAMOS DE CORTO PLAZO DEL SECTOR PRIVADO</v>
          </cell>
        </row>
        <row r="718">
          <cell r="L718" t="str">
            <v>1.8.1.1.01 Recuperación de préstamos de corto plazo del sector privado</v>
          </cell>
        </row>
        <row r="719">
          <cell r="L719" t="str">
            <v>1.8.1.2 RECUPERACIÓN DE PRÉSTAMOS DE CORTO PLAZO DEL SECTOR PÚBLICO</v>
          </cell>
        </row>
        <row r="720">
          <cell r="L720" t="str">
            <v>1.8.1.2.01 Recuperación de préstamos de corto plazo del sector público</v>
          </cell>
        </row>
        <row r="721">
          <cell r="L721" t="str">
            <v>1.8.1.3 RECUPERACIÓN DE PRÉSTAMOS DE LARGO PLAZO DEL SECTOR PRIVADO</v>
          </cell>
        </row>
        <row r="722">
          <cell r="L722" t="str">
            <v>1.8.1.3.01 Recuperación de préstamos de largo plazo del sector privado</v>
          </cell>
        </row>
        <row r="723">
          <cell r="L723" t="str">
            <v>1.8.1.4 RECUPERACIÓN DE PRÉSTAMOS DE LARGO PLAZO DEL SECTOR PÚBLICO</v>
          </cell>
        </row>
        <row r="724">
          <cell r="L724" t="str">
            <v>1.8.1.4.01 Recuperación de préstamos de largo plazo del sector público</v>
          </cell>
        </row>
        <row r="725">
          <cell r="L725" t="str">
            <v>1.8.2 VENTA DE ACCIONES Y PARTICIPACIONES DE CAPITAL ADQUIRIDAS CON FINES DE POLÍTICA</v>
          </cell>
        </row>
        <row r="726">
          <cell r="L726" t="str">
            <v>1.8.2.1 VENTA DE ACCIONES Y PARTICIPACIONES DE CAPITAL DE EMPRESAS PÚBLICAS NO FINANCIERAS</v>
          </cell>
        </row>
        <row r="727">
          <cell r="L727" t="str">
            <v>1.8.2.1.01 Venta de acciones y participaciones de capital de empresas públicas no financieras</v>
          </cell>
        </row>
        <row r="728">
          <cell r="L728" t="str">
            <v>1.8.2.2 VENTA DE ACCIONES Y PARTICIPACIONES DE CAPITAL DE INSTITUCIONES FINANCIERAS</v>
          </cell>
        </row>
        <row r="729">
          <cell r="L729" t="str">
            <v>1.8.2.2.01 Venta de acciones y participaciones de capital de instituciones públicas financieras</v>
          </cell>
        </row>
        <row r="730">
          <cell r="L730" t="str">
            <v>1.8.2.2.02 Venta de acciones y participaciones de capital de instituciones privadas financieras</v>
          </cell>
        </row>
        <row r="731">
          <cell r="L731" t="str">
            <v>1.8.2.3 VENTA DE ACCIONES Y PARTICIPACIONES DE CAPITAL DE EMPRESAS PRIVADAS</v>
          </cell>
        </row>
        <row r="732">
          <cell r="L732" t="str">
            <v>1.8.2.3.01 Venta de acciones y participaciones de capital de empresas privadas internas</v>
          </cell>
        </row>
        <row r="733">
          <cell r="L733" t="str">
            <v>1.8.2.3.02 Venta de acciones y participaciones de capital de empresas privadas externas</v>
          </cell>
        </row>
        <row r="734">
          <cell r="L734" t="str">
            <v>1.8.2.4 VENTA DE ACCIONES Y PARTICIPACIONES DE CAPITAL DE ORGANISMOS E INSTITUCIONES INTERNACIONALES</v>
          </cell>
        </row>
        <row r="735">
          <cell r="L735" t="str">
            <v>1.8.2.4.01 Venta de acciones y participaciones de capital de organismos e instituciones internacionales</v>
          </cell>
        </row>
        <row r="736">
          <cell r="L736" t="str">
            <v>1.8.2.5 VENTA DE VALORES REPRESENTATIVOS DE DEUDA ADQUIRIDOS CON FINES DE POLÍTICA</v>
          </cell>
        </row>
        <row r="737">
          <cell r="L737" t="str">
            <v>1.8.2.5.01 Venta De Títulos Y Valores Internos De Corto Plazo</v>
          </cell>
        </row>
        <row r="738">
          <cell r="L738" t="str">
            <v>1.8.2.5.02 Venta De Títulos Y Valores Internos De Largo Plazo</v>
          </cell>
        </row>
        <row r="739">
          <cell r="L739" t="str">
            <v>1.8.2.5.03 Venta De Títulos Y Valores Externos De Corto Plazo</v>
          </cell>
        </row>
        <row r="740">
          <cell r="L740" t="str">
            <v>1.8.2.5.04 Venta De Títulos Y Valores Externos De Largo Plazo</v>
          </cell>
        </row>
        <row r="741">
          <cell r="L741" t="str">
            <v>1.8.2.6 VENTA DE OBLIGACIONES NEGOCIABLES ADQUIRIDAS CON FINES DE POLÍTICA</v>
          </cell>
        </row>
        <row r="742">
          <cell r="L742" t="str">
            <v>1.8.2.6.01 Venta de obligaciones negociables adquiridas con fines de políticas</v>
          </cell>
        </row>
        <row r="743">
          <cell r="L743" t="str">
            <v>1.9 Ingresos a Especificar</v>
          </cell>
        </row>
        <row r="744">
          <cell r="L744" t="str">
            <v>1.9.1 Ingresos a Especificar Direccion General Imps. Internos</v>
          </cell>
        </row>
        <row r="745">
          <cell r="L745" t="str">
            <v>1.9.1.1 Ingresos a Especificar DirecciÃ³n General Imps. Internos</v>
          </cell>
        </row>
        <row r="746">
          <cell r="L746" t="str">
            <v>1.9.1.1.01 Ingresos a Especificar Direccion General Imps. Internos</v>
          </cell>
        </row>
        <row r="747">
          <cell r="L747" t="str">
            <v>1.9.2 Ingresos a Especificar DirecciÃ³n General de Aduanas</v>
          </cell>
        </row>
        <row r="748">
          <cell r="L748" t="str">
            <v>1.9.2.1 Ingresos a Especificar DirecciÃ³n General de Aduanas</v>
          </cell>
        </row>
        <row r="749">
          <cell r="L749" t="str">
            <v>1.9.2.1.01 Ingresos a Especificar Direccion General de Aduanas</v>
          </cell>
        </row>
        <row r="750">
          <cell r="L750" t="str">
            <v>1.9.3 Ingresos a Especificar TesorerÃ¿a Nacional</v>
          </cell>
        </row>
        <row r="751">
          <cell r="L751" t="str">
            <v>1.9.3.1 Ingresos a Especificar TesorerÃ¿a Nacional</v>
          </cell>
        </row>
        <row r="752">
          <cell r="L752" t="str">
            <v>1.9.3.1.01 Ingresos a Especificar Tesoreri¿a Nacional</v>
          </cell>
        </row>
        <row r="753">
          <cell r="L753" t="str">
            <v>2 GASTOS</v>
          </cell>
        </row>
        <row r="754">
          <cell r="L754" t="str">
            <v>2.1 REMUNERACIONES Y CONTRIBUCIONES</v>
          </cell>
        </row>
        <row r="755">
          <cell r="L755" t="str">
            <v>2.1.1 REMUNERACIONES</v>
          </cell>
        </row>
        <row r="756">
          <cell r="L756" t="str">
            <v>2.1.1.1 Remuneraciones al personal fijo</v>
          </cell>
        </row>
        <row r="757">
          <cell r="L757" t="str">
            <v>2.1.1.1.01 Sueldos fijos</v>
          </cell>
        </row>
        <row r="758">
          <cell r="L758" t="str">
            <v>2.1.1.1.02 Sueldos a médicos</v>
          </cell>
        </row>
        <row r="759">
          <cell r="L759" t="str">
            <v>2.1.1.1.03 Ascensos a militares</v>
          </cell>
        </row>
        <row r="760">
          <cell r="L760" t="str">
            <v>2.1.1.1.04 Nuevas plazas maestros</v>
          </cell>
        </row>
        <row r="761">
          <cell r="L761" t="str">
            <v>2.1.1.1.05 Incentivos y escalafón</v>
          </cell>
        </row>
        <row r="762">
          <cell r="L762" t="str">
            <v>2.1.1.1.06 Nuevas plazas a médicos</v>
          </cell>
        </row>
        <row r="763">
          <cell r="L763" t="str">
            <v>2.1.1.2 Remuneraciones al personal con carácter transitorio</v>
          </cell>
        </row>
        <row r="764">
          <cell r="L764" t="str">
            <v>2.1.1.2.01 Sueldos al personal contratado e igualado</v>
          </cell>
        </row>
        <row r="765">
          <cell r="L765" t="str">
            <v>2.1.1.2.02 Sueldos de personal nominal</v>
          </cell>
        </row>
        <row r="766">
          <cell r="L766" t="str">
            <v>2.1.1.2.03 Suplencias</v>
          </cell>
        </row>
        <row r="767">
          <cell r="L767" t="str">
            <v>2.1.1.2.04 Sueldos al personal por servicios especiales</v>
          </cell>
        </row>
        <row r="768">
          <cell r="L768" t="str">
            <v>2.1.1.2.05 Sueldo al personal nominal en período probatorio</v>
          </cell>
        </row>
        <row r="769">
          <cell r="L769" t="str">
            <v>2.1.1.2.06 Jornales</v>
          </cell>
        </row>
        <row r="770">
          <cell r="L770" t="str">
            <v>2.1.1.2.07 Sobrejornales</v>
          </cell>
        </row>
        <row r="771">
          <cell r="L771" t="str">
            <v>2.1.1.3 Sueldos al personal fijo en trámite de pensiones</v>
          </cell>
        </row>
        <row r="772">
          <cell r="L772" t="str">
            <v>2.1.1.3.01 Sueldos al personal fijo en trámite de pensiones</v>
          </cell>
        </row>
        <row r="773">
          <cell r="L773" t="str">
            <v>2.1.1.4 Sueldo anual no.13</v>
          </cell>
        </row>
        <row r="774">
          <cell r="L774" t="str">
            <v>2.1.1.4.01 Sueldo Anual No. 13</v>
          </cell>
        </row>
        <row r="775">
          <cell r="L775" t="str">
            <v>2.1.1.5 Prestaciones económicas</v>
          </cell>
        </row>
        <row r="776">
          <cell r="L776" t="str">
            <v>2.1.1.5.01 Prestaciones económicas</v>
          </cell>
        </row>
        <row r="777">
          <cell r="L777" t="str">
            <v>2.1.1.5.02 Pago de porcentaje por desvinculación de cargo</v>
          </cell>
        </row>
        <row r="778">
          <cell r="L778" t="str">
            <v>2.1.1.5.03 Prestación laboral por desvinculación</v>
          </cell>
        </row>
        <row r="779">
          <cell r="L779" t="str">
            <v>2.1.1.5.04 Proporción de vacaciones no disfrutadas</v>
          </cell>
        </row>
        <row r="780">
          <cell r="L780" t="str">
            <v>2.1.1.6 Vacaciones</v>
          </cell>
        </row>
        <row r="781">
          <cell r="L781" t="str">
            <v>2.1.1.6.01 Vacaciones</v>
          </cell>
        </row>
        <row r="782">
          <cell r="L782" t="str">
            <v>2.1.2 SOBRESUELDOS</v>
          </cell>
        </row>
        <row r="783">
          <cell r="L783" t="str">
            <v>2.1.2.1 Primas por antigüedad</v>
          </cell>
        </row>
        <row r="784">
          <cell r="L784" t="str">
            <v>2.1.2.1.01 Primas por antigüedad</v>
          </cell>
        </row>
        <row r="785">
          <cell r="L785" t="str">
            <v>2.1.2.2 Compensación</v>
          </cell>
        </row>
        <row r="786">
          <cell r="L786" t="str">
            <v>2.1.2.2.01 Compensación por gastos de alimentación</v>
          </cell>
        </row>
        <row r="787">
          <cell r="L787" t="str">
            <v>2.1.2.2.02 Compensación por horas extraordinarias</v>
          </cell>
        </row>
        <row r="788">
          <cell r="L788" t="str">
            <v>2.1.2.2.03 Pago de horas extraordinarias, horas extraordinarias fin de año (Reglamento 523-09)</v>
          </cell>
        </row>
        <row r="789">
          <cell r="L789" t="str">
            <v>2.1.2.2.04 Prima de transporte</v>
          </cell>
        </row>
        <row r="790">
          <cell r="L790" t="str">
            <v>2.1.2.2.05 Compensación servicios de seguridad</v>
          </cell>
        </row>
        <row r="791">
          <cell r="L791" t="str">
            <v>2.1.2.2.06 Compensación por resultados</v>
          </cell>
        </row>
        <row r="792">
          <cell r="L792" t="str">
            <v>2.1.2.2.07 Compensación por distancia</v>
          </cell>
        </row>
        <row r="793">
          <cell r="L793" t="str">
            <v>2.1.2.2.08 Compensaciones especiales</v>
          </cell>
        </row>
        <row r="794">
          <cell r="L794" t="str">
            <v>2.1.2.2.09 Bono por desempeño</v>
          </cell>
        </row>
        <row r="795">
          <cell r="L795" t="str">
            <v>2.1.2.2.10 Beneficio , acuerdo  de desempeños institucionales (Reglamento 423-12)</v>
          </cell>
        </row>
        <row r="796">
          <cell r="L796" t="str">
            <v>2.1.2.3 Especialismos</v>
          </cell>
        </row>
        <row r="797">
          <cell r="L797" t="str">
            <v>2.1.2.3.01 Especialismos</v>
          </cell>
        </row>
        <row r="798">
          <cell r="L798" t="str">
            <v>2.1.3 DIETAS Y GASTOS DE REPRESENTACIÓN</v>
          </cell>
        </row>
        <row r="799">
          <cell r="L799" t="str">
            <v>2.1.3.1 Dietas</v>
          </cell>
        </row>
        <row r="800">
          <cell r="L800" t="str">
            <v>2.1.3.1.01 Dietas en el país</v>
          </cell>
        </row>
        <row r="801">
          <cell r="L801" t="str">
            <v>2.1.3.1.02 Dietas en el exterior</v>
          </cell>
        </row>
        <row r="802">
          <cell r="L802" t="str">
            <v>2.1.3.2 Gastos de representación</v>
          </cell>
        </row>
        <row r="803">
          <cell r="L803" t="str">
            <v>2.1.3.2.01 Gastos de representación en el país</v>
          </cell>
        </row>
        <row r="804">
          <cell r="L804" t="str">
            <v>2.1.3.2.02 Gastos de representación en el exterior</v>
          </cell>
        </row>
        <row r="805">
          <cell r="L805" t="str">
            <v>2.1.4 GRATIFICACIONES Y BONIFICACIONES</v>
          </cell>
        </row>
        <row r="806">
          <cell r="L806" t="str">
            <v>2.1.4.1 Bonificaciones</v>
          </cell>
        </row>
        <row r="807">
          <cell r="L807" t="str">
            <v>2.1.4.1.01 Bonificaciones</v>
          </cell>
        </row>
        <row r="808">
          <cell r="L808" t="str">
            <v>2.1.4.2 Otras Gratificaciones y Bonificaciones</v>
          </cell>
        </row>
        <row r="809">
          <cell r="L809" t="str">
            <v>2.1.4.2.01 Bono escolar</v>
          </cell>
        </row>
        <row r="810">
          <cell r="L810" t="str">
            <v>2.1.4.2.02 Gratificaciones por pasantías</v>
          </cell>
        </row>
        <row r="811">
          <cell r="L811" t="str">
            <v>2.1.4.2.03 Gratificaciones por aniversario de institución</v>
          </cell>
        </row>
        <row r="812">
          <cell r="L812" t="str">
            <v>2.1.4.2.04 Otras gratificaciones</v>
          </cell>
        </row>
        <row r="813">
          <cell r="L813" t="str">
            <v>2.1.5 CONTRIBUCIONES A LA SEGURIDAD SOCIAL</v>
          </cell>
        </row>
        <row r="814">
          <cell r="L814" t="str">
            <v>2.1.5.1 Contribuciones al seguro de salud</v>
          </cell>
        </row>
        <row r="815">
          <cell r="L815" t="str">
            <v>2.1.5.1.01 Contribuciones al seguro de salud</v>
          </cell>
        </row>
        <row r="816">
          <cell r="L816" t="str">
            <v>2.1.5.2 Contribuciones al seguro de pensiones</v>
          </cell>
        </row>
        <row r="817">
          <cell r="L817" t="str">
            <v>2.1.5.2.01 Contribuciones al seguro de pensiones</v>
          </cell>
        </row>
        <row r="818">
          <cell r="L818" t="str">
            <v>2.1.5.3 Contribuciones al seguro de riesgo laboral</v>
          </cell>
        </row>
        <row r="819">
          <cell r="L819" t="str">
            <v>2.1.5.3.01 Contribuciones al seguro de riesgo laboral</v>
          </cell>
        </row>
        <row r="820">
          <cell r="L820" t="str">
            <v>2.1.5.4 Contribuciones al plan de retiro complementario</v>
          </cell>
        </row>
        <row r="821">
          <cell r="L821" t="str">
            <v>2.1.5.4.01 Contribuciones al plan de retiro complementario</v>
          </cell>
        </row>
        <row r="822">
          <cell r="L822" t="str">
            <v>2.2 CONTRATACIÓN DE SERVICIOS</v>
          </cell>
        </row>
        <row r="823">
          <cell r="L823" t="str">
            <v>2.2.1 SERVICIOS BÁSICOS</v>
          </cell>
        </row>
        <row r="824">
          <cell r="L824" t="str">
            <v>2.2.1.1 Radiocomunicación</v>
          </cell>
        </row>
        <row r="825">
          <cell r="L825" t="str">
            <v>2.2.1.1.01 Radiocomunicación</v>
          </cell>
        </row>
        <row r="826">
          <cell r="L826" t="str">
            <v>2.2.1.2 Servicios telefónico de larga distancia</v>
          </cell>
        </row>
        <row r="827">
          <cell r="L827" t="str">
            <v>2.2.1.2.01 Servicios telefónico de larga distancia</v>
          </cell>
        </row>
        <row r="828">
          <cell r="L828" t="str">
            <v>2.2.1.3 Teléfono local</v>
          </cell>
        </row>
        <row r="829">
          <cell r="L829" t="str">
            <v>2.2.1.3.01 Teléfono local</v>
          </cell>
        </row>
        <row r="830">
          <cell r="L830" t="str">
            <v>2.2.1.4 Telefax y correos</v>
          </cell>
        </row>
        <row r="831">
          <cell r="L831" t="str">
            <v>2.2.1.4.01 Telefax y correos</v>
          </cell>
        </row>
        <row r="832">
          <cell r="L832" t="str">
            <v>2.2.1.5 Servicio de internet y televisión por cable</v>
          </cell>
        </row>
        <row r="833">
          <cell r="L833" t="str">
            <v>2.2.1.5.01 Servicio de internet y televisión por cable</v>
          </cell>
        </row>
        <row r="834">
          <cell r="L834" t="str">
            <v>2.2.1.6 Electricidad</v>
          </cell>
        </row>
        <row r="835">
          <cell r="L835" t="str">
            <v>2.2.1.6.01 Energía eléctrica</v>
          </cell>
        </row>
        <row r="836">
          <cell r="L836" t="str">
            <v>2.2.1.6.02 Electricidad no cortable</v>
          </cell>
        </row>
        <row r="837">
          <cell r="L837" t="str">
            <v>2.2.1.7 Agua</v>
          </cell>
        </row>
        <row r="838">
          <cell r="L838" t="str">
            <v>2.2.1.7.01 Agua</v>
          </cell>
        </row>
        <row r="839">
          <cell r="L839" t="str">
            <v>2.2.1.8 Recolección de residuos sólidos</v>
          </cell>
        </row>
        <row r="840">
          <cell r="L840" t="str">
            <v>2.2.1.8.01 Recolección de residuos sólidos</v>
          </cell>
        </row>
        <row r="841">
          <cell r="L841" t="str">
            <v>2.2.2 PUBLICIDAD, IMPRESIÓN Y ENCUADERNACIÓN</v>
          </cell>
        </row>
        <row r="842">
          <cell r="L842" t="str">
            <v>2.2.2.1 Publicidad y propaganda</v>
          </cell>
        </row>
        <row r="843">
          <cell r="L843" t="str">
            <v>2.2.2.1.01 Publicidad y propaganda</v>
          </cell>
        </row>
        <row r="844">
          <cell r="L844" t="str">
            <v>2.2.2.2 Impresión y encuadernación</v>
          </cell>
        </row>
        <row r="845">
          <cell r="L845" t="str">
            <v>2.2.2.2.01 Impresión y encuadernación</v>
          </cell>
        </row>
        <row r="846">
          <cell r="L846" t="str">
            <v>2.2.3 VIÁTICOS</v>
          </cell>
        </row>
        <row r="847">
          <cell r="L847" t="str">
            <v>2.2.3.1 Viáticos dentro del país</v>
          </cell>
        </row>
        <row r="848">
          <cell r="L848" t="str">
            <v>2.2.3.1.01 Viáticos dentro del país</v>
          </cell>
        </row>
        <row r="849">
          <cell r="L849" t="str">
            <v>2.2.3.2 Viáticos fuera del país</v>
          </cell>
        </row>
        <row r="850">
          <cell r="L850" t="str">
            <v>2.2.3.2.01 Viaticos fuera del país</v>
          </cell>
        </row>
        <row r="851">
          <cell r="L851" t="str">
            <v>2.2.3.2.02 Viáticos a personas con labor diplomática y consular</v>
          </cell>
        </row>
        <row r="852">
          <cell r="L852" t="str">
            <v>2.2.4 TRANSPORTE Y ALMACENAJE</v>
          </cell>
        </row>
        <row r="853">
          <cell r="L853" t="str">
            <v>2.2.4.1 Pasajes</v>
          </cell>
        </row>
        <row r="854">
          <cell r="L854" t="str">
            <v>2.2.4.1.01 Pasajes</v>
          </cell>
        </row>
        <row r="855">
          <cell r="L855" t="str">
            <v>2.2.4.2 Fletes</v>
          </cell>
        </row>
        <row r="856">
          <cell r="L856" t="str">
            <v>2.2.4.2.01 Fletes</v>
          </cell>
        </row>
        <row r="857">
          <cell r="L857" t="str">
            <v>2.2.4.3 Almacenaje</v>
          </cell>
        </row>
        <row r="858">
          <cell r="L858" t="str">
            <v>2.2.4.3.01 Almacenaje</v>
          </cell>
        </row>
        <row r="859">
          <cell r="L859" t="str">
            <v>2.2.4.4 Peaje</v>
          </cell>
        </row>
        <row r="860">
          <cell r="L860" t="str">
            <v>2.2.4.4.01 Peaje</v>
          </cell>
        </row>
        <row r="861">
          <cell r="L861" t="str">
            <v>2.2.5 ALQUILERES Y RENTAS</v>
          </cell>
        </row>
        <row r="862">
          <cell r="L862" t="str">
            <v>2.2.5.1 Alquileres y rentas de edificios y locales</v>
          </cell>
        </row>
        <row r="863">
          <cell r="L863" t="str">
            <v>2.2.5.1.01 Alquilleres y rentas de edificios y locales</v>
          </cell>
        </row>
        <row r="864">
          <cell r="L864" t="str">
            <v>2.2.5.2 Alquileres de equipos de producción</v>
          </cell>
        </row>
        <row r="865">
          <cell r="L865" t="str">
            <v>2.2.5.2.01 Alquileres de equipos de producción</v>
          </cell>
        </row>
        <row r="866">
          <cell r="L866" t="str">
            <v>2.2.5.3 Alquileres de maquinarias y equipos</v>
          </cell>
        </row>
        <row r="867">
          <cell r="L867" t="str">
            <v>2.2.5.3.01 Alquiler de equipo educacional</v>
          </cell>
        </row>
        <row r="868">
          <cell r="L868" t="str">
            <v>2.2.5.3.02 Alquiler de equipo para computación</v>
          </cell>
        </row>
        <row r="869">
          <cell r="L869" t="str">
            <v>2.2.5.3.03 Alquiler de equipo de comunicación</v>
          </cell>
        </row>
        <row r="870">
          <cell r="L870" t="str">
            <v>2.2.5.3.04 Alquiler de equipo de oficina y muebles</v>
          </cell>
        </row>
        <row r="871">
          <cell r="L871" t="str">
            <v>2.2.5.3.05 Alquiler de equipos sanitarios y de laboratorios</v>
          </cell>
        </row>
        <row r="872">
          <cell r="L872" t="str">
            <v>2.2.5.4 Alquileres de equipos de transporte, tracción y elevación</v>
          </cell>
        </row>
        <row r="873">
          <cell r="L873" t="str">
            <v>2.2.5.4.01 Alquileres de equipos de transporte, tracción y elevación</v>
          </cell>
        </row>
        <row r="874">
          <cell r="L874" t="str">
            <v>2.2.5.5 Alquiler de tierras</v>
          </cell>
        </row>
        <row r="875">
          <cell r="L875" t="str">
            <v>2.2.5.5.01 Alquiler de tierras</v>
          </cell>
        </row>
        <row r="876">
          <cell r="L876" t="str">
            <v>2.2.5.6 Alquileres de terrenos</v>
          </cell>
        </row>
        <row r="877">
          <cell r="L877" t="str">
            <v>2.2.5.6.01 Alquileres de terrenos</v>
          </cell>
        </row>
        <row r="878">
          <cell r="L878" t="str">
            <v>2.2.5.7 Alquileres de equipos de construcción y movimiento de tierras</v>
          </cell>
        </row>
        <row r="879">
          <cell r="L879" t="str">
            <v>2.2.5.7.01 Alquileres de equipos de construcción y movimiento de tierras</v>
          </cell>
        </row>
        <row r="880">
          <cell r="L880" t="str">
            <v>2.2.5.8 Otros alquileres</v>
          </cell>
        </row>
        <row r="881">
          <cell r="L881" t="str">
            <v>2.2.5.8.01 Otros alquileres</v>
          </cell>
        </row>
        <row r="882">
          <cell r="L882" t="str">
            <v>2.2.6 SEGUROS</v>
          </cell>
        </row>
        <row r="883">
          <cell r="L883" t="str">
            <v>2.2.6.1 Seguro de bienes inmuebles</v>
          </cell>
        </row>
        <row r="884">
          <cell r="L884" t="str">
            <v>2.2.6.1.01 Seguro de bienes inmuebles e infraestructura</v>
          </cell>
        </row>
        <row r="885">
          <cell r="L885" t="str">
            <v>2.2.6.2 Seguro de bienes muebles</v>
          </cell>
        </row>
        <row r="886">
          <cell r="L886" t="str">
            <v>2.2.6.2.01 Seguro de bienes muebles</v>
          </cell>
        </row>
        <row r="887">
          <cell r="L887" t="str">
            <v>2.2.6.3 Seguros de personas</v>
          </cell>
        </row>
        <row r="888">
          <cell r="L888" t="str">
            <v>2.2.6.3.01 Seguros de personas</v>
          </cell>
        </row>
        <row r="889">
          <cell r="L889" t="str">
            <v>2.2.6.4 Seguros de la producción agrícola</v>
          </cell>
        </row>
        <row r="890">
          <cell r="L890" t="str">
            <v>2.2.6.4.01 Seguros de la producción agrícola</v>
          </cell>
        </row>
        <row r="891">
          <cell r="L891" t="str">
            <v>2.2.6.5 Seguro sobre infraestructura</v>
          </cell>
        </row>
        <row r="892">
          <cell r="L892" t="str">
            <v>2.2.6.5.01 Seguro sobre infraestructura</v>
          </cell>
        </row>
        <row r="893">
          <cell r="L893" t="str">
            <v>2.2.6.6 Seguro sobre bienes de dominio público</v>
          </cell>
        </row>
        <row r="894">
          <cell r="L894" t="str">
            <v>2.2.6.6.01 Seguro sobre bienes de dominio público</v>
          </cell>
        </row>
        <row r="895">
          <cell r="L895" t="str">
            <v>2.2.6.7 Seguro sobre bienes históricos y culturales</v>
          </cell>
        </row>
        <row r="896">
          <cell r="L896" t="str">
            <v>2.2.6.7.01 Seguro sobre bienes históricos y culturales</v>
          </cell>
        </row>
        <row r="897">
          <cell r="L897" t="str">
            <v>2.2.6.8 Seguro sobre inventarios de bienes de consumo</v>
          </cell>
        </row>
        <row r="898">
          <cell r="L898" t="str">
            <v>2.2.6.8.01 Seguro sobre inventarios de bienes de consumo</v>
          </cell>
        </row>
        <row r="899">
          <cell r="L899" t="str">
            <v>2.2.6.9 Otros seguros</v>
          </cell>
        </row>
        <row r="900">
          <cell r="L900" t="str">
            <v>2.2.6.9.01 Otros seguros</v>
          </cell>
        </row>
        <row r="901">
          <cell r="L901" t="str">
            <v>2.2.7 SERVICIOS DE CONSERVACIÓN, REPARACIONES MENORES E INSTALACIONES TEMPORALES</v>
          </cell>
        </row>
        <row r="902">
          <cell r="L902" t="str">
            <v>2.2.7.1 Contratación de obras menores</v>
          </cell>
        </row>
        <row r="903">
          <cell r="L903" t="str">
            <v>2.2.7.1.01 Obras menores en edificaciones</v>
          </cell>
        </row>
        <row r="904">
          <cell r="L904" t="str">
            <v>2.2.7.1.02 Servicios especiales de mantenimiento y reparación</v>
          </cell>
        </row>
        <row r="905">
          <cell r="L905" t="str">
            <v>2.2.7.1.03 Limpieza, desmalezamiento de tierras y terrenos</v>
          </cell>
        </row>
        <row r="906">
          <cell r="L906" t="str">
            <v>2.2.7.1.04 Mantenimiento y reparación de obras civiles en instalaciones varias</v>
          </cell>
        </row>
        <row r="907">
          <cell r="L907" t="str">
            <v>2.2.7.1.05 Obras en bienes de dominio público</v>
          </cell>
        </row>
        <row r="908">
          <cell r="L908" t="str">
            <v>2.2.7.1.06 Instalaciones eléctricas</v>
          </cell>
        </row>
        <row r="909">
          <cell r="L909" t="str">
            <v>2.2.7.1.07 Servicios de pintura y derivados con fines de higiene y embellecimiento</v>
          </cell>
        </row>
        <row r="910">
          <cell r="L910" t="str">
            <v>2.2.7.2 Mantenimiento y reparación  de maquinarias y equipos</v>
          </cell>
        </row>
        <row r="911">
          <cell r="L911" t="str">
            <v>2.2.7.2.01 Mantenimiento y reparación de muebles y equipos de oficina</v>
          </cell>
        </row>
        <row r="912">
          <cell r="L912" t="str">
            <v>2.2.7.2.02 Mantenimiento y reparación de equipo para computación</v>
          </cell>
        </row>
        <row r="913">
          <cell r="L913" t="str">
            <v>2.2.7.2.03 Mantenimiento y reparación de equipo educacional</v>
          </cell>
        </row>
        <row r="914">
          <cell r="L914" t="str">
            <v>2.2.7.2.04 Mantenimiento y reparación de equipos sanitarios y de laboratorio</v>
          </cell>
        </row>
        <row r="915">
          <cell r="L915" t="str">
            <v>2.2.7.2.05 Mantenimiento y reparación de equipo de comunicación</v>
          </cell>
        </row>
        <row r="916">
          <cell r="L916" t="str">
            <v>2.2.7.2.06 Mantenimiento y reparación de equipos de transporte, tracción y elevación</v>
          </cell>
        </row>
        <row r="917">
          <cell r="L917" t="str">
            <v>2.2.7.3 Instalaciones temporales</v>
          </cell>
        </row>
        <row r="918">
          <cell r="L918" t="str">
            <v>2.2.7.3.01 Instalaciones temporales</v>
          </cell>
        </row>
        <row r="919">
          <cell r="L919" t="str">
            <v>2.2.8 OTROS SERVICIOS NO INCLUIDOS EN CONCEPTOS ANTERIORES</v>
          </cell>
        </row>
        <row r="920">
          <cell r="L920" t="str">
            <v>2.2.8.1 Gastos judiciales</v>
          </cell>
        </row>
        <row r="921">
          <cell r="L921" t="str">
            <v>2.2.8.1.01 Gastos judiciales</v>
          </cell>
        </row>
        <row r="922">
          <cell r="L922" t="str">
            <v>2.2.8.2 Comisiones y gastos bancarios</v>
          </cell>
        </row>
        <row r="923">
          <cell r="L923" t="str">
            <v>2.2.8.2.01 Comisiones y gastos bancarios</v>
          </cell>
        </row>
        <row r="924">
          <cell r="L924" t="str">
            <v>2.2.8.3 Servicios sanitarios médicos y veterinarios</v>
          </cell>
        </row>
        <row r="925">
          <cell r="L925" t="str">
            <v>2.2.8.3.01 Servicios sanitarios médicos y veterinarios</v>
          </cell>
        </row>
        <row r="926">
          <cell r="L926" t="str">
            <v>2.2.8.4 Servicios funerarios y gastos conexos</v>
          </cell>
        </row>
        <row r="927">
          <cell r="L927" t="str">
            <v>2.2.8.4.01 Servicios funerarios y gastos conexos</v>
          </cell>
        </row>
        <row r="928">
          <cell r="L928" t="str">
            <v>2.2.8.5 Fumigación, lavandería, limpieza e higiene</v>
          </cell>
        </row>
        <row r="929">
          <cell r="L929" t="str">
            <v>2.2.8.5.01 Fumigación</v>
          </cell>
        </row>
        <row r="930">
          <cell r="L930" t="str">
            <v>2.2.8.5.02 Lavandería</v>
          </cell>
        </row>
        <row r="931">
          <cell r="L931" t="str">
            <v>2.2.8.5.03 Limpieza e higiene</v>
          </cell>
        </row>
        <row r="932">
          <cell r="L932" t="str">
            <v>2.2.8.6 Organización de eventos y festividades</v>
          </cell>
        </row>
        <row r="933">
          <cell r="L933" t="str">
            <v>2.2.8.6.01 Eventos generales</v>
          </cell>
        </row>
        <row r="934">
          <cell r="L934" t="str">
            <v>2.2.8.6.02 Festividades</v>
          </cell>
        </row>
        <row r="935">
          <cell r="L935" t="str">
            <v>2.2.8.6.03 Actuaciones deportivas</v>
          </cell>
        </row>
        <row r="936">
          <cell r="L936" t="str">
            <v>2.2.8.6.04 Actuaciones artísticas</v>
          </cell>
        </row>
        <row r="937">
          <cell r="L937" t="str">
            <v>2.2.8.7 Servicios Técnicos y Profesionales</v>
          </cell>
        </row>
        <row r="938">
          <cell r="L938" t="str">
            <v>2.2.8.7.01 Estudios de ingeniería, arquitectura, investigaciones y análisis de factibilidad</v>
          </cell>
        </row>
        <row r="939">
          <cell r="L939" t="str">
            <v>2.2.8.7.02 Servicios jurídicos</v>
          </cell>
        </row>
        <row r="940">
          <cell r="L940" t="str">
            <v>2.2.8.7.03 Servicios de contabilidad y auditoría</v>
          </cell>
        </row>
        <row r="941">
          <cell r="L941" t="str">
            <v>2.2.8.7.04 Servicios de capacitación</v>
          </cell>
        </row>
        <row r="942">
          <cell r="L942" t="str">
            <v>2.2.8.7.05 Servicios de informática y sistemas computarizados</v>
          </cell>
        </row>
        <row r="943">
          <cell r="L943" t="str">
            <v>2.2.8.7.06 Otros servicios técnicos profesionales</v>
          </cell>
        </row>
        <row r="944">
          <cell r="L944" t="str">
            <v>2.2.8.8 Impuestos, derechos y tasas</v>
          </cell>
        </row>
        <row r="945">
          <cell r="L945" t="str">
            <v>2.2.8.8.01 Impuestos</v>
          </cell>
        </row>
        <row r="946">
          <cell r="L946" t="str">
            <v>2.2.8.8.02 Derechos</v>
          </cell>
        </row>
        <row r="947">
          <cell r="L947" t="str">
            <v>2.2.8.8.03 Tasas</v>
          </cell>
        </row>
        <row r="948">
          <cell r="L948" t="str">
            <v>2.2.8.9 Otros gastos operativos</v>
          </cell>
        </row>
        <row r="949">
          <cell r="L949" t="str">
            <v>2.2.8.9.01 Intereses devengados internos por instituciones financieras</v>
          </cell>
        </row>
        <row r="950">
          <cell r="L950" t="str">
            <v>2.2.8.9.02 Intereses devengados externos por instituciones financieras</v>
          </cell>
        </row>
        <row r="951">
          <cell r="L951" t="str">
            <v>2.2.8.9.03 Premios de billetes y quinielas de la Lotería Nacional</v>
          </cell>
        </row>
        <row r="952">
          <cell r="L952" t="str">
            <v>2.2.8.9.04 Otros gastos por indemnizaciones y compensaciones</v>
          </cell>
        </row>
        <row r="953">
          <cell r="L953" t="str">
            <v>2.2.8.9.05 Otros gastos operativos de instituciones empresariales</v>
          </cell>
        </row>
        <row r="954">
          <cell r="L954" t="str">
            <v>2.3 MATERIALES Y SUMINISTROS</v>
          </cell>
        </row>
        <row r="955">
          <cell r="L955" t="str">
            <v>2.3.1 ALIMENTOS Y PRODUCTOS AGROFORESTALES</v>
          </cell>
        </row>
        <row r="956">
          <cell r="L956" t="str">
            <v>2.3.1.1 Alimentos y bebidas para personas</v>
          </cell>
        </row>
        <row r="957">
          <cell r="L957" t="str">
            <v>2.3.1.1.01 Alimentos y bebidas para personas</v>
          </cell>
        </row>
        <row r="958">
          <cell r="L958" t="str">
            <v>2.3.1.1.02 Desayuno escolar</v>
          </cell>
        </row>
        <row r="959">
          <cell r="L959" t="str">
            <v>2.3.1.2 Alimentos para animales</v>
          </cell>
        </row>
        <row r="960">
          <cell r="L960" t="str">
            <v>2.3.1.2.01 Alimentos para animales</v>
          </cell>
        </row>
        <row r="961">
          <cell r="L961" t="str">
            <v>2.3.1.3 Productos agroforestales y pecuarios</v>
          </cell>
        </row>
        <row r="962">
          <cell r="L962" t="str">
            <v>2.3.1.3.01 Productos pecuarios</v>
          </cell>
        </row>
        <row r="963">
          <cell r="L963" t="str">
            <v>2.3.1.3.02 Productos agrícolas</v>
          </cell>
        </row>
        <row r="964">
          <cell r="L964" t="str">
            <v>2.3.1.3.03 Productos forestales</v>
          </cell>
        </row>
        <row r="965">
          <cell r="L965" t="str">
            <v>2.3.1.4 Madera, corcho y sus manufacturas</v>
          </cell>
        </row>
        <row r="966">
          <cell r="L966" t="str">
            <v>2.3.1.4.01 Madera, corcho y sus manufacturas</v>
          </cell>
        </row>
        <row r="967">
          <cell r="L967" t="str">
            <v>2.3.2 TEXTILES Y VESTUARIOS</v>
          </cell>
        </row>
        <row r="968">
          <cell r="L968" t="str">
            <v>2.3.2.1 Hilados y telas</v>
          </cell>
        </row>
        <row r="969">
          <cell r="L969" t="str">
            <v>2.3.2.1.01 Hilados y telas</v>
          </cell>
        </row>
        <row r="970">
          <cell r="L970" t="str">
            <v>2.3.2.2 Acabados textiles</v>
          </cell>
        </row>
        <row r="971">
          <cell r="L971" t="str">
            <v>2.3.2.2.01 Acabados textiles</v>
          </cell>
        </row>
        <row r="972">
          <cell r="L972" t="str">
            <v>2.3.2.3 Prendas de vestir</v>
          </cell>
        </row>
        <row r="973">
          <cell r="L973" t="str">
            <v>2.3.2.3.01 Prendas de vestir</v>
          </cell>
        </row>
        <row r="974">
          <cell r="L974" t="str">
            <v>2.3.2.4 Calzados</v>
          </cell>
        </row>
        <row r="975">
          <cell r="L975" t="str">
            <v>2.3.2.4.01 Calzados</v>
          </cell>
        </row>
        <row r="976">
          <cell r="L976" t="str">
            <v>2.3.3 PRODUCTOS DE PAPEL, CARTÓN E IMPRESOS</v>
          </cell>
        </row>
        <row r="977">
          <cell r="L977" t="str">
            <v>2.3.3.1 Papel de escritorio</v>
          </cell>
        </row>
        <row r="978">
          <cell r="L978" t="str">
            <v>2.3.3.1.01 Papel de escritorio</v>
          </cell>
        </row>
        <row r="979">
          <cell r="L979" t="str">
            <v>2.3.3.2 Productos de papel y cartón</v>
          </cell>
        </row>
        <row r="980">
          <cell r="L980" t="str">
            <v>2.3.3.2.01 Productos de papel y cartón</v>
          </cell>
        </row>
        <row r="981">
          <cell r="L981" t="str">
            <v>2.3.3.3 Productos de artes gráficas</v>
          </cell>
        </row>
        <row r="982">
          <cell r="L982" t="str">
            <v>2.3.3.3.01 Productos de artes gráficas</v>
          </cell>
        </row>
        <row r="983">
          <cell r="L983" t="str">
            <v>2.3.3.4 Libros, revistas y periódicos</v>
          </cell>
        </row>
        <row r="984">
          <cell r="L984" t="str">
            <v>2.3.3.4.01 Libros, revistas y periódicos</v>
          </cell>
        </row>
        <row r="985">
          <cell r="L985" t="str">
            <v>2.3.3.5 Textos de enseñanza</v>
          </cell>
        </row>
        <row r="986">
          <cell r="L986" t="str">
            <v>2.3.3.5.01 Textos de enseñanza</v>
          </cell>
        </row>
        <row r="987">
          <cell r="L987" t="str">
            <v>2.3.3.6 Especies timbradas y valoradas</v>
          </cell>
        </row>
        <row r="988">
          <cell r="L988" t="str">
            <v>2.3.3.6.01 Especies timbrados y valoradas</v>
          </cell>
        </row>
        <row r="989">
          <cell r="L989" t="str">
            <v>2.3.4 PRODUCTOS FARMACÉUTICOS</v>
          </cell>
        </row>
        <row r="990">
          <cell r="L990" t="str">
            <v>2.3.4.1 Productos medicinales para uso humano</v>
          </cell>
        </row>
        <row r="991">
          <cell r="L991" t="str">
            <v>2.3.4.1.01 Productos medicinales para uso humano</v>
          </cell>
        </row>
        <row r="992">
          <cell r="L992" t="str">
            <v>2.3.4.2 Productos medicinales para uso veterinario</v>
          </cell>
        </row>
        <row r="993">
          <cell r="L993" t="str">
            <v>2.3.4.2.01 Productos medicinales para uso veterinario</v>
          </cell>
        </row>
        <row r="994">
          <cell r="L994" t="str">
            <v>2.3.5 PRODUCTOS DE CUERO, CAUCHO Y PLÁSTICO</v>
          </cell>
        </row>
        <row r="995">
          <cell r="L995" t="str">
            <v>2.3.5.1 Cueros y pieles</v>
          </cell>
        </row>
        <row r="996">
          <cell r="L996" t="str">
            <v>2.3.5.1.01 Cueros y pieles</v>
          </cell>
        </row>
        <row r="997">
          <cell r="L997" t="str">
            <v>2.3.5.2 Artículos de cuero</v>
          </cell>
        </row>
        <row r="998">
          <cell r="L998" t="str">
            <v>2.3.5.2.01 Artículos de cuero</v>
          </cell>
        </row>
        <row r="999">
          <cell r="L999" t="str">
            <v>2.3.5.3 Llantas y neumáticos</v>
          </cell>
        </row>
        <row r="1000">
          <cell r="L1000" t="str">
            <v>2.3.5.3.01 Llantas y neumáticos</v>
          </cell>
        </row>
        <row r="1001">
          <cell r="L1001" t="str">
            <v>2.3.5.4 Artículos de caucho</v>
          </cell>
        </row>
        <row r="1002">
          <cell r="L1002" t="str">
            <v>2.3.5.4.01 Artículos de caucho</v>
          </cell>
        </row>
        <row r="1003">
          <cell r="L1003" t="str">
            <v>2.3.5.5 Artículos de plástico</v>
          </cell>
        </row>
        <row r="1004">
          <cell r="L1004" t="str">
            <v>2.3.5.5.01 Artículos de plástico</v>
          </cell>
        </row>
        <row r="1005">
          <cell r="L1005" t="str">
            <v>2.3.6 PRODUCTOS DE MINERALES, METÁLICOS Y NO METÁLICOS</v>
          </cell>
        </row>
        <row r="1006">
          <cell r="L1006" t="str">
            <v>2.3.6.1 Productos de cemento, cal, asbesto, yeso y arcilla</v>
          </cell>
        </row>
        <row r="1007">
          <cell r="L1007" t="str">
            <v>2.3.6.1.01 Productos de cemento</v>
          </cell>
        </row>
        <row r="1008">
          <cell r="L1008" t="str">
            <v>2.3.6.1.02 Productos de cal</v>
          </cell>
        </row>
        <row r="1009">
          <cell r="L1009" t="str">
            <v>2.3.6.1.03 Productos de asbestos</v>
          </cell>
        </row>
        <row r="1010">
          <cell r="L1010" t="str">
            <v>2.3.6.1.04 Productos de yeso</v>
          </cell>
        </row>
        <row r="1011">
          <cell r="L1011" t="str">
            <v>2.3.6.1.05 Productos de arcilla y derivados</v>
          </cell>
        </row>
        <row r="1012">
          <cell r="L1012" t="str">
            <v>2.3.6.2 Productos de vidrio, loza y porcelana</v>
          </cell>
        </row>
        <row r="1013">
          <cell r="L1013" t="str">
            <v>2.3.6.2.01 Productos de vidrio</v>
          </cell>
        </row>
        <row r="1014">
          <cell r="L1014" t="str">
            <v>2.3.6.2.02 Productos de loza</v>
          </cell>
        </row>
        <row r="1015">
          <cell r="L1015" t="str">
            <v>2.3.6.2.03 Productos de porcelana</v>
          </cell>
        </row>
        <row r="1016">
          <cell r="L1016" t="str">
            <v>2.3.6.3 Productos metálicos y sus derivados</v>
          </cell>
        </row>
        <row r="1017">
          <cell r="L1017" t="str">
            <v>2.3.6.3.01 Productos ferrosos</v>
          </cell>
        </row>
        <row r="1018">
          <cell r="L1018" t="str">
            <v>2.3.6.3.02 Productos no ferrosos</v>
          </cell>
        </row>
        <row r="1019">
          <cell r="L1019" t="str">
            <v>2.3.6.3.03 Estructuras metálicas acabadas</v>
          </cell>
        </row>
        <row r="1020">
          <cell r="L1020" t="str">
            <v>2.3.6.3.04 Herramientas menores</v>
          </cell>
        </row>
        <row r="1021">
          <cell r="L1021" t="str">
            <v>2.3.6.3.05 Productos de hojalata</v>
          </cell>
        </row>
        <row r="1022">
          <cell r="L1022" t="str">
            <v>2.3.6.3.06 Accesorios de metal</v>
          </cell>
        </row>
        <row r="1023">
          <cell r="L1023" t="str">
            <v>2.3.6.4 Minerales</v>
          </cell>
        </row>
        <row r="1024">
          <cell r="L1024" t="str">
            <v>2.3.6.4.01 Minerales metalíferos</v>
          </cell>
        </row>
        <row r="1025">
          <cell r="L1025" t="str">
            <v>2.3.6.4.02 Petróleo crudo</v>
          </cell>
        </row>
        <row r="1026">
          <cell r="L1026" t="str">
            <v>2.3.6.4.03 Carbón mineral</v>
          </cell>
        </row>
        <row r="1027">
          <cell r="L1027" t="str">
            <v>2.3.6.4.04 Piedra, arcilla y arena</v>
          </cell>
        </row>
        <row r="1028">
          <cell r="L1028" t="str">
            <v>2.3.6.4.05 Productos aislantes</v>
          </cell>
        </row>
        <row r="1029">
          <cell r="L1029" t="str">
            <v>2.3.6.4.06 Productos abrasivos</v>
          </cell>
        </row>
        <row r="1030">
          <cell r="L1030" t="str">
            <v>2.3.6.4.07 Otros minerales</v>
          </cell>
        </row>
        <row r="1031">
          <cell r="L1031" t="str">
            <v>2.3.6.9 Otros productos minerales no metálicos</v>
          </cell>
        </row>
        <row r="1032">
          <cell r="L1032" t="str">
            <v>2.3.6.9.01 Otros productos no metálicos</v>
          </cell>
        </row>
        <row r="1033">
          <cell r="L1033" t="str">
            <v>2.3.7 COMBUSTIBLES, LUBRICANTES, PRODUCTOS QUÍMICOS Y CONEXOS</v>
          </cell>
        </row>
        <row r="1034">
          <cell r="L1034" t="str">
            <v>2.3.7.1 Combustibles y lubricantes</v>
          </cell>
        </row>
        <row r="1035">
          <cell r="L1035" t="str">
            <v>2.3.7.1.01 Gasolina</v>
          </cell>
        </row>
        <row r="1036">
          <cell r="L1036" t="str">
            <v>2.3.7.1.02 Gasoil</v>
          </cell>
        </row>
        <row r="1037">
          <cell r="L1037" t="str">
            <v>2.3.7.1.03 Keroseno</v>
          </cell>
        </row>
        <row r="1038">
          <cell r="L1038" t="str">
            <v>2.3.7.1.04 Gas GLP</v>
          </cell>
        </row>
        <row r="1039">
          <cell r="L1039" t="str">
            <v>2.3.7.1.05 Aceites y grasas</v>
          </cell>
        </row>
        <row r="1040">
          <cell r="L1040" t="str">
            <v>2.3.7.1.06 Lubricantes</v>
          </cell>
        </row>
        <row r="1041">
          <cell r="L1041" t="str">
            <v>2.3.7.1.07 Gas natural</v>
          </cell>
        </row>
        <row r="1042">
          <cell r="L1042" t="str">
            <v>2.3.7.2 Productos químicos y conexos</v>
          </cell>
        </row>
        <row r="1043">
          <cell r="L1043" t="str">
            <v>2.3.7.2.01 Productos explosivos y pirotecnia</v>
          </cell>
        </row>
        <row r="1044">
          <cell r="L1044" t="str">
            <v>2.3.7.2.02 Productos fotoquímicos</v>
          </cell>
        </row>
        <row r="1045">
          <cell r="L1045" t="str">
            <v>2.3.7.2.03 Productos químicos de uso personal</v>
          </cell>
        </row>
        <row r="1046">
          <cell r="L1046" t="str">
            <v>2.3.7.2.04 Abonos y fertilizantes</v>
          </cell>
        </row>
        <row r="1047">
          <cell r="L1047" t="str">
            <v>2.3.7.2.05 Insecticidas, fumigantes y otros</v>
          </cell>
        </row>
        <row r="1048">
          <cell r="L1048" t="str">
            <v>2.3.7.2.06 Pinturas, lacas, barnices, diluyentes y absorbentes para pinturas</v>
          </cell>
        </row>
        <row r="1049">
          <cell r="L1049" t="str">
            <v>2.3.8 GASTOS QUE SE ASIGNARÁN DURANTE EL EJERCICIO (ART. 32 Y 33 LEY 423-06)</v>
          </cell>
        </row>
        <row r="1050">
          <cell r="L1050" t="str">
            <v>2.3.8.1 5 % que se asignará durante el ejercicio para gastos corrientes</v>
          </cell>
        </row>
        <row r="1051">
          <cell r="L1051" t="str">
            <v>2.3.8.1.01 Del 5% a ser asignados durante el ejercicio para gastos corrientes</v>
          </cell>
        </row>
        <row r="1052">
          <cell r="L1052" t="str">
            <v>2.3.8.2 1 % que se asignará durante el ejercicio para gastos corrientes por calamidad pública</v>
          </cell>
        </row>
        <row r="1053">
          <cell r="L1053" t="str">
            <v>2.3.8.2.01 Del 1% a ser asignados durante el ej. para gastos corrientes por calamidad pública</v>
          </cell>
        </row>
        <row r="1054">
          <cell r="L1054" t="str">
            <v>2.3.9 PRODUCTOS Y ÚTILES VARIOS</v>
          </cell>
        </row>
        <row r="1055">
          <cell r="L1055" t="str">
            <v>2.3.9.1 Material para limpieza</v>
          </cell>
        </row>
        <row r="1056">
          <cell r="L1056" t="str">
            <v>2.3.9.1.01 Material para limpieza</v>
          </cell>
        </row>
        <row r="1057">
          <cell r="L1057" t="str">
            <v>2.3.9.2 Útiles de escritorio, oficina, informática y de enseñanza</v>
          </cell>
        </row>
        <row r="1058">
          <cell r="L1058" t="str">
            <v>2.3.9.2.01 Utiles de escritorio, oficina informática y de enseñanza</v>
          </cell>
        </row>
        <row r="1059">
          <cell r="L1059" t="str">
            <v>2.3.9.3 Útiles menores médico-quirúrgicos</v>
          </cell>
        </row>
        <row r="1060">
          <cell r="L1060" t="str">
            <v>2.3.9.3.01 Utiles menores médico quirurgicos</v>
          </cell>
        </row>
        <row r="1061">
          <cell r="L1061" t="str">
            <v>2.3.9.4 Útiles destinados a actividades deportivas y recreativas</v>
          </cell>
        </row>
        <row r="1062">
          <cell r="L1062" t="str">
            <v>2.3.9.4.01 Utiles destinados a actividades deportivas y recreativas</v>
          </cell>
        </row>
        <row r="1063">
          <cell r="L1063" t="str">
            <v>2.3.9.5 Útiles de cocina y comedor</v>
          </cell>
        </row>
        <row r="1064">
          <cell r="L1064" t="str">
            <v>2.3.9.5.01 Utiles de cocina y comedor</v>
          </cell>
        </row>
        <row r="1065">
          <cell r="L1065" t="str">
            <v>2.3.9.6 Productos eléctricos y afines</v>
          </cell>
        </row>
        <row r="1066">
          <cell r="L1066" t="str">
            <v>2.3.9.6.01 Productos eléctricos y afines</v>
          </cell>
        </row>
        <row r="1067">
          <cell r="L1067" t="str">
            <v>2.3.9.7 Productos y útiles veterinarios</v>
          </cell>
        </row>
        <row r="1068">
          <cell r="L1068" t="str">
            <v>2.3.9.7.01 Productos y útiles veterinarios</v>
          </cell>
        </row>
        <row r="1069">
          <cell r="L1069" t="str">
            <v>2.3.9.8 Otros repuestos y accesorios menores</v>
          </cell>
        </row>
        <row r="1070">
          <cell r="L1070" t="str">
            <v>2.3.9.8.01 Otros repuestos y accesorios menores</v>
          </cell>
        </row>
        <row r="1071">
          <cell r="L1071" t="str">
            <v>2.3.9.9 Productos y útiles varios no identificados precedentemente (n.i.p.)</v>
          </cell>
        </row>
        <row r="1072">
          <cell r="L1072" t="str">
            <v>2.3.9.9.01 Productos y Utiles Varios  n.i.p</v>
          </cell>
        </row>
        <row r="1073">
          <cell r="L1073" t="str">
            <v>2.4 TRANSFERENCIAS CORRIENTES</v>
          </cell>
        </row>
        <row r="1074">
          <cell r="L1074" t="str">
            <v>2.4.1 TRANSFERENCIAS CORRIENTES AL SECTOR PRIVADO</v>
          </cell>
        </row>
        <row r="1075">
          <cell r="L1075" t="str">
            <v>2.4.1.1 Prestaciones a la seguridad social</v>
          </cell>
        </row>
        <row r="1076">
          <cell r="L1076" t="str">
            <v>2.4.1.1.01 Pensiones</v>
          </cell>
        </row>
        <row r="1077">
          <cell r="L1077" t="str">
            <v>2.4.1.1.02 Jubilaciones</v>
          </cell>
        </row>
        <row r="1078">
          <cell r="L1078" t="str">
            <v>2.4.1.1.03 Indemnización laboral</v>
          </cell>
        </row>
        <row r="1079">
          <cell r="L1079" t="str">
            <v>2.4.1.2 Ayudas y donaciones a personas</v>
          </cell>
        </row>
        <row r="1080">
          <cell r="L1080" t="str">
            <v>2.4.1.2.01 Ayudas y donaciones programadas a hogares y personas</v>
          </cell>
        </row>
        <row r="1081">
          <cell r="L1081" t="str">
            <v>2.4.1.2.02 Ayudas y donaciones ocasionales a hogares y personas</v>
          </cell>
        </row>
        <row r="1082">
          <cell r="L1082" t="str">
            <v>2.4.1.2.03 Programa de repitencia escolar</v>
          </cell>
        </row>
        <row r="1083">
          <cell r="L1083" t="str">
            <v>2.4.1.2.04 Subsidio obreros portuarios Ley 199-02</v>
          </cell>
        </row>
        <row r="1084">
          <cell r="L1084" t="str">
            <v>2.4.1.2.05 Subsidios para viviendas económicas</v>
          </cell>
        </row>
        <row r="1085">
          <cell r="L1085" t="str">
            <v>2.4.1.3 Premios literarios, deportivos y culturales</v>
          </cell>
        </row>
        <row r="1086">
          <cell r="L1086" t="str">
            <v>2.4.1.3.01 Premios literarios, deportivos y culturales</v>
          </cell>
        </row>
        <row r="1087">
          <cell r="L1087" t="str">
            <v>2.4.1.4 Becas y viajes de estudios</v>
          </cell>
        </row>
        <row r="1088">
          <cell r="L1088" t="str">
            <v>2.4.1.4.01 Becas nacionales</v>
          </cell>
        </row>
        <row r="1089">
          <cell r="L1089" t="str">
            <v>2.4.1.4.02 Becas extranjeras</v>
          </cell>
        </row>
        <row r="1090">
          <cell r="L1090" t="str">
            <v>2.4.1.5 Transferencias corrientes a empresas del sector privado</v>
          </cell>
        </row>
        <row r="1091">
          <cell r="L1091" t="str">
            <v>2.4.1.5.01 Transferencias corrientes a Empresas del Sector Privado</v>
          </cell>
        </row>
        <row r="1092">
          <cell r="L1092" t="str">
            <v>2.4.1.6 Transferencias corrientes a asociaciones sin fines de lucro y partidos políticos</v>
          </cell>
        </row>
        <row r="1093">
          <cell r="L1093" t="str">
            <v>2.4.1.6.01 Transferencias corrientes a asociaciones sin fines de lucro</v>
          </cell>
        </row>
        <row r="1094">
          <cell r="L1094" t="str">
            <v>2.4.1.6.02 Transferencias para electricidad no cortable a las asociaciones sin fines de lucro (ASFL)</v>
          </cell>
        </row>
        <row r="1095">
          <cell r="L1095" t="str">
            <v>2.4.1.6.03 Transferencias corrientes a partidos políticos</v>
          </cell>
        </row>
        <row r="1096">
          <cell r="L1096" t="str">
            <v>2.4.1.6.04 Transferencias para investigación, fomento y desarrollo de la ciencia y la tecnología</v>
          </cell>
        </row>
        <row r="1097">
          <cell r="L1097" t="str">
            <v>2.4.2 TRANSFERENCIAS CORRIENTES AL  GOBIERNO GENERAL NACIONAL</v>
          </cell>
        </row>
        <row r="1098">
          <cell r="L1098" t="str">
            <v>2.4.2.1 Aportaciones a instituciones del gobierno central</v>
          </cell>
        </row>
        <row r="1099">
          <cell r="L1099" t="str">
            <v>2.4.2.1.01 Aportaciones corrientes al Poder Legislativo</v>
          </cell>
        </row>
        <row r="1100">
          <cell r="L1100" t="str">
            <v>2.4.2.1.02 Aportaciones corrientes al Poder Ejecutivo</v>
          </cell>
        </row>
        <row r="1101">
          <cell r="L1101" t="str">
            <v>2.4.2.1.03 Aportaciones corrientes al Poder Judicial</v>
          </cell>
        </row>
        <row r="1102">
          <cell r="L1102" t="str">
            <v>2.4.2.1.04 Aportaciones corrientes al Tribunal Constitucional</v>
          </cell>
        </row>
        <row r="1103">
          <cell r="L1103" t="str">
            <v>2.4.2.1.05 Aportaciones corrientes a la Junta Central Electoral</v>
          </cell>
        </row>
        <row r="1104">
          <cell r="L1104" t="str">
            <v>2.4.2.1.06 Aportaciones corrientes a la Cámara de Cuentas</v>
          </cell>
        </row>
        <row r="1105">
          <cell r="L1105" t="str">
            <v>2.4.2.1.07 Aportaciones corrientes al Defensor del Pueblo</v>
          </cell>
        </row>
        <row r="1106">
          <cell r="L1106" t="str">
            <v>2.4.2.1.08 Aportaciones  corrientes al Tribunal Superior Electoral</v>
          </cell>
        </row>
        <row r="1107">
          <cell r="L1107" t="str">
            <v>2.4.2.2 Transferencias corrientes a instituciones descentralizadas y autónomas no financieras</v>
          </cell>
        </row>
        <row r="1108">
          <cell r="L1108" t="str">
            <v>2.4.2.2.01 Transferencias corrientes a instituciones descentralizadas y autónomas no financieras para servicios personales</v>
          </cell>
        </row>
        <row r="1109">
          <cell r="L1109" t="str">
            <v>2.4.2.2.02 Otras transferencias corrientes a instituciones descentralizadas y autónomas no financieras</v>
          </cell>
        </row>
        <row r="1110">
          <cell r="L1110" t="str">
            <v>2.4.2.2.03 Transferencias corrientes a instituciones descentralizadas y autónomas no financieras para pago de electricidad no cortable</v>
          </cell>
        </row>
        <row r="1111">
          <cell r="L1111" t="str">
            <v>2.4.2.3 Transferencias corrientes a instituciones públicas de la seguridad social</v>
          </cell>
        </row>
        <row r="1112">
          <cell r="L1112" t="str">
            <v>2.4.2.3.01 Transferencias corrientes a instituciones públicas de la seguridad social para servicios personales</v>
          </cell>
        </row>
        <row r="1113">
          <cell r="L1113" t="str">
            <v>2.4.2.3.02 Otras transferencias corrientes a instituciones públicas de la seguridad social</v>
          </cell>
        </row>
        <row r="1114">
          <cell r="L1114" t="str">
            <v>2.4.2.3.03 Transferencias corrientes a instituciones públicas de la seguridad social para pago de electricidad no cortable</v>
          </cell>
        </row>
        <row r="1115">
          <cell r="L1115" t="str">
            <v>2.4.3 TRANSFERENCIAS CORRIENTES A GOBIERNOS GENERALES LOCALES</v>
          </cell>
        </row>
        <row r="1116">
          <cell r="L1116" t="str">
            <v>2.4.3.1 Transferencias corrientes a gobiernos centrales municipales</v>
          </cell>
        </row>
        <row r="1117">
          <cell r="L1117" t="str">
            <v>2.4.3.1.01 Transferencias corrientes a gobiernos centrales municipales para servicios personales</v>
          </cell>
        </row>
        <row r="1118">
          <cell r="L1118" t="str">
            <v>2.4.3.1.02 Otras transferencias corrientes a gobiernos centrales municipales</v>
          </cell>
        </row>
        <row r="1119">
          <cell r="L1119" t="str">
            <v>2.4.3.2 Transferencias corrientes a instituciones descentralizadas municipales</v>
          </cell>
        </row>
        <row r="1120">
          <cell r="L1120" t="str">
            <v>2.4.3.2.01 Transferencias corrientes a instituciones descentralizadas municipales para servicios personales</v>
          </cell>
        </row>
        <row r="1121">
          <cell r="L1121" t="str">
            <v>2.4.3.2.02 Otras transferencias corrientes a instituciones descentralizadas municipales</v>
          </cell>
        </row>
        <row r="1122">
          <cell r="L1122" t="str">
            <v>2.4.4 TRANSFERENCIAS CORRIENTES A EMPRESAS PÚBLICAS NO FINANCIERAS</v>
          </cell>
        </row>
        <row r="1123">
          <cell r="L1123" t="str">
            <v>2.4.4.1 Transferencias corrientes a empresas públicas no financieras nacionales</v>
          </cell>
        </row>
        <row r="1124">
          <cell r="L1124" t="str">
            <v>2.4.4.1.01 Transferencias corrientes a empresas públicas no financieras nacionales para servicios personales</v>
          </cell>
        </row>
        <row r="1125">
          <cell r="L1125" t="str">
            <v>2.4.4.1.02 Otras transferencias corrientes a empresas públicas no financieras nacionales</v>
          </cell>
        </row>
        <row r="1126">
          <cell r="L1126" t="str">
            <v>2.4.4.1.03 Transferencias corrientes a empresas públicas no financieras nacionales para pago de electricidad no cortable</v>
          </cell>
        </row>
        <row r="1127">
          <cell r="L1127" t="str">
            <v>2.4.4.1.04 Transferencias corrientes a empresas públicas no financieras nacionales para pago de medicamentos</v>
          </cell>
        </row>
        <row r="1128">
          <cell r="L1128" t="str">
            <v>2.4.4.2 Transferencias corrientes a empresas públicas no financieras municipales</v>
          </cell>
        </row>
        <row r="1129">
          <cell r="L1129" t="str">
            <v>2.4.4.2.01 Transferencias corrientes a empresas públicas no financieras municipales para servicios personales</v>
          </cell>
        </row>
        <row r="1130">
          <cell r="L1130" t="str">
            <v>2.4.4.2.02 Otras transferencias corrientes a empresas públicas no financieras municipales</v>
          </cell>
        </row>
        <row r="1131">
          <cell r="L1131" t="str">
            <v>2.4.5 TRANSFERENCIAS CORRIENTES A INSTITUCIONES PÚBLICAS FINANCIERAS</v>
          </cell>
        </row>
        <row r="1132">
          <cell r="L1132" t="str">
            <v>2.4.5.1 Transferencias corrientes a instituciones públicas financieras no monetarias</v>
          </cell>
        </row>
        <row r="1133">
          <cell r="L1133" t="str">
            <v>2.4.5.1.01 Transferencias corrientes a instituciones públicas financieras no monetarias para servicios personales</v>
          </cell>
        </row>
        <row r="1134">
          <cell r="L1134" t="str">
            <v>2.4.5.1.02 Otras transferencias corrientes a  instituciones públicas financieras no monetarias</v>
          </cell>
        </row>
        <row r="1135">
          <cell r="L1135" t="str">
            <v>2.4.5.1.03 Transferencias corrientes a  instituciones públicas financieras no monetarias para pago electricidad no cortable</v>
          </cell>
        </row>
        <row r="1136">
          <cell r="L1136" t="str">
            <v>2.4.5.2 Transferencias corrientes a instituciones públicas financieras monetarias</v>
          </cell>
        </row>
        <row r="1137">
          <cell r="L1137" t="str">
            <v>2.4.5.2.01 Transferencias corrientes a  instituciones públicas financieras monetarias para servicios personales</v>
          </cell>
        </row>
        <row r="1138">
          <cell r="L1138" t="str">
            <v>2.4.5.2.02 Otras transferencias corrientes a instituciones públicas financieras monetarias</v>
          </cell>
        </row>
        <row r="1139">
          <cell r="L1139" t="str">
            <v>2.4.6 SUBVENCIONES</v>
          </cell>
        </row>
        <row r="1140">
          <cell r="L1140" t="str">
            <v>2.4.6.1 Subvenciones a empresas del sector privado</v>
          </cell>
        </row>
        <row r="1141">
          <cell r="L1141" t="str">
            <v>2.4.6.1.01 Subvenciones a empresas del sector privado</v>
          </cell>
        </row>
        <row r="1142">
          <cell r="L1142" t="str">
            <v>2.4.6.2 Subvenciones a empresas y cuasiempresas públicas no financieras</v>
          </cell>
        </row>
        <row r="1143">
          <cell r="L1143" t="str">
            <v>2.4.6.2.01 Subvenciones a Empresas y Cuasiempresas Públicas no Financieras</v>
          </cell>
        </row>
        <row r="1144">
          <cell r="L1144" t="str">
            <v>2.4.6.3 Subvenciones a instituciones públicas financieras no monetarias</v>
          </cell>
        </row>
        <row r="1145">
          <cell r="L1145" t="str">
            <v>2.4.6.3.01 Subvenciones a Instituciones Públicas Financieras no Monetarias</v>
          </cell>
        </row>
        <row r="1146">
          <cell r="L1146" t="str">
            <v>2.4.6.4 Subvenciones a instituciones públicas financieras monetarias</v>
          </cell>
        </row>
        <row r="1147">
          <cell r="L1147" t="str">
            <v>2.4.6.4.01 Subvenciones a Instituciones Públicas Financieras Monetarias</v>
          </cell>
        </row>
        <row r="1148">
          <cell r="L1148" t="str">
            <v>2.4.7 TRANSFERENCIAS CORRIENTES AL SECTOR EXTERNO</v>
          </cell>
        </row>
        <row r="1149">
          <cell r="L1149" t="str">
            <v>2.4.7.1 Transferencias corrientes a gobiernos extranjeros</v>
          </cell>
        </row>
        <row r="1150">
          <cell r="L1150" t="str">
            <v>2.4.7.1.01 Transferencias corrientes a Gobiernos Extranjeros</v>
          </cell>
        </row>
        <row r="1151">
          <cell r="L1151" t="str">
            <v>2.4.7.2 Transferencias corrientes a organismos internacionales</v>
          </cell>
        </row>
        <row r="1152">
          <cell r="L1152" t="str">
            <v>2.4.7.2.01 Transferencias corrientes a Organismos Internacionales</v>
          </cell>
        </row>
        <row r="1153">
          <cell r="L1153" t="str">
            <v>2.4.7.3 Transferencias corrientes al sector privado externo</v>
          </cell>
        </row>
        <row r="1154">
          <cell r="L1154" t="str">
            <v>2.4.7.3.01 Transferencias corrientes al Sector Privado Externo</v>
          </cell>
        </row>
        <row r="1155">
          <cell r="L1155" t="str">
            <v>2.4.9 TRANSFERENCIAS CORRIENTES A OTRAS INSTITUCIONES PÚBLICAS</v>
          </cell>
        </row>
        <row r="1156">
          <cell r="L1156" t="str">
            <v>2.4.9.1 Transferencias corrientes destinadas a otras instituciones públicas[1]</v>
          </cell>
        </row>
        <row r="1157">
          <cell r="L1157" t="str">
            <v>2.4.9.1.01 Transferencias corrientes destinadas a otras instituciones públicas</v>
          </cell>
        </row>
        <row r="1158">
          <cell r="L1158" t="str">
            <v>2.4.9.1.02 Transferencias corrientes a otras instituciones públicas destinadas a remuneraciones</v>
          </cell>
        </row>
        <row r="1159">
          <cell r="L1159" t="str">
            <v>2.4.9.1.03 Transferencias corrientes a otras instituciones públicas destinadas a gastos en bienes y servicios</v>
          </cell>
        </row>
        <row r="1160">
          <cell r="L1160" t="str">
            <v>2.4.9.1.04 Transferencias corrientes a otras instituciones públicas destinadas a electricidad no cortable</v>
          </cell>
        </row>
        <row r="1161">
          <cell r="L1161" t="str">
            <v>2.4.9.1.05 Transferencias corrientes a otras instituciones públicas destinadas a pago de medicamentos</v>
          </cell>
        </row>
        <row r="1162">
          <cell r="L1162" t="str">
            <v>2.4.9.2 Sueldo en las transferencias a otras instituciones públicas</v>
          </cell>
        </row>
        <row r="1163">
          <cell r="L1163" t="str">
            <v>2.4.9.2.01 Sueldo en las transferencias a otras instituciones públicas</v>
          </cell>
        </row>
        <row r="1164">
          <cell r="L1164" t="str">
            <v>2.4.9.3 Gasto en las transferencias a otras instituciones públicas</v>
          </cell>
        </row>
        <row r="1165">
          <cell r="L1165" t="str">
            <v>2.4.9.3.01 Gasto en las transferencias a otras instituciones públicas</v>
          </cell>
        </row>
        <row r="1166">
          <cell r="L1166" t="str">
            <v>2.4.9.4 Electricidad no cortable en las transferencias a otras instituciones públicas</v>
          </cell>
        </row>
        <row r="1167">
          <cell r="L1167" t="str">
            <v>2.4.9.4.01 Electricidad no cortable en las transferencias a otras instituciones públicas</v>
          </cell>
        </row>
        <row r="1168">
          <cell r="L1168" t="str">
            <v>2.5 TRANSFERENCIAS DE CAPITAL</v>
          </cell>
        </row>
        <row r="1169">
          <cell r="L1169" t="str">
            <v>2.5.1 TRANSFERENCIAS DE CAPITAL AL SECTOR PRIVADO</v>
          </cell>
        </row>
        <row r="1170">
          <cell r="L1170" t="str">
            <v>2.5.1.1 Transferencias de capital a hogares y personas</v>
          </cell>
        </row>
        <row r="1171">
          <cell r="L1171" t="str">
            <v>2.5.1.1.01 Transferencias de capital a hogares y personas</v>
          </cell>
        </row>
        <row r="1172">
          <cell r="L1172" t="str">
            <v>2.5.1.2 Transferencias de capital a asociaciones  privadas sin fines de lucro</v>
          </cell>
        </row>
        <row r="1173">
          <cell r="L1173" t="str">
            <v>2.5.1.2.01 Transferencias de capital  a Asociaciones  Privadas sin Fines de Lucro</v>
          </cell>
        </row>
        <row r="1174">
          <cell r="L1174" t="str">
            <v>2.5.1.3 Transferencias de capital a empresas del sector privado interno</v>
          </cell>
        </row>
        <row r="1175">
          <cell r="L1175" t="str">
            <v>2.5.1.3.01 Transferencias de capital a empresas del sector privado interno</v>
          </cell>
        </row>
        <row r="1176">
          <cell r="L1176" t="str">
            <v>2.5.2 TRANSFERENCIAS DE CAPITAL AL GOBIERNO GENERAL  NACIONAL</v>
          </cell>
        </row>
        <row r="1177">
          <cell r="L1177" t="str">
            <v>2.5.2.1 Aportaciones de capital a instituciones del gobierno central</v>
          </cell>
        </row>
        <row r="1178">
          <cell r="L1178" t="str">
            <v>2.5.2.1.01 Aportaciones de capital al Poder Legislativo</v>
          </cell>
        </row>
        <row r="1179">
          <cell r="L1179" t="str">
            <v>2.5.2.1.02 Aportaciones de capital al Poder Ejecutivo</v>
          </cell>
        </row>
        <row r="1180">
          <cell r="L1180" t="str">
            <v>2.5.2.1.03 Aportaciones de capital al Poder Judicial</v>
          </cell>
        </row>
        <row r="1181">
          <cell r="L1181" t="str">
            <v>2.5.2.1.04 Aportaciones de capital al Tribunal Constitucional</v>
          </cell>
        </row>
        <row r="1182">
          <cell r="L1182" t="str">
            <v>2.5.2.1.05 Aportaciones de capital a la Junta Central Electoral</v>
          </cell>
        </row>
        <row r="1183">
          <cell r="L1183" t="str">
            <v>2.5.2.1.06 Aportaciones de capital a la Cámara de Cuentas</v>
          </cell>
        </row>
        <row r="1184">
          <cell r="L1184" t="str">
            <v>2.5.2.1.07 Aportaciones de capital al Defensor del Pueblo</v>
          </cell>
        </row>
        <row r="1185">
          <cell r="L1185" t="str">
            <v>2.5.2.1.08 Aportaciones de capital al Tribunal Superior Electoral</v>
          </cell>
        </row>
        <row r="1186">
          <cell r="L1186" t="str">
            <v>2.5.2.2 Transferencias de capital a las instituciones descentralizadas y autónomas no financieras</v>
          </cell>
        </row>
        <row r="1187">
          <cell r="L1187" t="str">
            <v>2.5.2.2.01 Transferencias de capital a instituciones descentralizadas y autónomas no financieras para proyectos de inversión</v>
          </cell>
        </row>
        <row r="1188">
          <cell r="L1188" t="str">
            <v>2.5.2.2.02 Otras transferencias de capital a instituciones descentralizadas y autónomas no financieras</v>
          </cell>
        </row>
        <row r="1189">
          <cell r="L1189" t="str">
            <v>2.5.2.3 Transferencias de capital a instituciones públicas de la seguridad social</v>
          </cell>
        </row>
        <row r="1190">
          <cell r="L1190" t="str">
            <v>2.5.2.3.01 Transferencias de capital a instituciones públicas de la seguridad social para proyectos de inversión</v>
          </cell>
        </row>
        <row r="1191">
          <cell r="L1191" t="str">
            <v>2.5.2.3.02 Otras transferencias de capital instituciones públicas de la seguridad social</v>
          </cell>
        </row>
        <row r="1192">
          <cell r="L1192" t="str">
            <v>2.5.3 TRANSFERENCIAS DE CAPITAL A GOBIERNOS GENERALES LOCALES</v>
          </cell>
        </row>
        <row r="1193">
          <cell r="L1193" t="str">
            <v>2.5.3.1 Transferencias de capital a gobiernos centrales municipales</v>
          </cell>
        </row>
        <row r="1194">
          <cell r="L1194" t="str">
            <v>2.5.3.1.01 Transferencias de capital a gobiernos centrales municipales para proyectos de inversión</v>
          </cell>
        </row>
        <row r="1195">
          <cell r="L1195" t="str">
            <v>2.5.3.1.02 Otras transferencias de capital a gobiernos centrales municipales</v>
          </cell>
        </row>
        <row r="1196">
          <cell r="L1196" t="str">
            <v>2.5.3.2 Transferencias de capital a instituciones descentralizadas municipales</v>
          </cell>
        </row>
        <row r="1197">
          <cell r="L1197" t="str">
            <v>2.5.3.2.01 Transferencias de capital a instituciones descentralizadas municipales para proyectos de inversión</v>
          </cell>
        </row>
        <row r="1198">
          <cell r="L1198" t="str">
            <v>2.5.3.2.02 Otras transferencias de capital a instituciones descentralizadas municipales</v>
          </cell>
        </row>
        <row r="1199">
          <cell r="L1199" t="str">
            <v>2.5.4 TRANSFERENCIAS DE CAPITAL  A EMPRESAS PÚBLICAS NO FINANCIERAS</v>
          </cell>
        </row>
        <row r="1200">
          <cell r="L1200" t="str">
            <v>2.5.4.1 Transferencias de capital a empresas públicas no financieras nacionales</v>
          </cell>
        </row>
        <row r="1201">
          <cell r="L1201" t="str">
            <v>2.5.4.1.01 Transferencias de capital a empresas públicas no financieras nacionales para proyectos de inversión</v>
          </cell>
        </row>
        <row r="1202">
          <cell r="L1202" t="str">
            <v>2.5.4.1.02 Otras transferencias de capital a empresas públicas no financieras nacionales</v>
          </cell>
        </row>
        <row r="1203">
          <cell r="L1203" t="str">
            <v>2.5.4.2 Transferencias de capital a empresas públicas no financieras municipales</v>
          </cell>
        </row>
        <row r="1204">
          <cell r="L1204" t="str">
            <v>2.5.4.2.01 Transferencias de capital a empresas públicas no financieras municipales para proyectos de inversión</v>
          </cell>
        </row>
        <row r="1205">
          <cell r="L1205" t="str">
            <v>2.5.4.2.02 Otras transferencias de capital a empresas públicas no financieras municipales</v>
          </cell>
        </row>
        <row r="1206">
          <cell r="L1206" t="str">
            <v>2.5.5 TRANSFERENCIAS DE CAPITAL A INSTITUCIONES PÚBLICAS FINANCIERAS</v>
          </cell>
        </row>
        <row r="1207">
          <cell r="L1207" t="str">
            <v>2.5.5.1 Transferencias de capital a instituciones públicas financieras no monetarias</v>
          </cell>
        </row>
        <row r="1208">
          <cell r="L1208" t="str">
            <v>2.5.5.1.01 Transferencias de capital a instituciones públicas financieras no monetarias  para proyectos de inversión</v>
          </cell>
        </row>
        <row r="1209">
          <cell r="L1209" t="str">
            <v>2.5.5.1.02 Otras transferencias de capital a instituciones públicas financieras no monetarias</v>
          </cell>
        </row>
        <row r="1210">
          <cell r="L1210" t="str">
            <v>2.5.5.2 Transferencias de capital a instituciones públicas financieras monetarias</v>
          </cell>
        </row>
        <row r="1211">
          <cell r="L1211" t="str">
            <v>2.5.5.2.01 Transferencias de capital a instituciones públicas financieras monetarias  para proyectos de inversión</v>
          </cell>
        </row>
        <row r="1212">
          <cell r="L1212" t="str">
            <v>2.5.5.2.02 Otras transferencias de capital a instituciones públicas financieras monetarias</v>
          </cell>
        </row>
        <row r="1213">
          <cell r="L1213" t="str">
            <v>2.5.6 TRANSFERENCIAS DE CAPITAL AL SECTOR EXTERNO</v>
          </cell>
        </row>
        <row r="1214">
          <cell r="L1214" t="str">
            <v>2.5.6.1 Transferencias de capital a gobiernos extranjeros</v>
          </cell>
        </row>
        <row r="1215">
          <cell r="L1215" t="str">
            <v>2.5.6.1.01 Transferencias  de capital a Gobiernos Extranjeros</v>
          </cell>
        </row>
        <row r="1216">
          <cell r="L1216" t="str">
            <v>2.5.6.2 Transferencias de capital a organismos internacionales</v>
          </cell>
        </row>
        <row r="1217">
          <cell r="L1217" t="str">
            <v>2.5.6.2.01 Transferencias  de capital a Organismos Internacionales</v>
          </cell>
        </row>
        <row r="1218">
          <cell r="L1218" t="str">
            <v>2.5.6.3 Transferencias de capital al sector privado externo</v>
          </cell>
        </row>
        <row r="1219">
          <cell r="L1219" t="str">
            <v>2.5.6.3.01 Transferencias de capital al Sector Privado Externo</v>
          </cell>
        </row>
        <row r="1220">
          <cell r="L1220" t="str">
            <v>2.5.9 TRANSFERENCIAS DE CAPITAL A OTRAS INSTITUCIONES PÚBLICAS</v>
          </cell>
        </row>
        <row r="1221">
          <cell r="L1221" t="str">
            <v>2.5.9.1 Transferencias de capital a otras instituciones públicas</v>
          </cell>
        </row>
        <row r="1222">
          <cell r="L1222" t="str">
            <v>2.5.9.1.01 Transferencias de Capital destinada a otras Instituciones Públicas</v>
          </cell>
        </row>
        <row r="1223">
          <cell r="L1223" t="str">
            <v>2.5.9.2 Transferencia de capital para bienes de reposición de activos</v>
          </cell>
        </row>
        <row r="1224">
          <cell r="L1224" t="str">
            <v>2.5.9.2.01 Transferencia de Capital para Bienes de reposición de activos</v>
          </cell>
        </row>
        <row r="1225">
          <cell r="L1225" t="str">
            <v>2.5.9.3 Transferencia de capital para inversión en proyectos</v>
          </cell>
        </row>
        <row r="1226">
          <cell r="L1226" t="str">
            <v>2.5.9.3.01 Transferencia de Capital para Inversión en proyectos</v>
          </cell>
        </row>
        <row r="1227">
          <cell r="L1227" t="str">
            <v>2.6 BIENES MUEBLES, INMUEBLES E INTANGIBLES</v>
          </cell>
        </row>
        <row r="1228">
          <cell r="L1228" t="str">
            <v>2.6.1 MOBILIARIO Y EQUIPO</v>
          </cell>
        </row>
        <row r="1229">
          <cell r="L1229" t="str">
            <v>2.6.1.1 Muebles de oficina y estantería</v>
          </cell>
        </row>
        <row r="1230">
          <cell r="L1230" t="str">
            <v>2.6.1.1.01 Muebles de oficina y estantería</v>
          </cell>
        </row>
        <row r="1231">
          <cell r="L1231" t="str">
            <v>2.6.1.2 Muebles de alojamiento</v>
          </cell>
        </row>
        <row r="1232">
          <cell r="L1232" t="str">
            <v>2.6.1.2.01 Muebles de alojamiento, excepto de oficina y estantería</v>
          </cell>
        </row>
        <row r="1233">
          <cell r="L1233" t="str">
            <v>2.6.1.3 Equipos de cómputo</v>
          </cell>
        </row>
        <row r="1234">
          <cell r="L1234" t="str">
            <v>2.6.1.3.01 Equipo computacional</v>
          </cell>
        </row>
        <row r="1235">
          <cell r="L1235" t="str">
            <v>2.6.1.4 Electrodomésticos</v>
          </cell>
        </row>
        <row r="1236">
          <cell r="L1236" t="str">
            <v>2.6.1.4.01 Electrodomésticos</v>
          </cell>
        </row>
        <row r="1237">
          <cell r="L1237" t="str">
            <v>2.6.1.9 Otros mobiliarios y equipos no identificados precedentemente</v>
          </cell>
        </row>
        <row r="1238">
          <cell r="L1238" t="str">
            <v>2.6.1.9.01 Otros Mobiliarios y Equipos no Identificados Precedentemente</v>
          </cell>
        </row>
        <row r="1239">
          <cell r="L1239" t="str">
            <v>2.6.2 MOBILIARIO Y EQUIPO EDUCACIONAL Y RECREATIVO</v>
          </cell>
        </row>
        <row r="1240">
          <cell r="L1240" t="str">
            <v>2.6.2.1 Equipos y aparatos audiovisuales</v>
          </cell>
        </row>
        <row r="1241">
          <cell r="L1241" t="str">
            <v>2.6.2.1.01 Equipos y Aparatos Audiovisuales</v>
          </cell>
        </row>
        <row r="1242">
          <cell r="L1242" t="str">
            <v>2.6.2.2 Aparatos deportivos</v>
          </cell>
        </row>
        <row r="1243">
          <cell r="L1243" t="str">
            <v>2.6.2.2.01 Aparatos deportivos</v>
          </cell>
        </row>
        <row r="1244">
          <cell r="L1244" t="str">
            <v>2.6.2.3 Cámaras fotográficas y de video</v>
          </cell>
        </row>
        <row r="1245">
          <cell r="L1245" t="str">
            <v>2.6.2.3.01 Cámaras fotográficas y de video</v>
          </cell>
        </row>
        <row r="1246">
          <cell r="L1246" t="str">
            <v>2.6.2.4 Equipos  recreativos</v>
          </cell>
        </row>
        <row r="1247">
          <cell r="L1247" t="str">
            <v>2.6.2.4.01 Otros mobiliario y equipo educacional y recreativo</v>
          </cell>
        </row>
        <row r="1248">
          <cell r="L1248" t="str">
            <v>2.6.3 EQUIPO E INSTRUMENTAL, CIENTÍFICO Y LABORATORIO</v>
          </cell>
        </row>
        <row r="1249">
          <cell r="L1249" t="str">
            <v>2.6.3.1 Equipo médico y de laboratorio</v>
          </cell>
        </row>
        <row r="1250">
          <cell r="L1250" t="str">
            <v>2.6.3.1.01 Equipo médico y de laboratorio</v>
          </cell>
        </row>
        <row r="1251">
          <cell r="L1251" t="str">
            <v>2.6.3.2 Instrumental médico y de laboratorio</v>
          </cell>
        </row>
        <row r="1252">
          <cell r="L1252" t="str">
            <v>2.6.3.2.01 Instrumental médico y de laboratorio</v>
          </cell>
        </row>
        <row r="1253">
          <cell r="L1253" t="str">
            <v>2.6.3.3 Equipo veterinario</v>
          </cell>
        </row>
        <row r="1254">
          <cell r="L1254" t="str">
            <v>2.6.3.3.01 Equipo veterinario</v>
          </cell>
        </row>
        <row r="1255">
          <cell r="L1255" t="str">
            <v>2.6.3.4 Equipo meteorológico y sismológico</v>
          </cell>
        </row>
        <row r="1256">
          <cell r="L1256" t="str">
            <v>2.6.3.4.01 Equipo Meteriológico y sismológico</v>
          </cell>
        </row>
        <row r="1257">
          <cell r="L1257" t="str">
            <v>2.6.4 VEHÍCULOS Y EQUIPO DE TRANSPORTE, TRACCIÓN Y ELEVACIÓN</v>
          </cell>
        </row>
        <row r="1258">
          <cell r="L1258" t="str">
            <v>2.6.4.1 Automóviles y camiones</v>
          </cell>
        </row>
        <row r="1259">
          <cell r="L1259" t="str">
            <v>2.6.4.1.01 Automóviles y camiones</v>
          </cell>
        </row>
        <row r="1260">
          <cell r="L1260" t="str">
            <v>2.6.4.2 Carrocerías y remolques</v>
          </cell>
        </row>
        <row r="1261">
          <cell r="L1261" t="str">
            <v>2.6.4.2.01 Carrocerías y remolques</v>
          </cell>
        </row>
        <row r="1262">
          <cell r="L1262" t="str">
            <v>2.6.4.3 Equipo aeronáutico</v>
          </cell>
        </row>
        <row r="1263">
          <cell r="L1263" t="str">
            <v>2.6.4.3.01 Equipo aeronaútico</v>
          </cell>
        </row>
        <row r="1264">
          <cell r="L1264" t="str">
            <v>2.6.4.4 Equipo ferroviario</v>
          </cell>
        </row>
        <row r="1265">
          <cell r="L1265" t="str">
            <v>2.6.4.4.01 Equipo ferroviario</v>
          </cell>
        </row>
        <row r="1266">
          <cell r="L1266" t="str">
            <v>2.6.4.5 Embarcaciones</v>
          </cell>
        </row>
        <row r="1267">
          <cell r="L1267" t="str">
            <v>2.6.4.5.01 Embarcaciones</v>
          </cell>
        </row>
        <row r="1268">
          <cell r="L1268" t="str">
            <v>2.6.4.6 Equipo de tracción</v>
          </cell>
        </row>
        <row r="1269">
          <cell r="L1269" t="str">
            <v>2.6.4.6.01 Equipo de tracción</v>
          </cell>
        </row>
        <row r="1270">
          <cell r="L1270" t="str">
            <v>2.6.4.7 Equipo de elevación</v>
          </cell>
        </row>
        <row r="1271">
          <cell r="L1271" t="str">
            <v>2.6.4.7.01 Equipo de elevación</v>
          </cell>
        </row>
        <row r="1272">
          <cell r="L1272" t="str">
            <v>2.6.4.8 Otros equipos de transporte</v>
          </cell>
        </row>
        <row r="1273">
          <cell r="L1273" t="str">
            <v>2.6.4.8.01 Otros equipos de transporte</v>
          </cell>
        </row>
        <row r="1274">
          <cell r="L1274" t="str">
            <v>2.6.5 MAQUINARIA, OTROS EQUIPOS Y HERRAMIENTAS</v>
          </cell>
        </row>
        <row r="1275">
          <cell r="L1275" t="str">
            <v>2.6.5.1 Maquinaria y equipo agropecuario</v>
          </cell>
        </row>
        <row r="1276">
          <cell r="L1276" t="str">
            <v>2.6.5.1.01 Maquinaria y equipo agropecuario</v>
          </cell>
        </row>
        <row r="1277">
          <cell r="L1277" t="str">
            <v>2.6.5.2 Maquinaria y equipo industrial</v>
          </cell>
        </row>
        <row r="1278">
          <cell r="L1278" t="str">
            <v>2.6.5.2.01 Maquinaria y equipo industrial</v>
          </cell>
        </row>
        <row r="1279">
          <cell r="L1279" t="str">
            <v>2.6.5.3 Maquinaria y equipo de construcción</v>
          </cell>
        </row>
        <row r="1280">
          <cell r="L1280" t="str">
            <v>2.6.5.3.01 Maquinaria y equipo de construcción</v>
          </cell>
        </row>
        <row r="1281">
          <cell r="L1281" t="str">
            <v>2.6.5.4 Sistemas de aire acondicionado, calefacción y refrigeración industrial y comercial</v>
          </cell>
        </row>
        <row r="1282">
          <cell r="L1282" t="str">
            <v>2.6.5.4.01 Sistemas de aire acondicionado, calefacción y refrigeración industrial y comercial</v>
          </cell>
        </row>
        <row r="1283">
          <cell r="L1283" t="str">
            <v>2.6.5.5 Equipo de comunicación, telecomunicaciones y señalamiento</v>
          </cell>
        </row>
        <row r="1284">
          <cell r="L1284" t="str">
            <v>2.6.5.5.01 Equipo de comunicación, telecomunicaciones y señalamiento</v>
          </cell>
        </row>
        <row r="1285">
          <cell r="L1285" t="str">
            <v>2.6.5.6 Equipo de generación eléctrica, aparatos y accesorios eléctricos</v>
          </cell>
        </row>
        <row r="1286">
          <cell r="L1286" t="str">
            <v>2.6.5.6.01 Equipo de generación eléctrica, aparatos y accesorios eléctricos</v>
          </cell>
        </row>
        <row r="1287">
          <cell r="L1287" t="str">
            <v>2.6.5.7 Herramientas y máquinas-herramientas</v>
          </cell>
        </row>
        <row r="1288">
          <cell r="L1288" t="str">
            <v>2.6.5.7.01 Herramientas y máquinas-herramientas</v>
          </cell>
        </row>
        <row r="1289">
          <cell r="L1289" t="str">
            <v>2.6.5.8 Otros equipos</v>
          </cell>
        </row>
        <row r="1290">
          <cell r="L1290" t="str">
            <v>2.6.5.8.01 Otros equipos</v>
          </cell>
        </row>
        <row r="1291">
          <cell r="L1291" t="str">
            <v>2.6.6 EQUIPOS DE DEFENSA Y SEGURIDAD</v>
          </cell>
        </row>
        <row r="1292">
          <cell r="L1292" t="str">
            <v>2.6.6.1 Equipos de defensa</v>
          </cell>
        </row>
        <row r="1293">
          <cell r="L1293" t="str">
            <v>2.6.6.1.01 Equipos de defensa</v>
          </cell>
        </row>
        <row r="1294">
          <cell r="L1294" t="str">
            <v>2.6.6.2 Equipos de seguridad</v>
          </cell>
        </row>
        <row r="1295">
          <cell r="L1295" t="str">
            <v>2.6.6.2.01 Equipos de seguridad</v>
          </cell>
        </row>
        <row r="1296">
          <cell r="L1296" t="str">
            <v>2.6.7 ACTIVOS BIÓLOGICOS CULTIVABLES</v>
          </cell>
        </row>
        <row r="1297">
          <cell r="L1297" t="str">
            <v>2.6.7.1 Bovinos</v>
          </cell>
        </row>
        <row r="1298">
          <cell r="L1298" t="str">
            <v>2.6.7.1.01 Bovinos</v>
          </cell>
        </row>
        <row r="1299">
          <cell r="L1299" t="str">
            <v>2.6.7.2 Porcinos</v>
          </cell>
        </row>
        <row r="1300">
          <cell r="L1300" t="str">
            <v>2.6.7.2.01 Porcinos</v>
          </cell>
        </row>
        <row r="1301">
          <cell r="L1301" t="str">
            <v>2.6.7.3 Aves</v>
          </cell>
        </row>
        <row r="1302">
          <cell r="L1302" t="str">
            <v>2.6.7.3.01 Aves</v>
          </cell>
        </row>
        <row r="1303">
          <cell r="L1303" t="str">
            <v>2.6.7.4 Ovinos y caprinos</v>
          </cell>
        </row>
        <row r="1304">
          <cell r="L1304" t="str">
            <v>2.6.7.4.01 Ovinos y caprinos</v>
          </cell>
        </row>
        <row r="1305">
          <cell r="L1305" t="str">
            <v>2.6.7.5 Peces y acuicultura</v>
          </cell>
        </row>
        <row r="1306">
          <cell r="L1306" t="str">
            <v>2.6.7.5.01 Peces y acuicultura</v>
          </cell>
        </row>
        <row r="1307">
          <cell r="L1307" t="str">
            <v>2.6.7.6 Equinos</v>
          </cell>
        </row>
        <row r="1308">
          <cell r="L1308" t="str">
            <v>2.6.7.6.01 Equinos</v>
          </cell>
        </row>
        <row r="1309">
          <cell r="L1309" t="str">
            <v>2.6.7.7 Especies menores y de zoológico</v>
          </cell>
        </row>
        <row r="1310">
          <cell r="L1310" t="str">
            <v>2.6.7.7.01 Especies menores y de zoológico</v>
          </cell>
        </row>
        <row r="1311">
          <cell r="L1311" t="str">
            <v>2.6.7.8 Otros animales que generan producción recurrente</v>
          </cell>
        </row>
        <row r="1312">
          <cell r="L1312" t="str">
            <v>2.6.7.8.01 Otros animales que generan producción recurrente</v>
          </cell>
        </row>
        <row r="1313">
          <cell r="L1313" t="str">
            <v>2.6.7.9 Árboles, cultivos y plantas que generan productos recurrentes</v>
          </cell>
        </row>
        <row r="1314">
          <cell r="L1314" t="str">
            <v>2.6.7.9.01 Árboles, cultivos y plantas que generan productos recurrentes</v>
          </cell>
        </row>
        <row r="1315">
          <cell r="L1315" t="str">
            <v>2.6.8 BIENES INTANGIBLES</v>
          </cell>
        </row>
        <row r="1316">
          <cell r="L1316" t="str">
            <v>2.6.8.1 Investigación y desarrollo</v>
          </cell>
        </row>
        <row r="1317">
          <cell r="L1317" t="str">
            <v>2.6.8.1.01 Investigación y desarrollo</v>
          </cell>
        </row>
        <row r="1318">
          <cell r="L1318" t="str">
            <v>2.6.8.2 Exploración y evaluación minera</v>
          </cell>
        </row>
        <row r="1319">
          <cell r="L1319" t="str">
            <v>2.6.8.2.01 Exploración y evaluación minera</v>
          </cell>
        </row>
        <row r="1320">
          <cell r="L1320" t="str">
            <v>2.6.8.3 Programas de informática y base de datos</v>
          </cell>
        </row>
        <row r="1321">
          <cell r="L1321" t="str">
            <v>2.6.8.3.01 Programas de informática</v>
          </cell>
        </row>
        <row r="1322">
          <cell r="L1322" t="str">
            <v>2.6.8.3.02 Base de datos</v>
          </cell>
        </row>
        <row r="1323">
          <cell r="L1323" t="str">
            <v>2.6.8.4 Originales para esparcimiento, literarios o artísticos</v>
          </cell>
        </row>
        <row r="1324">
          <cell r="L1324" t="str">
            <v>2.6.8.4.01 Originales para esparcimiento, literarios o artísticos</v>
          </cell>
        </row>
        <row r="1325">
          <cell r="L1325" t="str">
            <v>2.6.8.5 Estudios de preinversión</v>
          </cell>
        </row>
        <row r="1326">
          <cell r="L1326" t="str">
            <v>2.6.8.5.01 Estudios de preinversión</v>
          </cell>
        </row>
        <row r="1327">
          <cell r="L1327" t="str">
            <v>2.6.8.6 Marcas y patentes</v>
          </cell>
        </row>
        <row r="1328">
          <cell r="L1328" t="str">
            <v>2.6.8.6.01 Marcas y patentes</v>
          </cell>
        </row>
        <row r="1329">
          <cell r="L1329" t="str">
            <v>2.6.8.7 Concesiones</v>
          </cell>
        </row>
        <row r="1330">
          <cell r="L1330" t="str">
            <v>2.6.8.7.01 Concesiones</v>
          </cell>
        </row>
        <row r="1331">
          <cell r="L1331" t="str">
            <v>2.6.8.8 Licencias informáticas e intelectuales, industriales y comerciales</v>
          </cell>
        </row>
        <row r="1332">
          <cell r="L1332" t="str">
            <v>2.6.8.8.01 Informáticas</v>
          </cell>
        </row>
        <row r="1333">
          <cell r="L1333" t="str">
            <v>2.6.8.8.02 Intelectuales</v>
          </cell>
        </row>
        <row r="1334">
          <cell r="L1334" t="str">
            <v>2.6.8.8.03 Industriales</v>
          </cell>
        </row>
        <row r="1335">
          <cell r="L1335" t="str">
            <v>2.6.8.8.04 Comerciales</v>
          </cell>
        </row>
        <row r="1336">
          <cell r="L1336" t="str">
            <v>2.6.8.9 Otros activos intangibles</v>
          </cell>
        </row>
        <row r="1337">
          <cell r="L1337" t="str">
            <v>2.6.8.9.01 Otros activos intangibles</v>
          </cell>
        </row>
        <row r="1338">
          <cell r="L1338" t="str">
            <v>2.6.9 EDIFICIOS, ESTRUCTURAS, TIERRAS, TERRENOS Y OBJETOS DE VALOR</v>
          </cell>
        </row>
        <row r="1339">
          <cell r="L1339" t="str">
            <v>2.6.9.1 Edificios residenciales (viviendas)</v>
          </cell>
        </row>
        <row r="1340">
          <cell r="L1340" t="str">
            <v>2.6.9.1.01 Edificios residenciales (viviendas)</v>
          </cell>
        </row>
        <row r="1341">
          <cell r="L1341" t="str">
            <v>2.6.9.2 Edificios no residenciales</v>
          </cell>
        </row>
        <row r="1342">
          <cell r="L1342" t="str">
            <v>2.6.9.2.01 Edificios no residenciales</v>
          </cell>
        </row>
        <row r="1343">
          <cell r="L1343" t="str">
            <v>2.6.9.3 Terrenos urbanos</v>
          </cell>
        </row>
        <row r="1344">
          <cell r="L1344" t="str">
            <v>2.6.9.3.01 Terrenos urbanos sin mejoras</v>
          </cell>
        </row>
        <row r="1345">
          <cell r="L1345" t="str">
            <v>2.6.9.3.02 Terrenos urbanos con mejoras</v>
          </cell>
        </row>
        <row r="1346">
          <cell r="L1346" t="str">
            <v>2.6.9.3.03 Terrenos urbanos con edificaciones</v>
          </cell>
        </row>
        <row r="1347">
          <cell r="L1347" t="str">
            <v>2.6.9.3.04 Terrenos urbanos  para cementerios</v>
          </cell>
        </row>
        <row r="1348">
          <cell r="L1348" t="str">
            <v>2.6.9.4 Tierras rurales</v>
          </cell>
        </row>
        <row r="1349">
          <cell r="L1349" t="str">
            <v>2.6.9.4.01 Tierras rurales sin mejoras</v>
          </cell>
        </row>
        <row r="1350">
          <cell r="L1350" t="str">
            <v>2.6.9.4.02 Tierras rurales con mejoras</v>
          </cell>
        </row>
        <row r="1351">
          <cell r="L1351" t="str">
            <v>2.6.9.4.03 Tierras con edificaciones</v>
          </cell>
        </row>
        <row r="1352">
          <cell r="L1352" t="str">
            <v>2.6.9.5 Objetos de valor</v>
          </cell>
        </row>
        <row r="1353">
          <cell r="L1353" t="str">
            <v>2.6.9.5.01 Metales y piedras preciosas</v>
          </cell>
        </row>
        <row r="1354">
          <cell r="L1354" t="str">
            <v>2.6.9.5.02 Antigüedades, bienes artísticos y otros objetos de arte</v>
          </cell>
        </row>
        <row r="1355">
          <cell r="L1355" t="str">
            <v>2.6.9.5.03 Objetos del patrimonio cultural</v>
          </cell>
        </row>
        <row r="1356">
          <cell r="L1356" t="str">
            <v>2.6.9.9 Otras estructuras y objetos de valor</v>
          </cell>
        </row>
        <row r="1357">
          <cell r="L1357" t="str">
            <v>2.6.9.9.01 Otras estructuras y objetos de valor</v>
          </cell>
        </row>
        <row r="1358">
          <cell r="L1358" t="str">
            <v>2.7 OBRAS</v>
          </cell>
        </row>
        <row r="1359">
          <cell r="L1359" t="str">
            <v>2.7.1 OBRAS EN EDIFICACIONES</v>
          </cell>
        </row>
        <row r="1360">
          <cell r="L1360" t="str">
            <v>2.7.1.1 Obras para edificación residencial (viviendas)</v>
          </cell>
        </row>
        <row r="1361">
          <cell r="L1361" t="str">
            <v>2.7.1.1.01 Obras para edificación residencial (viviendas)</v>
          </cell>
        </row>
        <row r="1362">
          <cell r="L1362" t="str">
            <v>2.7.1.2 Obras para edificación no residencial</v>
          </cell>
        </row>
        <row r="1363">
          <cell r="L1363" t="str">
            <v>2.7.1.2.01 Obras para edificación no residencial</v>
          </cell>
        </row>
        <row r="1364">
          <cell r="L1364" t="str">
            <v>2.7.1.3 Obras para edificación de otras estructuras</v>
          </cell>
        </row>
        <row r="1365">
          <cell r="L1365" t="str">
            <v>2.7.1.3.01 Obras para edificación de otras estructuras</v>
          </cell>
        </row>
        <row r="1366">
          <cell r="L1366" t="str">
            <v>2.7.1.4 Mejoras de tierras y terrenos</v>
          </cell>
        </row>
        <row r="1367">
          <cell r="L1367" t="str">
            <v>2.7.1.4.01 Mejoras de tierras y terrenos</v>
          </cell>
        </row>
        <row r="1368">
          <cell r="L1368" t="str">
            <v>2.7.1.5 Supervisión e inspección de obras en edificaciones</v>
          </cell>
        </row>
        <row r="1369">
          <cell r="L1369" t="str">
            <v>2.7.1.5.01 Supervisión e inspección de obras en edificaciones</v>
          </cell>
        </row>
        <row r="1370">
          <cell r="L1370" t="str">
            <v>2.7.2 INFRAESTRUCTURA</v>
          </cell>
        </row>
        <row r="1371">
          <cell r="L1371" t="str">
            <v>2.7.2.1 Obras hidráulicas y sanitarias</v>
          </cell>
        </row>
        <row r="1372">
          <cell r="L1372" t="str">
            <v>2.7.2.1.01 Obras hidraúlicas y sanitarias</v>
          </cell>
        </row>
        <row r="1373">
          <cell r="L1373" t="str">
            <v>2.7.2.2 Obras de energía</v>
          </cell>
        </row>
        <row r="1374">
          <cell r="L1374" t="str">
            <v>2.7.2.2.01 Obras de energía</v>
          </cell>
        </row>
        <row r="1375">
          <cell r="L1375" t="str">
            <v>2.7.2.3 Obras de telecomunicaciones</v>
          </cell>
        </row>
        <row r="1376">
          <cell r="L1376" t="str">
            <v>2.7.2.3.01 Obras de telecomunicaciones</v>
          </cell>
        </row>
        <row r="1377">
          <cell r="L1377" t="str">
            <v>2.7.2.4 Infraestructura terrestre y obras anexas</v>
          </cell>
        </row>
        <row r="1378">
          <cell r="L1378" t="str">
            <v>2.7.2.4.01 Infraestructura terrestre y obras anexas</v>
          </cell>
        </row>
        <row r="1379">
          <cell r="L1379" t="str">
            <v>2.7.2.4.02 Supervisión de infraestructura terrestre y obras anexas</v>
          </cell>
        </row>
        <row r="1380">
          <cell r="L1380" t="str">
            <v>2.7.2.5 Infraestructura marítima y aérea</v>
          </cell>
        </row>
        <row r="1381">
          <cell r="L1381" t="str">
            <v>2.7.2.5.01 Infraestructura marítima y aérea</v>
          </cell>
        </row>
        <row r="1382">
          <cell r="L1382" t="str">
            <v>2.7.2.6 Infraestructura y plantaciones agrícolas</v>
          </cell>
        </row>
        <row r="1383">
          <cell r="L1383" t="str">
            <v>2.7.2.6.01 Infraestructura y plantaciones agrícolas</v>
          </cell>
        </row>
        <row r="1384">
          <cell r="L1384" t="str">
            <v>2.7.2.7 Obras urbanísticas</v>
          </cell>
        </row>
        <row r="1385">
          <cell r="L1385" t="str">
            <v>2.7.2.7.01 Obras urbanísticas</v>
          </cell>
        </row>
        <row r="1386">
          <cell r="L1386" t="str">
            <v>2.7.2.8 Obras en cementerios</v>
          </cell>
        </row>
        <row r="1387">
          <cell r="L1387" t="str">
            <v>2.7.2.8.01 Obras en cementerios</v>
          </cell>
        </row>
        <row r="1388">
          <cell r="L1388" t="str">
            <v>2.7.2.9 Obras en plantas industriales, hidrocarburos y minas</v>
          </cell>
        </row>
        <row r="1389">
          <cell r="L1389" t="str">
            <v>2.7.2.9.01 Obras en plantas industriales, hidrocarburos y minas</v>
          </cell>
        </row>
        <row r="1390">
          <cell r="L1390" t="str">
            <v>2.7.3 CONSTRUCCIONES EN BIENES CONCESIONADOS</v>
          </cell>
        </row>
        <row r="1391">
          <cell r="L1391" t="str">
            <v>2.7.3.1 Construcciones en bienes de uso público concesionados</v>
          </cell>
        </row>
        <row r="1392">
          <cell r="L1392" t="str">
            <v>2.7.3.1.01 Construcciones en bienes de uso público concesionados</v>
          </cell>
        </row>
        <row r="1393">
          <cell r="L1393" t="str">
            <v>2.7.3.2 Construcciones en bienes de uso privado concesionados</v>
          </cell>
        </row>
        <row r="1394">
          <cell r="L1394" t="str">
            <v>2.7.3.2.01 Construcciones en bienes de uso privado concesionados</v>
          </cell>
        </row>
        <row r="1395">
          <cell r="L1395" t="str">
            <v>2.7.4 GASTOS QUE SE ASIGNARÁN DURANTE EL EJERCICIO PARA INVERSIÓN (ART. 32 Y 33 LEY 423-06)</v>
          </cell>
        </row>
        <row r="1396">
          <cell r="L1396" t="str">
            <v>2.7.4.1 5 % que se asignará durante el ejercicio para inversión</v>
          </cell>
        </row>
        <row r="1397">
          <cell r="L1397" t="str">
            <v>2.7.4.1.01 Del 5% a ser asignados durante el ejercicio para inversión</v>
          </cell>
        </row>
        <row r="1398">
          <cell r="L1398" t="str">
            <v>2.7.4.2 1 % que se asignará durante el ejercicio para inversión por calamidad pública</v>
          </cell>
        </row>
        <row r="1399">
          <cell r="L1399" t="str">
            <v>2.7.4.2.01 Del 1% a ser asignados durante el ejercicio para inversión por calamidad pública</v>
          </cell>
        </row>
        <row r="1400">
          <cell r="L1400" t="str">
            <v>2.8 ADQUISICION DE ACTIVOS FINANCIEROS CON FINES DE POLÍTICA</v>
          </cell>
        </row>
        <row r="1401">
          <cell r="L1401" t="str">
            <v>2.8.1 CONCESIÓN DE PRESTAMOS</v>
          </cell>
        </row>
        <row r="1402">
          <cell r="L1402" t="str">
            <v>2.8.1.1 Concesión de préstamos al sector privado</v>
          </cell>
        </row>
        <row r="1403">
          <cell r="L1403" t="str">
            <v>2.8.1.1.01 Concesión de préstamos de empresas privadas internas</v>
          </cell>
        </row>
        <row r="1404">
          <cell r="L1404" t="str">
            <v>2.8.1.1.02 Concesión de préstamos de empresas privadas externas</v>
          </cell>
        </row>
        <row r="1405">
          <cell r="L1405" t="str">
            <v>2.8.1.1.03 Concesión de préstamos a instituciones financieras  privadas internas</v>
          </cell>
        </row>
        <row r="1406">
          <cell r="L1406" t="str">
            <v>2.8.1.1.04 Concesión de préstamos a instituciones financieras privadas externas</v>
          </cell>
        </row>
        <row r="1407">
          <cell r="L1407" t="str">
            <v>2.8.1.2 Concesión de préstamos al sector público</v>
          </cell>
        </row>
        <row r="1408">
          <cell r="L1408" t="str">
            <v>2.8.1.2.01 Concesión de préstamos al gobierno central</v>
          </cell>
        </row>
        <row r="1409">
          <cell r="L1409" t="str">
            <v>2.8.1.2.02 Concesión de préstamos a instituciones descentralizadas autónomas no empresariales y no financieras</v>
          </cell>
        </row>
        <row r="1410">
          <cell r="L1410" t="str">
            <v>2.8.1.2.03 Concesión de préstamos a instituciones de seguridad social</v>
          </cell>
        </row>
        <row r="1411">
          <cell r="L1411" t="str">
            <v>2.8.1.2.04 Concesión de préstamos a municipios</v>
          </cell>
        </row>
        <row r="1412">
          <cell r="L1412" t="str">
            <v>2.8.1.2.05 Concesión de préstamos a empresas públicas no financieras</v>
          </cell>
        </row>
        <row r="1413">
          <cell r="L1413" t="str">
            <v>2.8.1.2.06 Concesión de préstamos a instituciones públicas financieras no monetarias</v>
          </cell>
        </row>
        <row r="1414">
          <cell r="L1414" t="str">
            <v>2.8.1.2.07 Concesión de préstamos a instituciones públicas financieras monetarias</v>
          </cell>
        </row>
        <row r="1415">
          <cell r="L1415" t="str">
            <v>2.8.1.3 Concesión de préstamos de organismos e instituciones internacionales</v>
          </cell>
        </row>
        <row r="1416">
          <cell r="L1416" t="str">
            <v>2.8.1.3.01 Concesión de préstamos al Sector Externo</v>
          </cell>
        </row>
        <row r="1417">
          <cell r="L1417" t="str">
            <v>2.8.2 ADQUISICIÓN DE TÍTULOS VALORES REPRESENTATIVOS DE DEUDA</v>
          </cell>
        </row>
        <row r="1418">
          <cell r="L1418" t="str">
            <v>2.8.2.1 Títulos y valores de deuda del sector privado</v>
          </cell>
        </row>
        <row r="1419">
          <cell r="L1419" t="str">
            <v>2.8.2.1.01 Adquisición de valores representativos de deuda de empresas privadas internas</v>
          </cell>
        </row>
        <row r="1420">
          <cell r="L1420" t="str">
            <v>2.8.2.1.02 Adquisición de valores representativos de deuda de empresas privadas externas</v>
          </cell>
        </row>
        <row r="1421">
          <cell r="L1421" t="str">
            <v>2.8.2.2 Títulos y valores de deuda del sector público</v>
          </cell>
        </row>
        <row r="1422">
          <cell r="L1422" t="str">
            <v>2.8.2.2.01 Títulos y valores representativos de deuda de empresas públicas no financieras (EPNF)</v>
          </cell>
        </row>
        <row r="1423">
          <cell r="L1423" t="str">
            <v>2.8.2.2.02 Títulos y valores representativos de deuda de instituciones públicas financieras no monetarias (IPFNM)</v>
          </cell>
        </row>
        <row r="1424">
          <cell r="L1424" t="str">
            <v>2.8.2.2.03 Títulos y valores representativos de deuda de instituciones públicas financieras monetarias (IPFM)</v>
          </cell>
        </row>
        <row r="1425">
          <cell r="L1425" t="str">
            <v>2.8.2.3 Títulos y valores representativos de deuda del sector externo</v>
          </cell>
        </row>
        <row r="1426">
          <cell r="L1426" t="str">
            <v>2.8.2.3.01 Títulos valores representativos de deuda del Sector Externo</v>
          </cell>
        </row>
        <row r="1427">
          <cell r="L1427" t="str">
            <v>2.8.3 COMPRA DE ACCIONES Y PARTICIPACIONES DE CAPITAL</v>
          </cell>
        </row>
        <row r="1428">
          <cell r="L1428" t="str">
            <v>2.8.3.1 Acciones y participaciones de capital del sector privado</v>
          </cell>
        </row>
        <row r="1429">
          <cell r="L1429" t="str">
            <v>2.8.3.1.01 Adquisición de acciones y participaciones de capital de empresas privadas internas</v>
          </cell>
        </row>
        <row r="1430">
          <cell r="L1430" t="str">
            <v>2.8.3.1.02 Adquisición de acciones y participaciones de capital de empresas privadas externas</v>
          </cell>
        </row>
        <row r="1431">
          <cell r="L1431" t="str">
            <v>2.8.3.2 Acciones y participaciones de capital del sector público</v>
          </cell>
        </row>
        <row r="1432">
          <cell r="L1432" t="str">
            <v>2.8.3.2.01 Acciones y participaciones de capital de instituciones públicas descentralizadas y autónomas no financieras</v>
          </cell>
        </row>
        <row r="1433">
          <cell r="L1433" t="str">
            <v>2.8.3.2.02 Acciones y participaciones de capital de instituciones públicas de la seguridad social</v>
          </cell>
        </row>
        <row r="1434">
          <cell r="L1434" t="str">
            <v>2.8.3.2.03 Acciones y participaciones de capital de empresas públicas no financieras (EPNF)</v>
          </cell>
        </row>
        <row r="1435">
          <cell r="L1435" t="str">
            <v>2.8.3.2.04 Acciones y participaciones de capital de instituciones financieras no monetarias</v>
          </cell>
        </row>
        <row r="1436">
          <cell r="L1436" t="str">
            <v>2.8.3.2.05 Acciones y participaciones de capital de instituciones financieras monetarias</v>
          </cell>
        </row>
        <row r="1437">
          <cell r="L1437" t="str">
            <v>2.8.3.3 Adquisición de acciones y participaciones de capital de organismos e instituciones internacionales</v>
          </cell>
        </row>
        <row r="1438">
          <cell r="L1438" t="str">
            <v>2.8.3.3.01 Acciones y participaciones de capital del sector externo</v>
          </cell>
        </row>
        <row r="1439">
          <cell r="L1439" t="str">
            <v>2.8.3.3.02 Acciones y participaciones de capital de organismos multilaterales</v>
          </cell>
        </row>
        <row r="1440">
          <cell r="L1440" t="str">
            <v>2.8.4 OBLIGACIONES NEGOCIALES</v>
          </cell>
        </row>
        <row r="1441">
          <cell r="L1441" t="str">
            <v>2.8.4.1 Obligaciones negociables del sector privado</v>
          </cell>
        </row>
        <row r="1442">
          <cell r="L1442" t="str">
            <v>2.8.4.1.01 Obligaciones negociables del sector privado interna</v>
          </cell>
        </row>
        <row r="1443">
          <cell r="L1443" t="str">
            <v>2.8.4.1.02 Obligaciones negociables del sector privado externo</v>
          </cell>
        </row>
        <row r="1444">
          <cell r="L1444" t="str">
            <v>2.8.4.2 Obligaciones negociables del sector público</v>
          </cell>
        </row>
        <row r="1445">
          <cell r="L1445" t="str">
            <v>2.8.4.2.01 Obligaciones negociables empresas públicas no financieras (EPNF)</v>
          </cell>
        </row>
        <row r="1446">
          <cell r="L1446" t="str">
            <v>2.8.4.2.02 Obligaciones negociables de instituciones financieras no monetarias</v>
          </cell>
        </row>
        <row r="1447">
          <cell r="L1447" t="str">
            <v>2.8.4.2.03 Obligaciones negociables de Instituciones financieras monetarias</v>
          </cell>
        </row>
        <row r="1448">
          <cell r="L1448" t="str">
            <v>2.8.4.3 Adquisición de obligaciones negociables de organismos e instituciones internacionales</v>
          </cell>
        </row>
        <row r="1449">
          <cell r="L1449" t="str">
            <v>2.8.4.3.01 Adquisición de obligaciones negociables de organismos e instituciones internacionales</v>
          </cell>
        </row>
        <row r="1450">
          <cell r="L1450" t="str">
            <v>2.8.5 APORTES DE CAPITAL AL SECTOR PÚBLICO</v>
          </cell>
        </row>
        <row r="1451">
          <cell r="L1451" t="str">
            <v>2.8.5.1 Aportes de capital al sector público financiero</v>
          </cell>
        </row>
        <row r="1452">
          <cell r="L1452" t="str">
            <v>2.8.5.1.01 Aportes de capital al sector público financiero</v>
          </cell>
        </row>
        <row r="1453">
          <cell r="L1453" t="str">
            <v>2.8.5.2 Aportes de capital al sector público no financiero</v>
          </cell>
        </row>
        <row r="1454">
          <cell r="L1454" t="str">
            <v>2.8.5.2.01 Aportes de capital al sector público no financiero</v>
          </cell>
        </row>
        <row r="1455">
          <cell r="L1455" t="str">
            <v>2.9 GASTOS FINANCIEROS</v>
          </cell>
        </row>
        <row r="1456">
          <cell r="L1456" t="str">
            <v>2.9.1 INTERESES DE LA DEUDA PÚBLICA INTERNA</v>
          </cell>
        </row>
        <row r="1457">
          <cell r="L1457" t="str">
            <v>2.9.1.1 Intereses de la deuda pública interna de corto plazo</v>
          </cell>
        </row>
        <row r="1458">
          <cell r="L1458" t="str">
            <v>2.9.1.1.01 Intereses de la deuda pública interna de corto plazo</v>
          </cell>
        </row>
        <row r="1459">
          <cell r="L1459" t="str">
            <v>2.9.1.2 Intereses de la deuda pública interna de largo plazo</v>
          </cell>
        </row>
        <row r="1460">
          <cell r="L1460" t="str">
            <v>2.9.1.2.01 Intereses de la deuda pública interna de largo plazo</v>
          </cell>
        </row>
        <row r="1461">
          <cell r="L1461" t="str">
            <v>2.9.2 INTERESES DE LA DEUDA PUBLICA EXTERNA</v>
          </cell>
        </row>
        <row r="1462">
          <cell r="L1462" t="str">
            <v>2.9.2.1 Intereses de la deuda pública externa de corto plazo</v>
          </cell>
        </row>
        <row r="1463">
          <cell r="L1463" t="str">
            <v>2.9.2.1.01 Intereses de la deuda pública externa de corto plazo</v>
          </cell>
        </row>
        <row r="1464">
          <cell r="L1464" t="str">
            <v>2.9.2.2 Intereses de la deuda pública externa de largo plazo</v>
          </cell>
        </row>
        <row r="1465">
          <cell r="L1465" t="str">
            <v>2.9.2.2.01 Intereses de la deuda pública externa de largo plazo</v>
          </cell>
        </row>
        <row r="1466">
          <cell r="L1466" t="str">
            <v>2.9.3 INTERESES DE LA DEUDA COMERCIAL</v>
          </cell>
        </row>
        <row r="1467">
          <cell r="L1467" t="str">
            <v>2.9.3.1 Intereses de la Deuda Comercial de corto plazo</v>
          </cell>
        </row>
        <row r="1468">
          <cell r="L1468" t="str">
            <v>2.9.3.1.01 Intereses de la Deuda Comercial de corto plazo</v>
          </cell>
        </row>
        <row r="1469">
          <cell r="L1469" t="str">
            <v>2.9.3.2 Intereses de la Deuda Comercial de largo plazo</v>
          </cell>
        </row>
        <row r="1470">
          <cell r="L1470" t="str">
            <v>2.9.3.2.01 Intereses de la Deuda Comercial de largo plazo</v>
          </cell>
        </row>
        <row r="1471">
          <cell r="L1471" t="str">
            <v>2.9.4 COMISIONES Y OTROS GASTOS BANCARIOS DE LA DEUDA PÚBLICA</v>
          </cell>
        </row>
        <row r="1472">
          <cell r="L1472" t="str">
            <v>2.9.4.1 Comisiones y otros gastos bancarios de la deuda pública interna</v>
          </cell>
        </row>
        <row r="1473">
          <cell r="L1473" t="str">
            <v>2.9.4.1.01 Comisiones y otros gastos bancarios de la deuda pública interna</v>
          </cell>
        </row>
        <row r="1474">
          <cell r="L1474" t="str">
            <v>2.9.4.2 Comisiones y otros gastos bancarios de la deuda pública externa</v>
          </cell>
        </row>
        <row r="1475">
          <cell r="L1475" t="str">
            <v>2.9.4.2.01 Comisiones y otros gastos bancarios de la deuda pública externa</v>
          </cell>
        </row>
        <row r="1476">
          <cell r="L1476" t="str">
            <v>3 Fuentes financieras</v>
          </cell>
        </row>
        <row r="1477">
          <cell r="L1477" t="str">
            <v>3.1 Disminución de activos financieros</v>
          </cell>
        </row>
        <row r="1478">
          <cell r="L1478" t="str">
            <v>3.1.1 Disminución de activos financieros corrientes</v>
          </cell>
        </row>
        <row r="1479">
          <cell r="L1479" t="str">
            <v>3.1.1.1 Disminución de disponibilidades</v>
          </cell>
        </row>
        <row r="1480">
          <cell r="L1480" t="str">
            <v>3.1.1.1.01 Disminución de disponibilidades internas</v>
          </cell>
        </row>
        <row r="1481">
          <cell r="L1481" t="str">
            <v>3.1.1.1.02 Disminución de disponibilidades externas</v>
          </cell>
        </row>
        <row r="1482">
          <cell r="L1482" t="str">
            <v>3.1.1.2 Disminución de inversiones financieras de corto plazo</v>
          </cell>
        </row>
        <row r="1483">
          <cell r="L1483" t="str">
            <v>3.1.1.2.01 Disminución de inversiones financieras internas de corto plazo</v>
          </cell>
        </row>
        <row r="1484">
          <cell r="L1484" t="str">
            <v>3.1.1.2.02 Disminución de inversiones financieras externas de corto plazo</v>
          </cell>
        </row>
        <row r="1485">
          <cell r="L1485" t="str">
            <v>3.1.1.3 Disminución de cuentas por cobrar de corto plazo</v>
          </cell>
        </row>
        <row r="1486">
          <cell r="L1486" t="str">
            <v>3.1.1.3.01 Disminución de cuentas por cobrar internas de corto plazo</v>
          </cell>
        </row>
        <row r="1487">
          <cell r="L1487" t="str">
            <v>3.1.1.3.02 Disminución de cuentas por cobrar externas de corto plazo</v>
          </cell>
        </row>
        <row r="1488">
          <cell r="L1488" t="str">
            <v>3.1.1.4 Disminución de documentos por cobrar de corto plazo</v>
          </cell>
        </row>
        <row r="1489">
          <cell r="L1489" t="str">
            <v>3.1.1.4.01 Disminución de documentos por cobrar internos de corto plazo</v>
          </cell>
        </row>
        <row r="1490">
          <cell r="L1490" t="str">
            <v>3.1.1.4.02 Disminución de documentos por cobrar externos de corto plazo</v>
          </cell>
        </row>
        <row r="1491">
          <cell r="L1491" t="str">
            <v>3.1.1.5 Recuperación préstamos otorgados de corto plazo</v>
          </cell>
        </row>
        <row r="1492">
          <cell r="L1492" t="str">
            <v>3.1.1.5.01 Recuperación préstamos internos otorgados a corto plazo</v>
          </cell>
        </row>
        <row r="1493">
          <cell r="L1493" t="str">
            <v>3.1.1.5.02 Recuperación préstamos externos otorgados de corto plazo</v>
          </cell>
        </row>
        <row r="1494">
          <cell r="L1494" t="str">
            <v>3.1.1.9 Disminución de otros activos financieros corrientes</v>
          </cell>
        </row>
        <row r="1495">
          <cell r="L1495" t="str">
            <v>3.1.1.9.01 Disminución de otros activos financieros corrientes internos</v>
          </cell>
        </row>
        <row r="1496">
          <cell r="L1496" t="str">
            <v>3.1.1.9.02 Disminución de otros activos financieros corrientes externos</v>
          </cell>
        </row>
        <row r="1497">
          <cell r="L1497" t="str">
            <v>3.1.2 Disminución de activos financieros no corrientes</v>
          </cell>
        </row>
        <row r="1498">
          <cell r="L1498" t="str">
            <v>3.1.2.1 Disminución de cuentas por cobrar de largo plazo</v>
          </cell>
        </row>
        <row r="1499">
          <cell r="L1499" t="str">
            <v>3.1.2.1.01 Disminución de cuentas por cobrar de largo  plazo no corrientes internas</v>
          </cell>
        </row>
        <row r="1500">
          <cell r="L1500" t="str">
            <v>3.1.2.1.02 Disminución de cuentas por cobrar de largo  plazo no corrientes externas</v>
          </cell>
        </row>
        <row r="1501">
          <cell r="L1501" t="str">
            <v>3.1.2.2 Disminución de documentos por cobrar de largo plazo</v>
          </cell>
        </row>
        <row r="1502">
          <cell r="L1502" t="str">
            <v>3.1.2.2.01 Disminución de documentos por cobrar internos de largo plazo</v>
          </cell>
        </row>
        <row r="1503">
          <cell r="L1503" t="str">
            <v>3.1.2.2.02 Disminución de documentos por cobrar externos de largo plazo</v>
          </cell>
        </row>
        <row r="1504">
          <cell r="L1504" t="str">
            <v>3.1.2.3 Venta de acciones y participaciones de capital adquiridas con fines de liquidez</v>
          </cell>
        </row>
        <row r="1505">
          <cell r="L1505" t="str">
            <v>3.1.2.3.01 Venta de acciones y participaciones de capital de empresas públicas no financieras*</v>
          </cell>
        </row>
        <row r="1506">
          <cell r="L1506" t="str">
            <v>3.1.2.3.02 Venta de acciones y participaciones de capital de instituciones públicas financieras</v>
          </cell>
        </row>
        <row r="1507">
          <cell r="L1507" t="str">
            <v>3.1.2.3.03 Venta de acciones y participaciones de capital de empresas privadas internas</v>
          </cell>
        </row>
        <row r="1508">
          <cell r="L1508" t="str">
            <v>3.1.2.3.04 Venta de acciones y participaciones de capital de empresas privadas externas</v>
          </cell>
        </row>
        <row r="1509">
          <cell r="L1509" t="str">
            <v>3.1.2.3.05 Venta de acciones y participaciones de capital de organismos e instituciones internacionales*</v>
          </cell>
        </row>
        <row r="1510">
          <cell r="L1510" t="str">
            <v>3.1.2.4 Venta de títulos valores representativos de deuda adquiridos con fines de liquidez</v>
          </cell>
        </row>
        <row r="1511">
          <cell r="L1511" t="str">
            <v>3.1.2.4.01 Venta de títulos valores representativos de deuda interna adquiridos con fines de liquidez</v>
          </cell>
        </row>
        <row r="1512">
          <cell r="L1512" t="str">
            <v>3.1.2.4.02 Venta de títulos valores representativos de deuda externa adquiridos con fines de liquidez</v>
          </cell>
        </row>
        <row r="1513">
          <cell r="L1513" t="str">
            <v>3.1.2.5 Venta de obligaciones negociables adquiridas con fines de liquidez</v>
          </cell>
        </row>
        <row r="1514">
          <cell r="L1514" t="str">
            <v>3.1.2.5.01 Venta de obligaciones negociables adquiridas internas con fines de liquidez</v>
          </cell>
        </row>
        <row r="1515">
          <cell r="L1515" t="str">
            <v>3.1.2.5.02 Venta de obligaciones negociables adquiridas externas con fines de liquidez</v>
          </cell>
        </row>
        <row r="1516">
          <cell r="L1516" t="str">
            <v>3.1.2.6 Recuperación de préstamos de largo plazo concedidos con fines de liquidez</v>
          </cell>
        </row>
        <row r="1517">
          <cell r="L1517" t="str">
            <v>3.1.2.6.01 Recuperación de préstamos internos de largo plazo concedidos con fines de liquidez</v>
          </cell>
        </row>
        <row r="1518">
          <cell r="L1518" t="str">
            <v>3.1.2.6.02 Recuperación de préstamos externos de largo plazo concedidos con fines de liquidez</v>
          </cell>
        </row>
        <row r="1519">
          <cell r="L1519" t="str">
            <v>3.1.2.7 Disminución del patrimonio de instituciones y empresas públicas controladas</v>
          </cell>
        </row>
        <row r="1520">
          <cell r="L1520" t="str">
            <v>3.1.2.7.01 Disminución del patrimonio de los órganos autónomos</v>
          </cell>
        </row>
        <row r="1521">
          <cell r="L1521" t="str">
            <v>3.1.2.7.02 Disminución  del patrimonio de instituciones descentralizadas no financieras controladas</v>
          </cell>
        </row>
        <row r="1522">
          <cell r="L1522" t="str">
            <v>3.1.2.7.03 Disminución  del patrimonio de instituciones públicas de la seguridad social</v>
          </cell>
        </row>
        <row r="1523">
          <cell r="L1523" t="str">
            <v>3.1.2.7.04 Disminución del patrimonio de las empresas públicas no financieras controladas</v>
          </cell>
        </row>
        <row r="1524">
          <cell r="L1524" t="str">
            <v>3.1.2.7.05 Disminución del patrimonio de las instituciones públicas financieras no monetarias controladas</v>
          </cell>
        </row>
        <row r="1525">
          <cell r="L1525" t="str">
            <v>3.1.2.7.06 Disminución del patrimonio de las instituciones públicas financieras monetarias controladas</v>
          </cell>
        </row>
        <row r="1526">
          <cell r="L1526" t="str">
            <v>3.1.2.8 Disminución de la inversión de las reservas técnicas</v>
          </cell>
        </row>
        <row r="1527">
          <cell r="L1527" t="str">
            <v>3.1.2.8.01 Disminución de la inversión interna de las reservas técnicas</v>
          </cell>
        </row>
        <row r="1528">
          <cell r="L1528" t="str">
            <v>3.1.2.8.02 Disminución de la inversión externa de las reservas técnicas</v>
          </cell>
        </row>
        <row r="1529">
          <cell r="L1529" t="str">
            <v>3.1.2.9 Disminución de otros activos financieros de largo plazo</v>
          </cell>
        </row>
        <row r="1530">
          <cell r="L1530" t="str">
            <v>3.1.2.9.01 Disminución de otros activos financieros internos de largo plazo</v>
          </cell>
        </row>
        <row r="1531">
          <cell r="L1531" t="str">
            <v>3.1.2.9.02 Disminución de otros activos financieros externos de largo plazo</v>
          </cell>
        </row>
        <row r="1532">
          <cell r="L1532" t="str">
            <v>3.2 Incremento de pasivos</v>
          </cell>
        </row>
        <row r="1533">
          <cell r="L1533" t="str">
            <v>3.2.1 Incremento de pasivos corrientes</v>
          </cell>
        </row>
        <row r="1534">
          <cell r="L1534" t="str">
            <v>3.2.1.1 Incremento de cuentas por pagar de corto plazo</v>
          </cell>
        </row>
        <row r="1535">
          <cell r="L1535" t="str">
            <v>3.2.1.1.01 Incremento de cuentas por pagar internas de corto plazo</v>
          </cell>
        </row>
        <row r="1536">
          <cell r="L1536" t="str">
            <v>3.2.1.1.02 Incremento de cuentas por pagar externas de corto plazo</v>
          </cell>
        </row>
        <row r="1537">
          <cell r="L1537" t="str">
            <v>3.2.1.2 Incremento de documentos por pagar de corto plazo</v>
          </cell>
        </row>
        <row r="1538">
          <cell r="L1538" t="str">
            <v>3.2.1.2.01 Incremento de documentos por pagar internos de corto plazo</v>
          </cell>
        </row>
        <row r="1539">
          <cell r="L1539" t="str">
            <v>3.2.1.2.02 Incremento de documentos por pagar externos de corto plazo</v>
          </cell>
        </row>
        <row r="1540">
          <cell r="L1540" t="str">
            <v>3.2.1.2.03 Incremento de  la deuda administrativa</v>
          </cell>
        </row>
        <row r="1541">
          <cell r="L1541" t="str">
            <v>3.2.1.3 Obtención de préstamos de corto plazo</v>
          </cell>
        </row>
        <row r="1542">
          <cell r="L1542" t="str">
            <v>3.2.1.3.01 Obtención de préstamos internos de corto plazo</v>
          </cell>
        </row>
        <row r="1543">
          <cell r="L1543" t="str">
            <v>3.2.1.3.02 Obtención de préstamos externos de corto plazo</v>
          </cell>
        </row>
        <row r="1544">
          <cell r="L1544" t="str">
            <v>3.2.1.4 Colocación de títulos valores de corto plazo</v>
          </cell>
        </row>
        <row r="1545">
          <cell r="L1545" t="str">
            <v>3.2.1.4.01 Colocación de títulos valores internos de corto plazo</v>
          </cell>
        </row>
        <row r="1546">
          <cell r="L1546" t="str">
            <v>3.2.1.4.02 Colocación de títulos valores externos de corto plazo</v>
          </cell>
        </row>
        <row r="1547">
          <cell r="L1547" t="str">
            <v>3.2.1.5 Porción de corto plazo de la deuda pública en títulos y valores de largo plazo</v>
          </cell>
        </row>
        <row r="1548">
          <cell r="L1548" t="str">
            <v>3.2.1.5.01 Porción de corto plazo de la deuda pública interna en títulos y valores de largo plazo</v>
          </cell>
        </row>
        <row r="1549">
          <cell r="L1549" t="str">
            <v>3.2.1.5.02 Porción de corto plazo de la deuda pública externa en títulos y valores de largo plazo</v>
          </cell>
        </row>
        <row r="1550">
          <cell r="L1550" t="str">
            <v>3.2.1.6 Porción de corto plazo de la deuda pública en préstamos de largo plazo</v>
          </cell>
        </row>
        <row r="1551">
          <cell r="L1551" t="str">
            <v>3.2.1.6.01 Porción de corto plazo de la deuda pública interna en préstamos de largo plazo</v>
          </cell>
        </row>
        <row r="1552">
          <cell r="L1552" t="str">
            <v>3.2.1.6.02 Porción de corto plazo de la deuda pública externa en préstamos de largo plazo</v>
          </cell>
        </row>
        <row r="1553">
          <cell r="L1553" t="str">
            <v>3.2.1.7 Incremento de pasivos diferidos de corto plazo</v>
          </cell>
        </row>
        <row r="1554">
          <cell r="L1554" t="str">
            <v>3.2.1.7.01 Incremento de pasivos diferidos internos de corto plazo</v>
          </cell>
        </row>
        <row r="1555">
          <cell r="L1555" t="str">
            <v>3.2.1.7.02 Incremento de pasivos diferidos externos de corto plazo</v>
          </cell>
        </row>
        <row r="1556">
          <cell r="L1556" t="str">
            <v>3.2.1.9 Incremento de otros pasivos de corto plazo</v>
          </cell>
        </row>
        <row r="1557">
          <cell r="L1557" t="str">
            <v>3.2.1.9.01 Incremento de otros pasivos internos de corto plazo</v>
          </cell>
        </row>
        <row r="1558">
          <cell r="L1558" t="str">
            <v>3.2.1.9.02 Incremento de otros pasivos externos de corto plazo</v>
          </cell>
        </row>
        <row r="1559">
          <cell r="L1559" t="str">
            <v>3.2.2 Incremento de pasivos no corrientes</v>
          </cell>
        </row>
        <row r="1560">
          <cell r="L1560" t="str">
            <v>3.2.2.1 Incremento de cuentas por pagar de largo plazo</v>
          </cell>
        </row>
        <row r="1561">
          <cell r="L1561" t="str">
            <v>3.2.2.1.01 Incremento de cuentas por pagar internas de largo plazo</v>
          </cell>
        </row>
        <row r="1562">
          <cell r="L1562" t="str">
            <v>3.2.2.1.02 Incremento de cuentas por pagar externas de largo plazo</v>
          </cell>
        </row>
        <row r="1563">
          <cell r="L1563" t="str">
            <v>3.2.2.2 Incremento de documentos por pagar de largo plazo</v>
          </cell>
        </row>
        <row r="1564">
          <cell r="L1564" t="str">
            <v>3.2.2.2.01 Incremento de documentos por pagar internos de largo plazo</v>
          </cell>
        </row>
        <row r="1565">
          <cell r="L1565" t="str">
            <v>3.2.2.2.02 Incremento de documentos por pagar externos de largo plazo</v>
          </cell>
        </row>
        <row r="1566">
          <cell r="L1566" t="str">
            <v>3.2.2.3 Colocación de títulos valores de la deuda pública de largo plazo</v>
          </cell>
        </row>
        <row r="1567">
          <cell r="L1567" t="str">
            <v>3.2.2.3.01 Colocación de títulos valores de la deuda pública interna de largo plazo</v>
          </cell>
        </row>
        <row r="1568">
          <cell r="L1568" t="str">
            <v>3.2.2.3.02 Colocación de títulos valores de la deuda pública externa de largo plazo</v>
          </cell>
        </row>
        <row r="1569">
          <cell r="L1569" t="str">
            <v>3.2.2.4 Obtención de préstamos de la deuda pública de largo plazo</v>
          </cell>
        </row>
        <row r="1570">
          <cell r="L1570" t="str">
            <v>3.2.2.4.01 Obtención de préstamos de la deuda pública interna de largo plazo</v>
          </cell>
        </row>
        <row r="1571">
          <cell r="L1571" t="str">
            <v>3.2.2.4.02 Obtención de préstamos de la deuda pública externa de largo plazo</v>
          </cell>
        </row>
        <row r="1572">
          <cell r="L1572" t="str">
            <v>3.2.2.5 Incremento de pasivos diferidos de largo plazo</v>
          </cell>
        </row>
        <row r="1573">
          <cell r="L1573" t="str">
            <v>3.2.2.5.01 Incremento de pasivos diferidos internos de largo plazo</v>
          </cell>
        </row>
        <row r="1574">
          <cell r="L1574" t="str">
            <v>3.2.2.5.02 Incremento de pasivos diferidos externos de largo plazo</v>
          </cell>
        </row>
        <row r="1575">
          <cell r="L1575" t="str">
            <v>3.2.2.6 Incremento de las reservas técnicas</v>
          </cell>
        </row>
        <row r="1576">
          <cell r="L1576" t="str">
            <v>3.2.2.6.01 Incremento de las reservas técnicas internas</v>
          </cell>
        </row>
        <row r="1577">
          <cell r="L1577" t="str">
            <v>3.2.2.6.02 Incremento de las reservas técnicas externas</v>
          </cell>
        </row>
        <row r="1578">
          <cell r="L1578" t="str">
            <v>3.2.2.9 Incremento de otros pasivos de largo plazo</v>
          </cell>
        </row>
        <row r="1579">
          <cell r="L1579" t="str">
            <v>3.2.2.9.01 Incremento de otros pasivos internos de largo plazo</v>
          </cell>
        </row>
        <row r="1580">
          <cell r="L1580" t="str">
            <v>3.2.2.9.02 Incremento de otros pasivos externos de largo plazo</v>
          </cell>
        </row>
        <row r="1581">
          <cell r="L1581" t="str">
            <v>3.3 Incremento de fondos de terceros</v>
          </cell>
        </row>
        <row r="1582">
          <cell r="L1582" t="str">
            <v>3.3.1 Misceláneos varias leyes</v>
          </cell>
        </row>
        <row r="1583">
          <cell r="L1583" t="str">
            <v>3.3.1.1 Misceláneos varias leyes</v>
          </cell>
        </row>
        <row r="1584">
          <cell r="L1584" t="str">
            <v>3.3.1.1.01 Misceláneos varias leyes</v>
          </cell>
        </row>
        <row r="1585">
          <cell r="L1585" t="str">
            <v>3.3.2 Fianzas industriales para la fabricación de fósforos</v>
          </cell>
        </row>
        <row r="1586">
          <cell r="L1586" t="str">
            <v>3.3.2.1 Fianzas industriales para la fabricación de fósforos</v>
          </cell>
        </row>
        <row r="1587">
          <cell r="L1587" t="str">
            <v>3.3.2.1.01 Fianzas industriales para la fabricación de fósforos</v>
          </cell>
        </row>
        <row r="1588">
          <cell r="L1588" t="str">
            <v>3.3.3 Fianzas judiciales y depósitos en consignación</v>
          </cell>
        </row>
        <row r="1589">
          <cell r="L1589" t="str">
            <v>3.3.3.1 Fianzas judiciales y depósitos en consignación</v>
          </cell>
        </row>
        <row r="1590">
          <cell r="L1590" t="str">
            <v>3.3.3.1.01 Fianzas judiciales y depósitos en consignación</v>
          </cell>
        </row>
        <row r="1591">
          <cell r="L1591" t="str">
            <v>3.3.4 Fianzas diversas</v>
          </cell>
        </row>
        <row r="1592">
          <cell r="L1592" t="str">
            <v>3.3.4.1 Fianzas diversas</v>
          </cell>
        </row>
        <row r="1593">
          <cell r="L1593" t="str">
            <v>3.3.4.1.01 Fianzas diversas</v>
          </cell>
        </row>
        <row r="1594">
          <cell r="L1594" t="str">
            <v>3.3.5 Depósitos en exceso</v>
          </cell>
        </row>
        <row r="1595">
          <cell r="L1595" t="str">
            <v>3.3.5.1 Depósitos en exceso</v>
          </cell>
        </row>
        <row r="1596">
          <cell r="L1596" t="str">
            <v>3.3.5.1.01 Depósitos en exceso</v>
          </cell>
        </row>
        <row r="1597">
          <cell r="L1597" t="str">
            <v>3.3.6 Depósitos fondos de terceros</v>
          </cell>
        </row>
        <row r="1598">
          <cell r="L1598" t="str">
            <v>3.3.6.1 Depósitos fondos de terceros</v>
          </cell>
        </row>
        <row r="1599">
          <cell r="L1599" t="str">
            <v>3.3.6.1.01 Depósitos fondos de empleadores</v>
          </cell>
        </row>
        <row r="1600">
          <cell r="L1600" t="str">
            <v>3.4 Incremento del patrimonio</v>
          </cell>
        </row>
        <row r="1601">
          <cell r="L1601" t="str">
            <v>3.4.1 Incremento del patrimonio</v>
          </cell>
        </row>
        <row r="1602">
          <cell r="L1602" t="str">
            <v>3.4.1.1 Incremento del patrimonio</v>
          </cell>
        </row>
        <row r="1603">
          <cell r="L1603" t="str">
            <v>3.4.1.1.01 Incremento del patrimonio</v>
          </cell>
        </row>
        <row r="1604">
          <cell r="L1604" t="str">
            <v>4 Aplicaciones financieras</v>
          </cell>
        </row>
        <row r="1605">
          <cell r="L1605" t="str">
            <v>4.1 Incremento de activos financieros</v>
          </cell>
        </row>
        <row r="1606">
          <cell r="L1606" t="str">
            <v>4.1.1 Incremento de activos financieros corrientes</v>
          </cell>
        </row>
        <row r="1607">
          <cell r="L1607" t="str">
            <v>4.1.1.1 Incremento de disponibilidades</v>
          </cell>
        </row>
        <row r="1608">
          <cell r="L1608" t="str">
            <v>4.1.1.1.01 Incremento de disponibilidades internas</v>
          </cell>
        </row>
        <row r="1609">
          <cell r="L1609" t="str">
            <v>4.1.1.1.02 Incremento de disponibilidades externas</v>
          </cell>
        </row>
        <row r="1610">
          <cell r="L1610" t="str">
            <v>4.1.1.1.03 Sobrantes de Caja</v>
          </cell>
        </row>
        <row r="1611">
          <cell r="L1611" t="str">
            <v>4.1.1.1.04 Reintegro de cheques del ejercicio anterior</v>
          </cell>
        </row>
        <row r="1612">
          <cell r="L1612" t="str">
            <v>4.1.1.2 Incremento de inversiones financieras de corto plazo</v>
          </cell>
        </row>
        <row r="1613">
          <cell r="L1613" t="str">
            <v>4.1.1.2.01 Incremento de inversiones financieras internas de corto plazo</v>
          </cell>
        </row>
        <row r="1614">
          <cell r="L1614" t="str">
            <v>4.1.1.2.02 Incremento de inversiones financieras externas de corto plazo</v>
          </cell>
        </row>
        <row r="1615">
          <cell r="L1615" t="str">
            <v>4.1.1.3 Incremento de cuentas por cobrar de corto plazo</v>
          </cell>
        </row>
        <row r="1616">
          <cell r="L1616" t="str">
            <v>4.1.1.3.01 Incremento de cuentas por cobrar internas de corto plazo</v>
          </cell>
        </row>
        <row r="1617">
          <cell r="L1617" t="str">
            <v>4.1.1.3.02 Incremento de cuentas por cobrar externas de corto plazo</v>
          </cell>
        </row>
        <row r="1618">
          <cell r="L1618" t="str">
            <v>4.1.1.4 Incremento de documentos por cobrar de corto plazo</v>
          </cell>
        </row>
        <row r="1619">
          <cell r="L1619" t="str">
            <v>4.1.1.4.01 Incremento de documentos por cobrar internos de corto plazo</v>
          </cell>
        </row>
        <row r="1620">
          <cell r="L1620" t="str">
            <v>4.1.1.4.02 Incremento de documentos por cobrar externos de corto plazo</v>
          </cell>
        </row>
        <row r="1621">
          <cell r="L1621" t="str">
            <v>4.1.1.5 Concesión de préstamos otorgados de corto plazo</v>
          </cell>
        </row>
        <row r="1622">
          <cell r="L1622" t="str">
            <v>4.1.1.5.01 Concesión de préstamos internos otorgados a corto plazo</v>
          </cell>
        </row>
        <row r="1623">
          <cell r="L1623" t="str">
            <v>4.1.1.5.02 Concesión de préstamos externos otorgados a corto plazo</v>
          </cell>
        </row>
        <row r="1624">
          <cell r="L1624" t="str">
            <v>4.1.1.9 Incremento de otros activos financieros de corto plazo</v>
          </cell>
        </row>
        <row r="1625">
          <cell r="L1625" t="str">
            <v>4.1.1.9.01 Incremento de otros activos financieros internos de corto plazo</v>
          </cell>
        </row>
        <row r="1626">
          <cell r="L1626" t="str">
            <v>4.1.1.9.02 Incremento de otros activos financieros externos de corto plazo</v>
          </cell>
        </row>
        <row r="1627">
          <cell r="L1627" t="str">
            <v>4.1.2 Incremento de activos financieros no corrientes</v>
          </cell>
        </row>
        <row r="1628">
          <cell r="L1628" t="str">
            <v>4.1.2.1 Incremento de cuentas por cobrar de largo plazo</v>
          </cell>
        </row>
        <row r="1629">
          <cell r="L1629" t="str">
            <v>4.1.2.1.01 Incremento de cuentas por cobrar internas de largo plazo</v>
          </cell>
        </row>
        <row r="1630">
          <cell r="L1630" t="str">
            <v>4.1.2.1.02 Incremento de cuentas por cobrar externas de largo plazo</v>
          </cell>
        </row>
        <row r="1631">
          <cell r="L1631" t="str">
            <v>4.1.2.2 Incremento de documentos por cobrar de largo plazo</v>
          </cell>
        </row>
        <row r="1632">
          <cell r="L1632" t="str">
            <v>4.1.2.2.01 Incremento de documentos por cobrar internos de largo plazo</v>
          </cell>
        </row>
        <row r="1633">
          <cell r="L1633" t="str">
            <v>4.1.2.2.02 Incremento de documentos por cobrar externos de largo plazo</v>
          </cell>
        </row>
        <row r="1634">
          <cell r="L1634" t="str">
            <v>4.1.2.3 Compra de acciones y participaciones de capital con fines de liquidez</v>
          </cell>
        </row>
        <row r="1635">
          <cell r="L1635" t="str">
            <v>4.1.2.3.01 Compra de acciones y participaciones de capital de empresas públicas no financieras</v>
          </cell>
        </row>
        <row r="1636">
          <cell r="L1636" t="str">
            <v>4.1.2.3.02 Compra de acciones y participaciones de capital de instituciones públicas financieras</v>
          </cell>
        </row>
        <row r="1637">
          <cell r="L1637" t="str">
            <v>4.1.2.3.03 Compra de acciones y participaciones de capital de empresas privadas internas</v>
          </cell>
        </row>
        <row r="1638">
          <cell r="L1638" t="str">
            <v>4.1.2.3.04 Compra de acciones y participaciones de capital de empresas privadas externas</v>
          </cell>
        </row>
        <row r="1639">
          <cell r="L1639" t="str">
            <v>4.1.2.3.05 Compra de acciones y participaciones de capital de organismos e instituciones internacionales</v>
          </cell>
        </row>
        <row r="1640">
          <cell r="L1640" t="str">
            <v>4.1.2.4 Compra de títulos valores representativos de la deuda con fines de liquidez</v>
          </cell>
        </row>
        <row r="1641">
          <cell r="L1641" t="str">
            <v>4.1.2.4.01 Compra de títulos valores representativos de deuda interna con fines de liquidez</v>
          </cell>
        </row>
        <row r="1642">
          <cell r="L1642" t="str">
            <v>4.1.2.4.02 Compra de títulos valores representativos de deuda externa con fines de liquidez</v>
          </cell>
        </row>
        <row r="1643">
          <cell r="L1643" t="str">
            <v>4.1.2.5 Compra de obligaciones negociables con fines de liquidez</v>
          </cell>
        </row>
        <row r="1644">
          <cell r="L1644" t="str">
            <v>4.1.2.5.01 Compra de obligaciones internas negociables con fines de liquidez</v>
          </cell>
        </row>
        <row r="1645">
          <cell r="L1645" t="str">
            <v>4.1.2.5.02 Compra de obligaciones externas negociables con fines de liquidez</v>
          </cell>
        </row>
        <row r="1646">
          <cell r="L1646" t="str">
            <v>4.1.2.6 Concesión de préstamos de largo plazo con fines de liquidez</v>
          </cell>
        </row>
        <row r="1647">
          <cell r="L1647" t="str">
            <v>4.1.2.6.01 Concesión de préstamos internos de largo plazo con fines de liquidez</v>
          </cell>
        </row>
        <row r="1648">
          <cell r="L1648" t="str">
            <v>4.1.2.6.02 Concesión de préstamos externos de largo plazo con fines de liquidez</v>
          </cell>
        </row>
        <row r="1649">
          <cell r="L1649" t="str">
            <v>4.1.2.7 Incremento del patrimonio de instituciones y empresas públicas controladas</v>
          </cell>
        </row>
        <row r="1650">
          <cell r="L1650" t="str">
            <v>4.1.2.7.01 Incremento del patrimonio de los órganos autónomos</v>
          </cell>
        </row>
        <row r="1651">
          <cell r="L1651" t="str">
            <v>4.1.2.7.02 Incremento del patrimonio de instituciones descentralizadas no financieras controladas</v>
          </cell>
        </row>
        <row r="1652">
          <cell r="L1652" t="str">
            <v>4.1.2.7.03 Incremento  del patrimonio de instituciones públicas de la seguridad social</v>
          </cell>
        </row>
        <row r="1653">
          <cell r="L1653" t="str">
            <v>4.1.2.7.04 Incremento del patrimonio de las empresas públicas no financieras controladas</v>
          </cell>
        </row>
        <row r="1654">
          <cell r="L1654" t="str">
            <v>4.1.2.7.05 Incremento del patrimonio de las instituciones públicas financieras no monetarias controladas</v>
          </cell>
        </row>
        <row r="1655">
          <cell r="L1655" t="str">
            <v>4.1.2.7.06 Incremento del patrimonio de las instituciones públicas financieras monetarias controladas</v>
          </cell>
        </row>
        <row r="1656">
          <cell r="L1656" t="str">
            <v>4.1.2.8 Incremento de la inversión de las reservas técnicas</v>
          </cell>
        </row>
        <row r="1657">
          <cell r="L1657" t="str">
            <v>4.1.2.8.01 Incremento de la inversión interna de las reservas técnicas</v>
          </cell>
        </row>
        <row r="1658">
          <cell r="L1658" t="str">
            <v>4.1.2.8.02 Incremento de la inversión externa de las reservas técnicas</v>
          </cell>
        </row>
        <row r="1659">
          <cell r="L1659" t="str">
            <v>4.1.2.9 Incremento de otros activos financieros no corrientes</v>
          </cell>
        </row>
        <row r="1660">
          <cell r="L1660" t="str">
            <v>4.1.2.9.01 Incremento de otros activos financieros no corrientes internos</v>
          </cell>
        </row>
        <row r="1661">
          <cell r="L1661" t="str">
            <v>4.1.2.9.02 Incremento de otros activos financieros no corrientes externos</v>
          </cell>
        </row>
        <row r="1662">
          <cell r="L1662" t="str">
            <v>4.2 Disminución de pasivos</v>
          </cell>
        </row>
        <row r="1663">
          <cell r="L1663" t="str">
            <v>4.2.1 Disminución de pasivos corrientes</v>
          </cell>
        </row>
        <row r="1664">
          <cell r="L1664" t="str">
            <v>4.2.1.1 Disminución de cuentas por pagar de corto plazo</v>
          </cell>
        </row>
        <row r="1665">
          <cell r="L1665" t="str">
            <v>4.2.1.1.01 Disminución de cuentas por pagar internas de corto plazo</v>
          </cell>
        </row>
        <row r="1666">
          <cell r="L1666" t="str">
            <v>4.2.1.1.02 Disminución de cuentas por pagar externas de corto plazo</v>
          </cell>
        </row>
        <row r="1667">
          <cell r="L1667" t="str">
            <v>4.2.1.1.03 Disminución  de ctas. por pagar  internas  de corto plazo deuda administrativa</v>
          </cell>
        </row>
        <row r="1668">
          <cell r="L1668" t="str">
            <v>4.2.1.1.04 Disminución de ctas. por pagar  internas  de corto plazo recapitalización Bco. Central</v>
          </cell>
        </row>
        <row r="1669">
          <cell r="L1669" t="str">
            <v>4.2.1.2 Disminución de documentos por pagar de corto plazo</v>
          </cell>
        </row>
        <row r="1670">
          <cell r="L1670" t="str">
            <v>4.2.1.2.01 Disminución de documentos por pagar internas de corto plazo</v>
          </cell>
        </row>
        <row r="1671">
          <cell r="L1671" t="str">
            <v>4.2.1.2.02 Disminución de documentos por pagar externos de corto plazo</v>
          </cell>
        </row>
        <row r="1672">
          <cell r="L1672" t="str">
            <v>4.2.1.3 Disminución de préstamos de corto plazo</v>
          </cell>
        </row>
        <row r="1673">
          <cell r="L1673" t="str">
            <v>4.2.1.3.01 Disminución de préstamos internos de corto plazo</v>
          </cell>
        </row>
        <row r="1674">
          <cell r="L1674" t="str">
            <v>4.2.1.3.02 Disminución de préstamos externos de corto plazo</v>
          </cell>
        </row>
        <row r="1675">
          <cell r="L1675" t="str">
            <v>4.2.1.4 Disminución de títulos valores de corto plazo</v>
          </cell>
        </row>
        <row r="1676">
          <cell r="L1676" t="str">
            <v>4.2.1.4.01 Disminución de títulos valores internos de corto plazo</v>
          </cell>
        </row>
        <row r="1677">
          <cell r="L1677" t="str">
            <v>4.2.1.4.02 Disminución de títulos valores externos de corto plazo</v>
          </cell>
        </row>
        <row r="1678">
          <cell r="L1678" t="str">
            <v>4.2.1.5 Amortización de la porción de corto plazo de la deuda pública en títulos valores de largo plazo</v>
          </cell>
        </row>
        <row r="1679">
          <cell r="L1679" t="str">
            <v>4.2.1.5.01 Amortización de la porción de corto plazo de la deuda pública interna en títulos valores de largo plazo</v>
          </cell>
        </row>
        <row r="1680">
          <cell r="L1680" t="str">
            <v>4.2.1.5.02 Amortización de la porción de corto plazo de la deuda pública externa en títulos valores de largo plazo</v>
          </cell>
        </row>
        <row r="1681">
          <cell r="L1681" t="str">
            <v>4.2.1.6 Amortización de la porción de corto plazo de la deuda pública en préstamos de largo plazo</v>
          </cell>
        </row>
        <row r="1682">
          <cell r="L1682" t="str">
            <v>4.2.1.6.01 Amortización de la porción de corto plazo de la deuda pública interna en préstamos de largo plazo</v>
          </cell>
        </row>
        <row r="1683">
          <cell r="L1683" t="str">
            <v>4.2.1.6.02 Amortización de la porción de corto plazo de la deuda pública externa en préstamos de  largo plazo</v>
          </cell>
        </row>
        <row r="1684">
          <cell r="L1684" t="str">
            <v>4.2.1.7 Disminución de pasivos diferidos de corto plazo</v>
          </cell>
        </row>
        <row r="1685">
          <cell r="L1685" t="str">
            <v>4.2.1.7.01 Disminución de pasivos diferidos internos de corto plazo</v>
          </cell>
        </row>
        <row r="1686">
          <cell r="L1686" t="str">
            <v>4.2.1.7.02 Disminución de pasivos diferidos externos de corto plazo</v>
          </cell>
        </row>
        <row r="1687">
          <cell r="L1687" t="str">
            <v>4.2.1.9 Disminución de otros pasivos de corto plazo</v>
          </cell>
        </row>
        <row r="1688">
          <cell r="L1688" t="str">
            <v>4.2.1.9.01 Disminución de otros pasivos internos de corto plazo</v>
          </cell>
        </row>
        <row r="1689">
          <cell r="L1689" t="str">
            <v>4.2.1.9.02 Disminución de otros pasivos externos de corto plazo</v>
          </cell>
        </row>
        <row r="1690">
          <cell r="L1690" t="str">
            <v>4.2.1.9.03 Disminución de otros pasivos contingentes de corto plazo</v>
          </cell>
        </row>
        <row r="1691">
          <cell r="L1691" t="str">
            <v>4.2.2 Disminución de pasivos no corrientes</v>
          </cell>
        </row>
        <row r="1692">
          <cell r="L1692" t="str">
            <v>4.2.2.1 Disminución de cuentas por pagar de largo plazo</v>
          </cell>
        </row>
        <row r="1693">
          <cell r="L1693" t="str">
            <v>4.2.2.1.01 Disminución de cuentas por pagar internas de largo plazo</v>
          </cell>
        </row>
        <row r="1694">
          <cell r="L1694" t="str">
            <v>4.2.2.1.02 Disminución de cuentas por pagar externas de largo plazo</v>
          </cell>
        </row>
        <row r="1695">
          <cell r="L1695" t="str">
            <v>4.2.2.2 Disminución de documentos por pagar de largo plazo</v>
          </cell>
        </row>
        <row r="1696">
          <cell r="L1696" t="str">
            <v>4.2.2.2.01 Disminución de documentos por pagar internos de largo plazo</v>
          </cell>
        </row>
        <row r="1697">
          <cell r="L1697" t="str">
            <v>4.2.2.2.02 Disminución de documentos por pagar externos de largo plazo</v>
          </cell>
        </row>
        <row r="1698">
          <cell r="L1698" t="str">
            <v>4.2.2.3 Conversión de la deuda pública en  títulos valores de largo plazo en corto plazo</v>
          </cell>
        </row>
        <row r="1699">
          <cell r="L1699" t="str">
            <v>4.2.2.3.01 Conversión de la deuda  pública interna en  títulos valores de largo plazo en corto plazo</v>
          </cell>
        </row>
        <row r="1700">
          <cell r="L1700" t="str">
            <v>4.2.2.3.02 Conversión de la deuda pública externa en  títulos valores de largo plazo en corto plazo</v>
          </cell>
        </row>
        <row r="1701">
          <cell r="L1701" t="str">
            <v>4.2.2.4 Conversión de la deuda pública en préstamos de largo plazo en corto plazo</v>
          </cell>
        </row>
        <row r="1702">
          <cell r="L1702" t="str">
            <v>4.2.2.4.01 Conversión de la deuda  pública interna en préstamos de largo plazo en corto plazo</v>
          </cell>
        </row>
        <row r="1703">
          <cell r="L1703" t="str">
            <v>4.2.2.4.02 Conversión de la deuda  pública externa en préstamos de largo plazo en corto plazo</v>
          </cell>
        </row>
        <row r="1704">
          <cell r="L1704" t="str">
            <v>4.2.2.5 Disminución de pasivos diferidos de largo plazo</v>
          </cell>
        </row>
        <row r="1705">
          <cell r="L1705" t="str">
            <v>4.2.2.5.01 Disminución de pasivos diferidos internos de largo plazo</v>
          </cell>
        </row>
        <row r="1706">
          <cell r="L1706" t="str">
            <v>4.2.2.5.02 Disminución de pasivos diferidos externos de largo plazo</v>
          </cell>
        </row>
        <row r="1707">
          <cell r="L1707" t="str">
            <v>4.2.2.6 Disminución de las reservas técnicas</v>
          </cell>
        </row>
        <row r="1708">
          <cell r="L1708" t="str">
            <v>4.2.2.6.01 Disminución de reservas técnicas internas</v>
          </cell>
        </row>
        <row r="1709">
          <cell r="L1709" t="str">
            <v>4.2.2.6.02 Disminución de reservas técnicas externas</v>
          </cell>
        </row>
        <row r="1710">
          <cell r="L1710" t="str">
            <v>4.2.2.9 Disminución de otros pasivos de largo plazo</v>
          </cell>
        </row>
        <row r="1711">
          <cell r="L1711" t="str">
            <v>4.2.2.9.01 Disminución de otros pasivos internos de largo plazo</v>
          </cell>
        </row>
        <row r="1712">
          <cell r="L1712" t="str">
            <v>4.2.2.9.02 Disminución de otros pasivos externos de largo plazo</v>
          </cell>
        </row>
        <row r="1713">
          <cell r="L1713" t="str">
            <v>4.2.2.9.03 Disminución de pasivos contingentes de largo plazo</v>
          </cell>
        </row>
        <row r="1714">
          <cell r="L1714" t="str">
            <v>4.2.2.9.04 Disminución de pasivos diferidos de largo plazo</v>
          </cell>
        </row>
        <row r="1715">
          <cell r="L1715" t="str">
            <v>4.3 Disminución de fondos de terceros</v>
          </cell>
        </row>
        <row r="1716">
          <cell r="L1716" t="str">
            <v>4.3.1 MISCELANEOS VARIAS LEYES</v>
          </cell>
        </row>
        <row r="1717">
          <cell r="L1717" t="str">
            <v>4.3.1.1 Misceláneos varias leyes</v>
          </cell>
        </row>
        <row r="1718">
          <cell r="L1718" t="str">
            <v>4.3.1.1.01 Misceláneos varias leyes</v>
          </cell>
        </row>
        <row r="1719">
          <cell r="L1719" t="str">
            <v>4.3.2 Fianzas industriales para la fabricación de fósforos</v>
          </cell>
        </row>
        <row r="1720">
          <cell r="L1720" t="str">
            <v>4.3.2.1 Fianzas industriales para la fabricación de fósforos</v>
          </cell>
        </row>
        <row r="1721">
          <cell r="L1721" t="str">
            <v>4.3.2.1.01 Fianzas industriales para la fabricación de fósforos</v>
          </cell>
        </row>
        <row r="1722">
          <cell r="L1722" t="str">
            <v>4.3.3 Fianzas Judiciales y depósitos en consignación</v>
          </cell>
        </row>
        <row r="1723">
          <cell r="L1723" t="str">
            <v>4.3.3.1 Fianzas judiciales y depósitos en consignación</v>
          </cell>
        </row>
        <row r="1724">
          <cell r="L1724" t="str">
            <v>4.3.3.1.01 Fianzas judiciales y depósitos en consignación</v>
          </cell>
        </row>
        <row r="1725">
          <cell r="L1725" t="str">
            <v>4.3.4 Fianzas diversas</v>
          </cell>
        </row>
        <row r="1726">
          <cell r="L1726" t="str">
            <v>4.3.4.1 Fianzas diversas</v>
          </cell>
        </row>
        <row r="1727">
          <cell r="L1727" t="str">
            <v>4.3.4.1.01 Fianzas diversas</v>
          </cell>
        </row>
        <row r="1728">
          <cell r="L1728" t="str">
            <v>4.3.5 Disminución depósitos fondos de terceros</v>
          </cell>
        </row>
        <row r="1729">
          <cell r="L1729" t="str">
            <v>4.3.5.1 Disminución depósitos fondos de terceros</v>
          </cell>
        </row>
        <row r="1730">
          <cell r="L1730" t="str">
            <v>4.3.5.1.01 Disminución depósitos de empleadores</v>
          </cell>
        </row>
        <row r="1731">
          <cell r="L1731" t="str">
            <v>4.4 Disminución del patrimonio institucional</v>
          </cell>
        </row>
        <row r="1732">
          <cell r="L1732" t="str">
            <v>4.4.1 Disminución del patrimonio institucional</v>
          </cell>
        </row>
        <row r="1733">
          <cell r="L1733" t="str">
            <v>4.4.1.1 Disminución del patrimonio institucional</v>
          </cell>
        </row>
        <row r="1734">
          <cell r="L1734" t="str">
            <v>4.4.1.1.01 Disminución del patrimonio institucional</v>
          </cell>
        </row>
      </sheetData>
      <sheetData sheetId="7">
        <row r="1">
          <cell r="D1" t="str">
            <v>001 BANCO DE RESERVAS DE LA REPÚBLICA DOMINICANA (BANRESERVAS)</v>
          </cell>
        </row>
        <row r="2">
          <cell r="D2" t="str">
            <v>002 APOYO PRESUPUESTARIO</v>
          </cell>
        </row>
        <row r="3">
          <cell r="D3" t="str">
            <v>003 EMISION DE BONOS (TORMENTA NOE)</v>
          </cell>
        </row>
        <row r="4">
          <cell r="D4" t="str">
            <v>004 EMISION DE BONOS</v>
          </cell>
        </row>
        <row r="5">
          <cell r="D5" t="str">
            <v>02 ERRADO</v>
          </cell>
        </row>
        <row r="6">
          <cell r="D6" t="str">
            <v>099 OTROS ORGANISMOS FINANCIADORES NACIONALES</v>
          </cell>
        </row>
        <row r="7">
          <cell r="D7" t="str">
            <v>100 TESORO NACIONAL</v>
          </cell>
        </row>
        <row r="8">
          <cell r="D8" t="str">
            <v>101 CONTRAPARTIDA</v>
          </cell>
        </row>
        <row r="9">
          <cell r="D9" t="str">
            <v>102 FONDOS PROPIOS</v>
          </cell>
        </row>
        <row r="10">
          <cell r="D10" t="str">
            <v>103 TRANSFERENCIAS DE OTRAS INSTITUCIONES DEL SECTOR PUBLICO</v>
          </cell>
        </row>
        <row r="11">
          <cell r="D11" t="str">
            <v>104 RECURSOS DE LAS APROPIACIONES DEL 5%  SR. PRESIDENTE</v>
          </cell>
        </row>
        <row r="12">
          <cell r="D12" t="str">
            <v>105 RECURSOS DE LAS APROPIACIONES DEL 1%  SR. PRESIDENTE</v>
          </cell>
        </row>
        <row r="13">
          <cell r="D13" t="str">
            <v>106 APOYO PRESUPUESTARIO (BID)</v>
          </cell>
        </row>
        <row r="14">
          <cell r="D14" t="str">
            <v>107 APOYO PRESUPUESTARIO (BANCO MUNDIAL)</v>
          </cell>
        </row>
        <row r="15">
          <cell r="D15" t="str">
            <v>108 APOYO PRESUPUESTARIO (ORGANISMOS MULTILATERALES)</v>
          </cell>
        </row>
        <row r="16">
          <cell r="D16" t="str">
            <v>109 APOYO PRESUPUESTARIO CREDITO INTERNO (EMISION DE BONOS)</v>
          </cell>
        </row>
        <row r="17">
          <cell r="D17" t="str">
            <v>110 APOYO PRESUESTARIO RECURSOS EXTERNOS (PETROCARIBE)</v>
          </cell>
        </row>
        <row r="18">
          <cell r="D18" t="str">
            <v>111 APOYO PRESUPUESTARIO OTROS BANCOS</v>
          </cell>
        </row>
        <row r="19">
          <cell r="D19" t="str">
            <v>112 RECAUDACIONES DIRECTAS DE LAS INSTITUCIONES</v>
          </cell>
        </row>
        <row r="20">
          <cell r="D20" t="str">
            <v>113 APOYO PRESUPUESTARIO BANCO RESERVAS</v>
          </cell>
        </row>
        <row r="21">
          <cell r="D21" t="str">
            <v>114 APOYO PRESUPUESTARIO (UNION EUROPEA)</v>
          </cell>
        </row>
        <row r="22">
          <cell r="D22" t="str">
            <v>115 APOYO PRESUPUESTARIO CREDITO INTERNO</v>
          </cell>
        </row>
        <row r="23">
          <cell r="D23" t="str">
            <v>116 APOYO PRESUPUESTARIO (FONDO MONETARIO INTERNACIONAL)</v>
          </cell>
        </row>
        <row r="24">
          <cell r="D24" t="str">
            <v>117 APOYO PRESUPUESTARIO DE FUENTE ESPECIFICA 2053 (TASA AERON. FAD)</v>
          </cell>
        </row>
        <row r="25">
          <cell r="D25" t="str">
            <v>118 APOYO PRESUPUESTARIO CREDITO EXTERNO (EMISION DE BONOS)</v>
          </cell>
        </row>
        <row r="26">
          <cell r="D26" t="str">
            <v>119 APOYO PRESUPUESTARIO CREDITO EXTERNO</v>
          </cell>
        </row>
        <row r="27">
          <cell r="D27" t="str">
            <v>200 AGENCIA SUECA PARA EL DESARROLLO INTERNACIONAL</v>
          </cell>
        </row>
        <row r="28">
          <cell r="D28" t="str">
            <v>201 AGENCIA CANADIENSE PARA EL DESARROLLO INTERNACIONAL</v>
          </cell>
        </row>
        <row r="29">
          <cell r="D29" t="str">
            <v>202 AGENCIA CHILENA DE COOPERACIÓN INTERNACIONAL</v>
          </cell>
        </row>
        <row r="30">
          <cell r="D30" t="str">
            <v>203 AGENCIA DE COOPERACIÓN INTERNACIONAL DEL JAPÓN (JICA)</v>
          </cell>
        </row>
        <row r="31">
          <cell r="D31" t="str">
            <v>204 AGENCIA DE COOPERACIÓN TÉCNICA DE LA REPÚBLICA ALEMANA (GTZ)</v>
          </cell>
        </row>
        <row r="32">
          <cell r="D32" t="str">
            <v>205 AGENCIA DE LOS EE.UU. PARA EL DESARROLLO</v>
          </cell>
        </row>
        <row r="33">
          <cell r="D33" t="str">
            <v>206 AGENCIA ESPAÑOLA DE COOPERACIÓN INTERNACIONAL Y DESARROLLO (AECID)</v>
          </cell>
        </row>
        <row r="34">
          <cell r="D34" t="str">
            <v>207 AGENCIA INTERNACIONAL PARA EL DESARROLLO (AID)</v>
          </cell>
        </row>
        <row r="35">
          <cell r="D35" t="str">
            <v>208 AGENCIA NORUEGA PARA EL DESARROLLO INTERNACIONAL</v>
          </cell>
        </row>
        <row r="36">
          <cell r="D36" t="str">
            <v>209 ASISTENCIA INTERNACIONAL DANESA PARA EL DESARROLLO</v>
          </cell>
        </row>
        <row r="37">
          <cell r="D37" t="str">
            <v>210 COMPAÑÍA FRANCESA DE SEGUROS P/ EL COMERCIO EXTERIOR (COFACE)</v>
          </cell>
        </row>
        <row r="38">
          <cell r="D38" t="str">
            <v>211 COOPERACIÓN FINANCIERA DEL JAPÓN</v>
          </cell>
        </row>
        <row r="39">
          <cell r="D39" t="str">
            <v>212 AGENCIA FRANCESA PARA EL DESARROLLO</v>
          </cell>
        </row>
        <row r="40">
          <cell r="D40" t="str">
            <v>213 INSTITUTO DE COOPERACIÓN IBEROAMERICANA (ICI)</v>
          </cell>
        </row>
        <row r="41">
          <cell r="D41" t="str">
            <v>214 INSTITUTO DE CRÉDITO OFICIAL (ICO)</v>
          </cell>
        </row>
        <row r="42">
          <cell r="D42" t="str">
            <v>215 COOPERACIÓN TÉCNICA SUIZA DE DESARROLLO (COTESU)</v>
          </cell>
        </row>
        <row r="43">
          <cell r="D43" t="str">
            <v>216 KFW - KREDIT-FUR- WIEDERAUFBAU</v>
          </cell>
        </row>
        <row r="44">
          <cell r="D44" t="str">
            <v>217 MEDIOCRÉDITO CENTRALE -MEDIOCREDITO</v>
          </cell>
        </row>
        <row r="45">
          <cell r="D45" t="str">
            <v>218 FUNDACION BILL &amp; MELISSA GATES</v>
          </cell>
        </row>
        <row r="46">
          <cell r="D46" t="str">
            <v>299 OTROS ORGANISMOS BILATERALES</v>
          </cell>
        </row>
        <row r="47">
          <cell r="D47" t="str">
            <v>300 BANCO INTERAMERICANO DE DESARROLLO (BID)</v>
          </cell>
        </row>
        <row r="48">
          <cell r="D48" t="str">
            <v>301 BANCO MUNDIAL (BM)</v>
          </cell>
        </row>
        <row r="49">
          <cell r="D49" t="str">
            <v>302 FEDERACIÓN DE RUSIA</v>
          </cell>
        </row>
        <row r="50">
          <cell r="D50" t="str">
            <v>303 FONDO DE LAS NN.UU. PARA LA ACTIVIDAD EN MATERIA DE POBLACIÓN</v>
          </cell>
        </row>
        <row r="51">
          <cell r="D51" t="str">
            <v>304 FONDO DE LAS NN.UU. PARA LA INFANCIA</v>
          </cell>
        </row>
        <row r="52">
          <cell r="D52" t="str">
            <v>305 FONDO DE LAS NN.UU. PARA EL DESARROLLO DE LA MUJER</v>
          </cell>
        </row>
        <row r="53">
          <cell r="D53" t="str">
            <v>306 FONDO DE LAS NN.UU. PARA EL DESARROLLO Y LA CAPITALIZACIÓN</v>
          </cell>
        </row>
        <row r="54">
          <cell r="D54" t="str">
            <v>307 FONDO DE LAS NN.UU. PARA LA AGRICULTURA Y LA ALIMENTACIÓN (FAO)</v>
          </cell>
        </row>
        <row r="55">
          <cell r="D55" t="str">
            <v>308 FONDO ESPECIAL DE LA ORGANIZACION DE PAISES EXPORTADORES DE PETROLEO OPEP</v>
          </cell>
        </row>
        <row r="56">
          <cell r="D56" t="str">
            <v>309 FONDO GLOBAL DEL MEDIO AMBIENTE</v>
          </cell>
        </row>
        <row r="57">
          <cell r="D57" t="str">
            <v>310 FONDO INTERNACIONAL DE DESARROLLO AGRÍCOLA (FIDA)</v>
          </cell>
        </row>
        <row r="58">
          <cell r="D58" t="str">
            <v>311 FONDO MONETARIO INTERNACIONAL (FMI)</v>
          </cell>
        </row>
        <row r="59">
          <cell r="D59" t="str">
            <v>312 FONDO MULTILATERAL DE INVERSIONES</v>
          </cell>
        </row>
        <row r="60">
          <cell r="D60" t="str">
            <v>313 FONDO NÓRDICO PARA EL DESARROLLO (FND)</v>
          </cell>
        </row>
        <row r="61">
          <cell r="D61" t="str">
            <v>314 FONDO DE DESARROLLO INSTITUCIONAL</v>
          </cell>
        </row>
        <row r="62">
          <cell r="D62" t="str">
            <v>315 FONDO DE INVERSIONES DE VENEZUELA (FIV)</v>
          </cell>
        </row>
        <row r="63">
          <cell r="D63" t="str">
            <v>316 FUNDACION ALEMANA PARA EL DESARROLLO INTERNACIONAL (DSE)</v>
          </cell>
        </row>
        <row r="64">
          <cell r="D64" t="str">
            <v>317 AGENCIA INTERNACIONAL DE FOMENTO (AIF)</v>
          </cell>
        </row>
        <row r="65">
          <cell r="D65" t="str">
            <v>318 ASOCIACIÓN LATINOAMERICANA DE INTEGRACIÓN (ALADI)</v>
          </cell>
        </row>
        <row r="66">
          <cell r="D66" t="str">
            <v>319 INSTITUTO INTERAMERICANO DE COOPERACIÓN AGRÍCOLA</v>
          </cell>
        </row>
        <row r="67">
          <cell r="D67" t="str">
            <v>320 JUNTA DEL ACUERDO DE CARTAGENA</v>
          </cell>
        </row>
        <row r="68">
          <cell r="D68" t="str">
            <v>321 ORGANIZACIÓN DE AVIACIÓN CIVIL INTERNACIONAL</v>
          </cell>
        </row>
        <row r="69">
          <cell r="D69" t="str">
            <v>322 ORGANIZACIÓN DE LAS NN.UU. PARA EL DESARROLLO INDUSTRIAL</v>
          </cell>
        </row>
        <row r="70">
          <cell r="D70" t="str">
            <v>323 ORGANIZACIÓN DE LAS NN.UU. PARA LA EDUCACIÓN, CIENCIA Y CULTURA</v>
          </cell>
        </row>
        <row r="71">
          <cell r="D71" t="str">
            <v>324 ORGANIZACIÓN DE LOS ESTADOS AMERICANOS (OEA)</v>
          </cell>
        </row>
        <row r="72">
          <cell r="D72" t="str">
            <v>325 ORGANIZACIÓN DE PAÍSES EXPORTADORES DE PETRÓLEO (OPEP)</v>
          </cell>
        </row>
        <row r="73">
          <cell r="D73" t="str">
            <v>326 ORGANIZACIÓN INTERNACIONAL DE ENERGÍA ATÓMICA</v>
          </cell>
        </row>
        <row r="74">
          <cell r="D74" t="str">
            <v>327 ORGANIZACIÓN INTERNACIONAL DEL TRABAJO (OIT)</v>
          </cell>
        </row>
        <row r="75">
          <cell r="D75" t="str">
            <v>328 ORGANIZACIÓN INTERNACIONAL PARA LAS MIGRACIONES</v>
          </cell>
        </row>
        <row r="76">
          <cell r="D76" t="str">
            <v>329 ORGANIZACIÓN LATINOAMERICANA DE ENERGÍA</v>
          </cell>
        </row>
        <row r="77">
          <cell r="D77" t="str">
            <v>330 ORGANIZACIÓN MUNDIAL DE LA SALUD (OMS)</v>
          </cell>
        </row>
        <row r="78">
          <cell r="D78" t="str">
            <v>331 ORGANIZACIÓN MUNDIAL DE METEOROLOGÍA</v>
          </cell>
        </row>
        <row r="79">
          <cell r="D79" t="str">
            <v>332 ORGANIZACIÓN PANAMERICANA DE LA SALUD (OPS)</v>
          </cell>
        </row>
        <row r="80">
          <cell r="D80" t="str">
            <v>333 PROGRAMA DE LAS NN.UU. PARA EL DESARROLLO (PNUD)</v>
          </cell>
        </row>
        <row r="81">
          <cell r="D81" t="str">
            <v>334 PROGRAMA DE LAS NN.UU. PARA EL MEDIO AMBIENTE</v>
          </cell>
        </row>
        <row r="82">
          <cell r="D82" t="str">
            <v>335 PROGRAMA DE LAS NNUU PARA EL CONTROL Y LA FISCALIZACIÓN</v>
          </cell>
        </row>
        <row r="83">
          <cell r="D83" t="str">
            <v>336 PROGRAMA DE LAS NNUU P/ EL DES. ECONÓMICO Y EL COMERCIO (UNCTAD)</v>
          </cell>
        </row>
        <row r="84">
          <cell r="D84" t="str">
            <v>337 PROGRAMA DE LAS NNUU PARA LA FISCALIZACIÓN INTERNA</v>
          </cell>
        </row>
        <row r="85">
          <cell r="D85" t="str">
            <v>338 PROGRAMA MUNDIAL DE ALIMENTOS (PMA)</v>
          </cell>
        </row>
        <row r="86">
          <cell r="D86" t="str">
            <v>339 SISTEMA ECONÓMICO LATINOAMERICANO (SELA)</v>
          </cell>
        </row>
        <row r="87">
          <cell r="D87" t="str">
            <v>340 UNIÓN INTERNACIONAL DE TELECOMUNICACIONES</v>
          </cell>
        </row>
        <row r="88">
          <cell r="D88" t="str">
            <v>341 UNIÓN POSTAL UNIVERSAL</v>
          </cell>
        </row>
        <row r="89">
          <cell r="D89" t="str">
            <v>342 FONDO FAX ESPAÑA</v>
          </cell>
        </row>
        <row r="90">
          <cell r="D90" t="str">
            <v>343 UNION EUROPEA</v>
          </cell>
        </row>
        <row r="91">
          <cell r="D91" t="str">
            <v>344 FONDO EUROPEO DE DESARROLLO</v>
          </cell>
        </row>
        <row r="92">
          <cell r="D92" t="str">
            <v>345 COMUNIDAD ECONÓMICA EUROPEA (CEE)</v>
          </cell>
        </row>
        <row r="93">
          <cell r="D93" t="str">
            <v>346 CONSEJO DE ASISTENCIA ECONÓMICA MUTUA</v>
          </cell>
        </row>
        <row r="94">
          <cell r="D94" t="str">
            <v>347 COMISIÓN ECONÓMICA PARA AMÉRICA LATINA (CEPAL)</v>
          </cell>
        </row>
        <row r="95">
          <cell r="D95" t="str">
            <v>348 FONDO MUNDIAL DE LUCHA CONTRA EL SIDA, TUBERCULOSIS Y LA MALARIA</v>
          </cell>
        </row>
        <row r="96">
          <cell r="D96" t="str">
            <v>349 AGENCIA INTERAMERICANA DE COOPERACION Y DESARROLLO (AICD)</v>
          </cell>
        </row>
        <row r="97">
          <cell r="D97" t="str">
            <v>350 BANCO CENTROAMERICANO DE INTEGRACION ECONOMICA (BCIE)</v>
          </cell>
        </row>
        <row r="98">
          <cell r="D98" t="str">
            <v>351 CORPORACION ANDINA DE FOMENTO (CAF)</v>
          </cell>
        </row>
        <row r="99">
          <cell r="D99" t="str">
            <v>352 FONDO OPEC PARA EL DESARROLO INTERNACIONAL OFID</v>
          </cell>
        </row>
        <row r="100">
          <cell r="D100" t="str">
            <v>353 OFICINA DE LAS NACIONES UNIDAS CONTRA LA DROGA Y EL DELITO</v>
          </cell>
        </row>
        <row r="101">
          <cell r="D101" t="str">
            <v>398 SALDO DE CAJA Y BANCO DE EJERCICIOS PRESUPUESTARIOS DE AÑOS ANTERIORES</v>
          </cell>
        </row>
        <row r="102">
          <cell r="D102" t="str">
            <v>399 OTROS ORGANISMOS MULTILATERALES</v>
          </cell>
        </row>
        <row r="103">
          <cell r="D103" t="str">
            <v>400 BANCO BILBAO VIZCAYA ARGENTINA (BBVA)</v>
          </cell>
        </row>
        <row r="104">
          <cell r="D104" t="str">
            <v>401 BANCO DE DESARROLLO ECONOMICO Y SOCIAL DE BRASIL (BNDES)</v>
          </cell>
        </row>
        <row r="105">
          <cell r="D105" t="str">
            <v>402 BANCO DE EXPORTACION E IMPORTACION (EXIMBANK)</v>
          </cell>
        </row>
        <row r="106">
          <cell r="D106" t="str">
            <v>403 BANCO DE FRANCIA</v>
          </cell>
        </row>
        <row r="107">
          <cell r="D107" t="str">
            <v>404 BANCO DE SABADELL</v>
          </cell>
        </row>
        <row r="108">
          <cell r="D108" t="str">
            <v>405 BANCO ESPAÑOL DE CREDITO</v>
          </cell>
        </row>
        <row r="109">
          <cell r="D109" t="str">
            <v>406 BANCO EUROPEO DE INVERSIONES (BEI)</v>
          </cell>
        </row>
        <row r="110">
          <cell r="D110" t="str">
            <v>407 BANCO EXTERIOR DE ESPAÑA</v>
          </cell>
        </row>
        <row r="111">
          <cell r="D111" t="str">
            <v>408 BANCO EXTERIOR DE COMERCIO DE MEXICO (BAMCOMEX)</v>
          </cell>
        </row>
        <row r="112">
          <cell r="D112" t="str">
            <v>409 BANCO SANTANDER CENTRAL HISPANO (BSCH)</v>
          </cell>
        </row>
        <row r="113">
          <cell r="D113" t="str">
            <v>410 CITIBANK</v>
          </cell>
        </row>
        <row r="114">
          <cell r="D114" t="str">
            <v>411 COMERCIAL BANK DE CHINA</v>
          </cell>
        </row>
        <row r="115">
          <cell r="D115" t="str">
            <v>412 JAPAN BANK INTERNACIONAL OF CORPORATION (JBIC)</v>
          </cell>
        </row>
        <row r="116">
          <cell r="D116" t="str">
            <v>413 NATEXIS BANQUE</v>
          </cell>
        </row>
        <row r="117">
          <cell r="D117" t="str">
            <v>414 SAN PAOLO BANK IRELAND</v>
          </cell>
        </row>
        <row r="118">
          <cell r="D118" t="str">
            <v>415 NOVA SCOTIA</v>
          </cell>
        </row>
        <row r="119">
          <cell r="D119" t="str">
            <v>416 UNION DE BANCOS SUIZOS (UBS)</v>
          </cell>
        </row>
        <row r="120">
          <cell r="D120" t="str">
            <v>417 BANCO ESPAÑOL</v>
          </cell>
        </row>
        <row r="121">
          <cell r="D121" t="str">
            <v>418 FORTIS BANK DE BELGICA</v>
          </cell>
        </row>
        <row r="122">
          <cell r="D122" t="str">
            <v>419 DEUSTCH BANK</v>
          </cell>
        </row>
        <row r="123">
          <cell r="D123" t="str">
            <v>420 AMOR BANK NORUEGA</v>
          </cell>
        </row>
        <row r="124">
          <cell r="D124" t="str">
            <v>421 ABN AMRO BANK</v>
          </cell>
        </row>
        <row r="125">
          <cell r="D125" t="str">
            <v>422 BANCO DE EXPORTACION E IMPORTACION DE LA REP. CHINA</v>
          </cell>
        </row>
        <row r="126">
          <cell r="D126" t="str">
            <v>423 BANCO DE COMERCIO EXTERIOR DE COLOMBIA (BANCOLDEX)</v>
          </cell>
        </row>
        <row r="127">
          <cell r="D127" t="str">
            <v>424 BANCO DE DESARROLLO ECONOMICO Y SOCIAL DE VENEZUELA (BANDEV)</v>
          </cell>
        </row>
        <row r="128">
          <cell r="D128" t="str">
            <v>425 BANCO DE EXPORTACION E IMPORTACION DE KOREA (KEXIM)</v>
          </cell>
        </row>
        <row r="129">
          <cell r="D129" t="str">
            <v>426 BONOS GLOBALES EXTERNOS</v>
          </cell>
        </row>
        <row r="130">
          <cell r="D130" t="str">
            <v>427 BANCO DE DESARROLLO ECONOMICO Y SOCIAL DE BRASIL (BNDES)</v>
          </cell>
        </row>
        <row r="131">
          <cell r="D131" t="str">
            <v>428 LEISMI LE ISRAEL</v>
          </cell>
        </row>
        <row r="132">
          <cell r="D132" t="str">
            <v>429 SUNTRUST</v>
          </cell>
        </row>
        <row r="133">
          <cell r="D133" t="str">
            <v>430 UNION PLANTERS BANK</v>
          </cell>
        </row>
        <row r="134">
          <cell r="D134" t="str">
            <v>431 BNP PARIBAS</v>
          </cell>
        </row>
        <row r="135">
          <cell r="D135" t="str">
            <v>599 OTROS BANCOS</v>
          </cell>
        </row>
        <row r="136">
          <cell r="D136" t="str">
            <v>600 ARGENTINA</v>
          </cell>
        </row>
        <row r="137">
          <cell r="D137" t="str">
            <v>601 BELGICA</v>
          </cell>
        </row>
        <row r="138">
          <cell r="D138" t="str">
            <v>602 BRASIL</v>
          </cell>
        </row>
        <row r="139">
          <cell r="D139" t="str">
            <v>603 CANADA</v>
          </cell>
        </row>
        <row r="140">
          <cell r="D140" t="str">
            <v>604 COLOMBIA</v>
          </cell>
        </row>
        <row r="141">
          <cell r="D141" t="str">
            <v>605 DINAMARCA</v>
          </cell>
        </row>
        <row r="142">
          <cell r="D142" t="str">
            <v>606 ESPAÑA</v>
          </cell>
        </row>
        <row r="143">
          <cell r="D143" t="str">
            <v>607 ESTADOS UNIDOS DE NORTEAMÉRICA</v>
          </cell>
        </row>
        <row r="144">
          <cell r="D144" t="str">
            <v>608 FRANCIA</v>
          </cell>
        </row>
        <row r="145">
          <cell r="D145" t="str">
            <v>609 GRAN BRETAÑA</v>
          </cell>
        </row>
        <row r="146">
          <cell r="D146" t="str">
            <v>610 HOLANDA</v>
          </cell>
        </row>
        <row r="147">
          <cell r="D147" t="str">
            <v>611 ITALIA</v>
          </cell>
        </row>
        <row r="148">
          <cell r="D148" t="str">
            <v>612 JAPON</v>
          </cell>
        </row>
        <row r="149">
          <cell r="D149" t="str">
            <v>613 MEXICO</v>
          </cell>
        </row>
        <row r="150">
          <cell r="D150" t="str">
            <v>614 NORUEGA</v>
          </cell>
        </row>
        <row r="151">
          <cell r="D151" t="str">
            <v>615 PORTUGAL</v>
          </cell>
        </row>
        <row r="152">
          <cell r="D152" t="str">
            <v>616 REPÚBLICA DE CHINA (TAiWAN)</v>
          </cell>
        </row>
        <row r="153">
          <cell r="D153" t="str">
            <v>617 REPÚBLICA DE COREA</v>
          </cell>
        </row>
        <row r="154">
          <cell r="D154" t="str">
            <v>618 REPÚBLICA FEDERAL DE ALEMANIA</v>
          </cell>
        </row>
        <row r="155">
          <cell r="D155" t="str">
            <v>619 REPÚBLICA POPULAR CHINA</v>
          </cell>
        </row>
        <row r="156">
          <cell r="D156" t="str">
            <v>620 SUECIA</v>
          </cell>
        </row>
        <row r="157">
          <cell r="D157" t="str">
            <v>621 SUIZA</v>
          </cell>
        </row>
        <row r="158">
          <cell r="D158" t="str">
            <v>622 VENEZUELA</v>
          </cell>
        </row>
        <row r="159">
          <cell r="D159" t="str">
            <v>624 LEISMI LE ISRAEL</v>
          </cell>
        </row>
        <row r="160">
          <cell r="D160" t="str">
            <v>625 SUNTRUST</v>
          </cell>
        </row>
        <row r="161">
          <cell r="D161" t="str">
            <v>626 UNION PLANTERS BANK</v>
          </cell>
        </row>
        <row r="162">
          <cell r="D162" t="str">
            <v>627 BNP PARIBAS</v>
          </cell>
        </row>
        <row r="163">
          <cell r="D163" t="str">
            <v>900 TRANSFERENCIAS DEL SECTOR PRIVADO EXTERNO</v>
          </cell>
        </row>
        <row r="164">
          <cell r="D164" t="str">
            <v>999 OTROS GOBIERNOS</v>
          </cell>
        </row>
      </sheetData>
      <sheetData sheetId="8">
        <row r="2">
          <cell r="D2" t="str">
            <v>10 FONDO GENERAL</v>
          </cell>
        </row>
        <row r="3">
          <cell r="D3" t="str">
            <v>20 FONDOS CON DESTINO ESPECÍFICO</v>
          </cell>
        </row>
        <row r="4">
          <cell r="D4" t="str">
            <v>30 FONDOS PROPIOS</v>
          </cell>
        </row>
        <row r="5">
          <cell r="D5" t="str">
            <v>40 TRANSFERENCIAS</v>
          </cell>
        </row>
        <row r="6">
          <cell r="D6" t="str">
            <v>50 CRÉDITO INTERNO</v>
          </cell>
        </row>
        <row r="7">
          <cell r="D7" t="str">
            <v>60 CREDITO EXTERNO</v>
          </cell>
        </row>
        <row r="8">
          <cell r="D8" t="str">
            <v>70 DONACION EXTERNA</v>
          </cell>
        </row>
        <row r="9">
          <cell r="D9" t="str">
            <v>90 FONDOS DE TERCEROS</v>
          </cell>
        </row>
        <row r="10">
          <cell r="D10" t="str">
            <v>91 PASIVOS FINANCIEROS</v>
          </cell>
        </row>
        <row r="11">
          <cell r="D11" t="str">
            <v>99 FONDOS CONTABLES</v>
          </cell>
        </row>
      </sheetData>
      <sheetData sheetId="9">
        <row r="1">
          <cell r="D1" t="str">
            <v>000-01 MULTI-FUNCIONAL</v>
          </cell>
        </row>
        <row r="2">
          <cell r="D2" t="str">
            <v>001-10 N/A</v>
          </cell>
        </row>
        <row r="3">
          <cell r="D3" t="str">
            <v>111-01 ADMINISTRACIÓN GENERAL</v>
          </cell>
        </row>
        <row r="4">
          <cell r="D4" t="str">
            <v>112-01 JUSTICIA Y ORDEN PÚBLICO</v>
          </cell>
        </row>
        <row r="5">
          <cell r="D5" t="str">
            <v>113-01 DEFENSA NACIONAL</v>
          </cell>
        </row>
        <row r="6">
          <cell r="D6" t="str">
            <v>114-01 RELACIONES INTERNACIONALES</v>
          </cell>
        </row>
        <row r="7">
          <cell r="D7" t="str">
            <v>221-02 EDUCACIÓN</v>
          </cell>
        </row>
        <row r="8">
          <cell r="D8" t="str">
            <v>222-02 DEPORTES, REC., CUL. Y REL.</v>
          </cell>
        </row>
        <row r="9">
          <cell r="D9" t="str">
            <v>223-02 SALUD</v>
          </cell>
        </row>
        <row r="10">
          <cell r="D10" t="str">
            <v>224-02 ASISTENCIA SOCIAL</v>
          </cell>
        </row>
        <row r="11">
          <cell r="D11" t="str">
            <v>226-02 VIVIENDA</v>
          </cell>
        </row>
        <row r="12">
          <cell r="D12" t="str">
            <v>227-02 AGUA POTABLE Y ALCANT.</v>
          </cell>
        </row>
        <row r="13">
          <cell r="D13" t="str">
            <v>228-02 SERVICIOS MUNICIPALES</v>
          </cell>
        </row>
        <row r="14">
          <cell r="D14" t="str">
            <v>230-02 SEGURIDAD SOCIAL</v>
          </cell>
        </row>
        <row r="15">
          <cell r="D15" t="str">
            <v>231-02 URBANISMO</v>
          </cell>
        </row>
        <row r="16">
          <cell r="D16" t="str">
            <v>331-03 AGROPECUARIO Y PESCA</v>
          </cell>
        </row>
        <row r="17">
          <cell r="D17" t="str">
            <v>332-03 RIEGO</v>
          </cell>
        </row>
        <row r="18">
          <cell r="D18" t="str">
            <v>333-03 INDUSTRIA Y COMERCIO</v>
          </cell>
        </row>
        <row r="19">
          <cell r="D19" t="str">
            <v>334-03 MINERÍA</v>
          </cell>
        </row>
        <row r="20">
          <cell r="D20" t="str">
            <v>335-03 TRANSPORTE</v>
          </cell>
        </row>
        <row r="21">
          <cell r="D21" t="str">
            <v>337-03 COMUNICACIONES</v>
          </cell>
        </row>
        <row r="22">
          <cell r="D22" t="str">
            <v>339-03 ENERGÍA</v>
          </cell>
        </row>
        <row r="23">
          <cell r="D23" t="str">
            <v>341-03 TURISMO</v>
          </cell>
        </row>
        <row r="24">
          <cell r="D24" t="str">
            <v>342-03 TRABAJO</v>
          </cell>
        </row>
        <row r="25">
          <cell r="D25" t="str">
            <v>343-03 BANCA Y SEGUROS</v>
          </cell>
        </row>
        <row r="26">
          <cell r="D26" t="str">
            <v>442-04 INTER. Y COM. DE LA DEUDA. PÚB.</v>
          </cell>
        </row>
        <row r="27">
          <cell r="D27" t="str">
            <v>551-05 PROT. DEL AIRE, AGUA Y SUELO</v>
          </cell>
        </row>
        <row r="28">
          <cell r="D28" t="str">
            <v>552-05 PROT. DE LA BIODIVERSIDAD</v>
          </cell>
        </row>
        <row r="29">
          <cell r="D29" t="str">
            <v>999-09 AMORTIZACION DE DEUDA</v>
          </cell>
        </row>
      </sheetData>
      <sheetData sheetId="10">
        <row r="2">
          <cell r="I2" t="str">
            <v xml:space="preserve">1----  </v>
          </cell>
        </row>
        <row r="3">
          <cell r="I3" t="str">
            <v>1-1--- INGRESOS CORRIENTES</v>
          </cell>
        </row>
        <row r="4">
          <cell r="I4" t="str">
            <v>1-1--1- INGRESOS TRIBUTARIOS</v>
          </cell>
        </row>
        <row r="5">
          <cell r="I5" t="str">
            <v>1-1--1-1 IMPUESTOS SOBRE LOS INGRESOS</v>
          </cell>
        </row>
        <row r="6">
          <cell r="I6" t="str">
            <v>1-1-1-1-1 IMPUESTOS SOBRE INGRESOS DE LAS PERSONAS</v>
          </cell>
        </row>
        <row r="7">
          <cell r="I7" t="str">
            <v>1-1-2-1-1 IMPUESTOS SOBRE INGRESOS DE LAS EMPRESAS</v>
          </cell>
        </row>
        <row r="8">
          <cell r="I8" t="str">
            <v>1-1-3-1-1 OTROS IMPUESTOS SOBRE LOS INGRESOS</v>
          </cell>
        </row>
        <row r="9">
          <cell r="I9" t="str">
            <v>1-1--1-2 IMPUESTOS SOBRE EL PATRIMONIO</v>
          </cell>
        </row>
        <row r="10">
          <cell r="I10" t="str">
            <v>1-1-1-1-2 IMPUESTOS SOBRE LA TENENCIA DE PATRIMONIO</v>
          </cell>
        </row>
        <row r="11">
          <cell r="I11" t="str">
            <v>1-1-2-1-2 IMP. / LAS TRANSFERENCIAS PATRIMONIALES</v>
          </cell>
        </row>
        <row r="12">
          <cell r="I12" t="str">
            <v>1-1--1-3 IMPUESTOS SOBRE MERCANCÍAS Y SERVICIOS</v>
          </cell>
        </row>
        <row r="13">
          <cell r="I13" t="str">
            <v>1-1-1-1-3 IMP. /  LAS TRANSF. DE BIENES Y SERVICIOS</v>
          </cell>
        </row>
        <row r="14">
          <cell r="I14" t="str">
            <v>1-1-2-1-3 IMPUESTOS SELECTIVO SOBRE LAS MERCANCÍAS</v>
          </cell>
        </row>
        <row r="15">
          <cell r="I15" t="str">
            <v>1-1-3-1-3 IMPUESTOS ESPECÍFICO SOBRE LOS SERVICIOS</v>
          </cell>
        </row>
        <row r="16">
          <cell r="I16" t="str">
            <v>1-1-4-1-3 IMPUESTOS SOBRE EL USO DE BIENES Y LICENCIAS</v>
          </cell>
        </row>
        <row r="17">
          <cell r="I17" t="str">
            <v>1-1--1-4 IMPUESTOS SOBRE EL COMERCIO EXTERIOR</v>
          </cell>
        </row>
        <row r="18">
          <cell r="I18" t="str">
            <v>1-1-1-1-4 IMPUESTOS SOBRE IMPORTACIONES</v>
          </cell>
        </row>
        <row r="19">
          <cell r="I19" t="str">
            <v>1-1-2-1-4 IMPUESTOS SOBRE EXPORTACIONES</v>
          </cell>
        </row>
        <row r="20">
          <cell r="I20" t="str">
            <v>1-1-3-1-4 OTROS IMPUESTOS SOBRE EL COMERCIO EXTERIOR</v>
          </cell>
        </row>
        <row r="21">
          <cell r="I21" t="str">
            <v>1-1--1-5 OTROS IMPUESTOS</v>
          </cell>
        </row>
        <row r="22">
          <cell r="I22" t="str">
            <v>1-1--1-6 IMPUESTOS POR CLASIFICAR</v>
          </cell>
        </row>
        <row r="23">
          <cell r="I23" t="str">
            <v>1-1--2- INGRESOS NO TRIBUTARIOS</v>
          </cell>
        </row>
        <row r="24">
          <cell r="I24" t="str">
            <v>1-1--2-1 CONTRIBUCIONES SOCIALES</v>
          </cell>
        </row>
        <row r="25">
          <cell r="I25" t="str">
            <v>1-1-1-2-1 CONTRIBUCIONES A LA SEGURIDAD SOCIAL</v>
          </cell>
        </row>
        <row r="26">
          <cell r="I26" t="str">
            <v>1-1--2-2 VENTAS DE LAS ADMINISTRACIONES PÚBLICAS</v>
          </cell>
        </row>
        <row r="27">
          <cell r="I27" t="str">
            <v>1-1-1-2-2 VTAS.  DE MERCANCÍAS DE LAS ADMS.  PÚBLICAS</v>
          </cell>
        </row>
        <row r="28">
          <cell r="I28" t="str">
            <v>1-1-2-2-2 VTAS.  DE SERVICIOS DE LAS ADMS. PÚBLICAS</v>
          </cell>
        </row>
        <row r="29">
          <cell r="I29" t="str">
            <v>1-1--2-3 RENTAS DE LA PROPIEDAD</v>
          </cell>
        </row>
        <row r="30">
          <cell r="I30" t="str">
            <v>1-1-1-2-3 DIVIDENDOS</v>
          </cell>
        </row>
        <row r="31">
          <cell r="I31" t="str">
            <v>1-1-2-2-3 INTERESES</v>
          </cell>
        </row>
        <row r="32">
          <cell r="I32" t="str">
            <v>1-1-3-2-3 DERECHOS SOBRE BIENES INTANGIBLES</v>
          </cell>
        </row>
        <row r="33">
          <cell r="I33" t="str">
            <v>1-1-4-2-3 ALQUILERES</v>
          </cell>
        </row>
        <row r="34">
          <cell r="I34" t="str">
            <v>1-1--2-4 OTROS INGRESOS</v>
          </cell>
        </row>
        <row r="35">
          <cell r="I35" t="str">
            <v>1-1--3- INGRESOS DE OPERACIÒN</v>
          </cell>
        </row>
        <row r="36">
          <cell r="I36" t="str">
            <v>1-1--3-1 VENTAS DE MERCANCÍAS DE LAS EMPRESAS PÚBLICAS</v>
          </cell>
        </row>
        <row r="37">
          <cell r="I37" t="str">
            <v>1-1--3-2 VENTAS DE SERVICIOS DE LAS EMPRESAS PÚBLICAS</v>
          </cell>
        </row>
        <row r="38">
          <cell r="I38" t="str">
            <v>1-1--4- TRANSFERENCIAS CORRIENTES</v>
          </cell>
        </row>
        <row r="39">
          <cell r="I39" t="str">
            <v>1-1--4-1 DEL SECTOR PRIVADO</v>
          </cell>
        </row>
        <row r="40">
          <cell r="I40" t="str">
            <v>1-1--4-2 DEL SECTOR PÚBLICO</v>
          </cell>
        </row>
        <row r="41">
          <cell r="I41" t="str">
            <v>1-1--5- DONACIONES CORRIENTES DEL EXTERIOR</v>
          </cell>
        </row>
        <row r="42">
          <cell r="I42" t="str">
            <v>1-2--- INGRESOS DE CAPITAL</v>
          </cell>
        </row>
        <row r="43">
          <cell r="I43" t="str">
            <v>1-2--1- VENTA DE ACTIVOS NO FINANCIEROS</v>
          </cell>
        </row>
        <row r="44">
          <cell r="I44" t="str">
            <v>1-2--1-1 VENTA DE ACTIVOS FIJOS</v>
          </cell>
        </row>
        <row r="45">
          <cell r="I45" t="str">
            <v>1-2--1-2 VENTA DE TIERRAS Y TERRENOS</v>
          </cell>
        </row>
        <row r="46">
          <cell r="I46" t="str">
            <v>1-2--1-3 VENTA DE ACTIVOS INTANGIBLES</v>
          </cell>
        </row>
        <row r="47">
          <cell r="I47" t="str">
            <v>1-2--1-4 VENTA DE OBJETOS DE VALOR</v>
          </cell>
        </row>
        <row r="48">
          <cell r="I48" t="str">
            <v>1-2--2- TRANSFERENCIAS DE CAPITAL</v>
          </cell>
        </row>
        <row r="49">
          <cell r="I49" t="str">
            <v>1-2--2-1 DEL SECTOR PRIVADO</v>
          </cell>
        </row>
        <row r="50">
          <cell r="I50" t="str">
            <v>1-2--2-2 DEL SECTOR PÚBLICO</v>
          </cell>
        </row>
        <row r="51">
          <cell r="I51" t="str">
            <v>1-2--3- DONACIONES DE CAPITAL DEL EXTERIOR</v>
          </cell>
        </row>
        <row r="52">
          <cell r="I52" t="str">
            <v>1-2--4- DISMINUCIÓN DE EXISTENCIAS</v>
          </cell>
        </row>
        <row r="53">
          <cell r="I53" t="str">
            <v>1-2--5- INCREMENTO DE DEPRECIACIÓN Y AMORTIZACIÓN</v>
          </cell>
        </row>
        <row r="54">
          <cell r="I54" t="str">
            <v>1-3--- FUENTES FINANCIERAS</v>
          </cell>
        </row>
        <row r="55">
          <cell r="I55" t="str">
            <v>1-3--1- ACTIVOS FINANCIEROS</v>
          </cell>
        </row>
        <row r="56">
          <cell r="I56" t="str">
            <v>1-3--1-1 RECUPERACIÓN DE PRÉSTAMOS</v>
          </cell>
        </row>
        <row r="57">
          <cell r="I57" t="str">
            <v>1-3--1-2 VENTA DE TÍTULOS Y VALORES</v>
          </cell>
        </row>
        <row r="58">
          <cell r="I58" t="str">
            <v>1-3--1-3 VENTA DE ACCIONES Y PARTICIPACIONES DE CAPITAL</v>
          </cell>
        </row>
        <row r="59">
          <cell r="I59" t="str">
            <v>1-3--2- PASIVOS FINANCIEROS</v>
          </cell>
        </row>
        <row r="60">
          <cell r="I60" t="str">
            <v>1-3--2-1 DEUDA INTERNA</v>
          </cell>
        </row>
        <row r="61">
          <cell r="I61" t="str">
            <v>1-3-1-2-1 COLOCACIÓN DE TÍTULOS Y VALORES INTERNOS</v>
          </cell>
        </row>
        <row r="62">
          <cell r="I62" t="str">
            <v>1-3-2-2-1 OBTENCIÓN DE PRÉSTAMOS INTERNOS</v>
          </cell>
        </row>
        <row r="63">
          <cell r="I63" t="str">
            <v>1-3--2-2 DEUDA EXTERNA</v>
          </cell>
        </row>
        <row r="64">
          <cell r="I64" t="str">
            <v>1-3-1-2-2 COLOCACIÓN DE TÍTULOS Y VALORES EXTERNOS</v>
          </cell>
        </row>
        <row r="65">
          <cell r="I65" t="str">
            <v>1-3-2-2-2 OBTENCIÓN DE PRÉSTAMOS EXTERNOS</v>
          </cell>
        </row>
        <row r="66">
          <cell r="I66" t="str">
            <v>1-3--3- OTRAS FUENTES FINANCIERAS</v>
          </cell>
        </row>
        <row r="67">
          <cell r="I67" t="str">
            <v>1-3--3-1 DISMINUCIÓN DE OTROS ACTIVOS FINANCIEROS</v>
          </cell>
        </row>
        <row r="68">
          <cell r="I68" t="str">
            <v>1-3--3-2 INCREMENTO DE CUENTAS POR PAGAR</v>
          </cell>
        </row>
        <row r="69">
          <cell r="I69" t="str">
            <v>2---- GASTO</v>
          </cell>
        </row>
        <row r="70">
          <cell r="I70" t="str">
            <v>2-1--- GASTOS CORRIENTES</v>
          </cell>
        </row>
        <row r="71">
          <cell r="I71" t="str">
            <v>2-1--1- GASTOS DE OPERACIÓN</v>
          </cell>
        </row>
        <row r="72">
          <cell r="I72" t="str">
            <v>2-1--1-1 REMUNERACIONES A EMPLEADOS</v>
          </cell>
        </row>
        <row r="73">
          <cell r="I73" t="str">
            <v>2-1-1-1-1 SERVICIOS PERSONALES</v>
          </cell>
        </row>
        <row r="74">
          <cell r="I74" t="str">
            <v>2-1-2-1-1 CONTRIBUCIONES A LA SEGURIDAD SOCIAL</v>
          </cell>
        </row>
        <row r="75">
          <cell r="I75" t="str">
            <v>2-1--1-2 BIENES Y SERVICIOS</v>
          </cell>
        </row>
        <row r="76">
          <cell r="I76" t="str">
            <v>2-1-1-1-2 SERVICIOS NO PERSONALES</v>
          </cell>
        </row>
        <row r="77">
          <cell r="I77" t="str">
            <v>2-1-2-1-2 MATERIALES Y SUMINISTRO</v>
          </cell>
        </row>
        <row r="78">
          <cell r="I78" t="str">
            <v>2-1--1-3 CONSUMO DE CAPITAL FIJO Y AMORTIZACIÓN</v>
          </cell>
        </row>
        <row r="79">
          <cell r="I79" t="str">
            <v>2-1--1-4 VARIACIÓN DE EXISTENCIAS</v>
          </cell>
        </row>
        <row r="80">
          <cell r="I80" t="str">
            <v>2-1--2- GASTOS DE CONSUMO</v>
          </cell>
        </row>
        <row r="81">
          <cell r="I81" t="str">
            <v>2-1--2-1 REMUNERACIONES A EMPLEADOS</v>
          </cell>
        </row>
        <row r="82">
          <cell r="I82" t="str">
            <v>2-1-1-2-1 SERVICIOS PERSONALES</v>
          </cell>
        </row>
        <row r="83">
          <cell r="I83" t="str">
            <v>2-1-2-2-1 CONTRIBUCIONES A LA SEGURIDAD SOCIAL</v>
          </cell>
        </row>
        <row r="84">
          <cell r="I84" t="str">
            <v>2-1--2-2 BIENES Y SERVICIOS</v>
          </cell>
        </row>
        <row r="85">
          <cell r="I85" t="str">
            <v>2-1-1-2-2 SERVICIOS NO PERSONALES</v>
          </cell>
        </row>
        <row r="86">
          <cell r="I86" t="str">
            <v>2-1-2-2-2 MATERIALES Y SUMINISTROS</v>
          </cell>
        </row>
        <row r="87">
          <cell r="I87" t="str">
            <v>2-1-3-2-2 IMPREVISTOS Y EMERGENCIAS</v>
          </cell>
        </row>
        <row r="88">
          <cell r="I88" t="str">
            <v>2-1--2-3 CONSUMO DE CAPITAL FIJO Y AMORTIZACIÓN</v>
          </cell>
        </row>
        <row r="89">
          <cell r="I89" t="str">
            <v>2-1--2-4 VARIACIÓN DE EXISTENCIAS</v>
          </cell>
        </row>
        <row r="90">
          <cell r="I90" t="str">
            <v>2-1--3- INTERESES</v>
          </cell>
        </row>
        <row r="91">
          <cell r="I91" t="str">
            <v>2-1--3-1 INTERESES DEUDA INTERNA</v>
          </cell>
        </row>
        <row r="92">
          <cell r="I92" t="str">
            <v>2-1--3-2 INTERESES DEUDA EXTERNA</v>
          </cell>
        </row>
        <row r="93">
          <cell r="I93" t="str">
            <v>2-1--3-3 COMISIONES DEUDA PÚBLICA</v>
          </cell>
        </row>
        <row r="94">
          <cell r="I94" t="str">
            <v>2-1--4- PRESTACIONES SOCIALES</v>
          </cell>
        </row>
        <row r="95">
          <cell r="I95" t="str">
            <v>2-1--4-1 PRESTACIONES DE LA SEGURIDAD SOCIAL</v>
          </cell>
        </row>
        <row r="96">
          <cell r="I96" t="str">
            <v>2-1--5- TRANSFERENCIAS CORRIENTES</v>
          </cell>
        </row>
        <row r="97">
          <cell r="I97" t="str">
            <v>2-1--5-1 AL SECTOR PRIVADO</v>
          </cell>
        </row>
        <row r="98">
          <cell r="I98" t="str">
            <v>2-1--5-2 AL SECTOR PÚBLICO</v>
          </cell>
        </row>
        <row r="99">
          <cell r="I99" t="str">
            <v>2-1--5-3 DONACIONES CORRIENTES AL EXTERIOR</v>
          </cell>
        </row>
        <row r="100">
          <cell r="I100" t="str">
            <v>2-2--- GASTOS DE CAPITAL</v>
          </cell>
        </row>
        <row r="101">
          <cell r="I101" t="str">
            <v>2-2--1- INVERSIÓN REAL DIRECTA</v>
          </cell>
        </row>
        <row r="102">
          <cell r="I102" t="str">
            <v>2-2--1-1 MAQUINARIAS Y EQUIPOS</v>
          </cell>
        </row>
        <row r="103">
          <cell r="I103" t="str">
            <v>2-2--1-2 CONSTRUCCIONES</v>
          </cell>
        </row>
        <row r="104">
          <cell r="I104" t="str">
            <v>2-2--1-3 INVERSION EN PROYECTO</v>
          </cell>
        </row>
        <row r="105">
          <cell r="I105" t="str">
            <v>2-2-1-1-3 SERVICIOS PERSONALES</v>
          </cell>
        </row>
        <row r="106">
          <cell r="I106" t="str">
            <v>2-2-2-1-3 BIENES Y SERVICIOS</v>
          </cell>
        </row>
        <row r="107">
          <cell r="I107" t="str">
            <v>2-2-3-1-3 ACTIVOS NO FINANCIEROS</v>
          </cell>
        </row>
        <row r="108">
          <cell r="I108" t="str">
            <v>2-2--1-4 BIENES PREEXISTENTES</v>
          </cell>
        </row>
        <row r="109">
          <cell r="I109" t="str">
            <v>2-2--1-5 OTROS ACTIVOS NO FINANCIEROS</v>
          </cell>
        </row>
        <row r="110">
          <cell r="I110" t="str">
            <v>2-2--1-6 IMPREVISTOS Y EMERGENCIAS</v>
          </cell>
        </row>
        <row r="111">
          <cell r="I111" t="str">
            <v>2-2--2- INCREMENTO DE EXISTENCIAS</v>
          </cell>
        </row>
        <row r="112">
          <cell r="I112" t="str">
            <v>2-2--3- TRANSFERENCIAS DE CAPITAL</v>
          </cell>
        </row>
        <row r="113">
          <cell r="I113" t="str">
            <v>2-2--3-1 AL SECTOR PRIVADO</v>
          </cell>
        </row>
        <row r="114">
          <cell r="I114" t="str">
            <v>2-2--3-2 AL SECTOR PÚBLICO</v>
          </cell>
        </row>
        <row r="115">
          <cell r="I115" t="str">
            <v>2-2--3-3 DONACIONES CAPITAL AL EXTERIOR</v>
          </cell>
        </row>
        <row r="116">
          <cell r="I116" t="str">
            <v>2-3--- APLICACIONES FINANCIERAS</v>
          </cell>
        </row>
        <row r="117">
          <cell r="I117" t="str">
            <v>2-3--1- ACTIVOS FINANCIEROS</v>
          </cell>
        </row>
        <row r="118">
          <cell r="I118" t="str">
            <v>2-3--1-1 CONCESIÓN DE PRÉSTAMOS</v>
          </cell>
        </row>
        <row r="119">
          <cell r="I119" t="str">
            <v>2-3--1-2 COMPRA DE TÍTULOS Y VALORES</v>
          </cell>
        </row>
        <row r="120">
          <cell r="I120" t="str">
            <v>2-3--1-3 COMPRA DE ACCIONES Y PARTICIPACIONES DE CAPITAL</v>
          </cell>
        </row>
        <row r="121">
          <cell r="I121" t="str">
            <v>2-3--1-4 ANTICIPOS FINANCIEROS</v>
          </cell>
        </row>
        <row r="122">
          <cell r="I122" t="str">
            <v>2-3--2- PASIVOS FINANCIEROS</v>
          </cell>
        </row>
        <row r="123">
          <cell r="I123" t="str">
            <v>2-3--2-1 AMORTIZACIÓN DEUDA INTERNA</v>
          </cell>
        </row>
        <row r="124">
          <cell r="I124" t="str">
            <v>2-3-1-2-1 RESCATE DE TÍTULOS Y VALORES INTERNOS</v>
          </cell>
        </row>
        <row r="125">
          <cell r="I125" t="str">
            <v>2-3-2-2-1 AMORTIZACIÓN DE PRÉSTAMOS INTERNOS</v>
          </cell>
        </row>
        <row r="126">
          <cell r="I126" t="str">
            <v>2-3--2-2 AMORTIZACIÓN DEUDA EXTERNA</v>
          </cell>
        </row>
        <row r="127">
          <cell r="I127" t="str">
            <v>2-3-1-2-2 RESCATE DE TÍTULOS Y VALORES EXTERNOS</v>
          </cell>
        </row>
        <row r="128">
          <cell r="I128" t="str">
            <v>2-3-2-2-2 AMORTIZACIÓN DE PRÉSTAMOS EXTERNOS</v>
          </cell>
        </row>
        <row r="129">
          <cell r="I129" t="str">
            <v>2-3--3- OTRAS APLICACIONES FINANCIERAS</v>
          </cell>
        </row>
        <row r="130">
          <cell r="I130" t="str">
            <v>2-3--3-1 INCREMENTO DE OTROS ACTIVOS FINANCIEROS</v>
          </cell>
        </row>
        <row r="131">
          <cell r="I131" t="str">
            <v>2-3--3-2 DISMINUCIÓN DE CUENTAS POR PAGAR</v>
          </cell>
        </row>
        <row r="132">
          <cell r="I132" t="str">
            <v>2-3--3-3 DISMINUCION DE FONDOS DE TERCEROS</v>
          </cell>
        </row>
        <row r="133">
          <cell r="I133" t="str">
            <v>2-3--3-4 DISMINUCION DE DEUDA FLOTANTE</v>
          </cell>
        </row>
        <row r="134">
          <cell r="I134" t="str">
            <v>0---- N/A</v>
          </cell>
        </row>
        <row r="135">
          <cell r="I135" t="str">
            <v>0-0--- N/A</v>
          </cell>
        </row>
        <row r="136">
          <cell r="I136" t="str">
            <v>0-0-0-- N/A</v>
          </cell>
        </row>
        <row r="137">
          <cell r="I137" t="str">
            <v>0-0-0-0- N/A</v>
          </cell>
        </row>
        <row r="138">
          <cell r="I138" t="str">
            <v>0-0-0-0-0 N/A</v>
          </cell>
        </row>
        <row r="139">
          <cell r="I139" t="str">
            <v>1-1-1-3-1 VENTA DEN MERCANCIAS DE LAS EMPRESAS PUBLICAS FINANCIERAS</v>
          </cell>
        </row>
        <row r="140">
          <cell r="I140" t="str">
            <v>1-1-2-3-1 VENTA DEN MERCANCIAS DE LAS EMPRESAS PUBLICAS FINANCIERAS</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istBox List"/>
      <sheetName val="Sheet1"/>
    </sheetNames>
    <sheetDataSet>
      <sheetData sheetId="0"/>
      <sheetData sheetId="1">
        <row r="2">
          <cell r="A2" t="str">
            <v>Dave</v>
          </cell>
        </row>
        <row r="3">
          <cell r="A3" t="str">
            <v>Bill</v>
          </cell>
        </row>
        <row r="4">
          <cell r="A4" t="str">
            <v>Adam</v>
          </cell>
        </row>
        <row r="5">
          <cell r="A5" t="str">
            <v>Frank</v>
          </cell>
        </row>
        <row r="6">
          <cell r="A6" t="str">
            <v>Harry</v>
          </cell>
        </row>
        <row r="7">
          <cell r="A7" t="str">
            <v>Mary</v>
          </cell>
        </row>
        <row r="8">
          <cell r="A8" t="str">
            <v>Sue</v>
          </cell>
        </row>
        <row r="9">
          <cell r="A9" t="str">
            <v>Kylie</v>
          </cell>
        </row>
        <row r="10">
          <cell r="A10" t="str">
            <v>Raina</v>
          </cell>
        </row>
        <row r="11">
          <cell r="A11" t="str">
            <v>Alice</v>
          </cell>
        </row>
        <row r="12">
          <cell r="A12" t="str">
            <v>Bob</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istBox List"/>
      <sheetName val="Sheet1"/>
    </sheetNames>
    <sheetDataSet>
      <sheetData sheetId="0"/>
      <sheetData sheetId="1">
        <row r="2">
          <cell r="A2" t="str">
            <v>Dave</v>
          </cell>
        </row>
        <row r="3">
          <cell r="A3" t="str">
            <v>Bill</v>
          </cell>
        </row>
        <row r="4">
          <cell r="A4" t="str">
            <v>Adam</v>
          </cell>
        </row>
        <row r="5">
          <cell r="A5" t="str">
            <v>Frank</v>
          </cell>
        </row>
        <row r="6">
          <cell r="A6" t="str">
            <v>Harry</v>
          </cell>
        </row>
        <row r="7">
          <cell r="A7" t="str">
            <v>Mary</v>
          </cell>
        </row>
        <row r="8">
          <cell r="A8" t="str">
            <v>Sue</v>
          </cell>
        </row>
        <row r="9">
          <cell r="A9" t="str">
            <v>Kylie</v>
          </cell>
        </row>
        <row r="10">
          <cell r="A10" t="str">
            <v>Raina</v>
          </cell>
        </row>
        <row r="11">
          <cell r="A11" t="str">
            <v>Alice</v>
          </cell>
        </row>
        <row r="12">
          <cell r="A12" t="str">
            <v>Bob</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row r="3">
          <cell r="Q3" t="str">
            <v>Caja</v>
          </cell>
        </row>
        <row r="4">
          <cell r="Q4" t="str">
            <v>Centímetro</v>
          </cell>
        </row>
        <row r="5">
          <cell r="Q5" t="str">
            <v>Centímetro Cuadrado</v>
          </cell>
        </row>
        <row r="6">
          <cell r="Q6" t="str">
            <v>Ciento</v>
          </cell>
        </row>
        <row r="7">
          <cell r="Q7" t="str">
            <v>Decena</v>
          </cell>
        </row>
        <row r="8">
          <cell r="Q8" t="str">
            <v>Decímetro</v>
          </cell>
        </row>
        <row r="9">
          <cell r="Q9" t="str">
            <v>Día</v>
          </cell>
        </row>
        <row r="10">
          <cell r="Q10" t="str">
            <v>Docena</v>
          </cell>
        </row>
        <row r="11">
          <cell r="Q11" t="str">
            <v>Galón</v>
          </cell>
        </row>
        <row r="12">
          <cell r="Q12" t="str">
            <v>Gramo</v>
          </cell>
        </row>
        <row r="13">
          <cell r="Q13" t="str">
            <v>Hora</v>
          </cell>
        </row>
        <row r="14">
          <cell r="Q14" t="str">
            <v>Hora Hombre</v>
          </cell>
        </row>
        <row r="15">
          <cell r="Q15" t="str">
            <v>Kilogramo</v>
          </cell>
        </row>
        <row r="16">
          <cell r="Q16" t="str">
            <v>Kilómetro</v>
          </cell>
        </row>
        <row r="17">
          <cell r="Q17" t="str">
            <v>Kilómetro cuadrado</v>
          </cell>
        </row>
        <row r="18">
          <cell r="Q18" t="str">
            <v>Libra </v>
          </cell>
        </row>
        <row r="19">
          <cell r="Q19" t="str">
            <v>Litro</v>
          </cell>
        </row>
        <row r="20">
          <cell r="Q20" t="str">
            <v>Mes</v>
          </cell>
        </row>
        <row r="21">
          <cell r="Q21" t="str">
            <v>Metro</v>
          </cell>
        </row>
        <row r="22">
          <cell r="Q22" t="str">
            <v>Metro cuadrado</v>
          </cell>
        </row>
        <row r="23">
          <cell r="Q23" t="str">
            <v>Metro cúbico</v>
          </cell>
        </row>
        <row r="24">
          <cell r="Q24" t="str">
            <v>Miligramo</v>
          </cell>
        </row>
        <row r="25">
          <cell r="Q25" t="str">
            <v>Milímetro</v>
          </cell>
        </row>
        <row r="26">
          <cell r="Q26" t="str">
            <v>Milla</v>
          </cell>
        </row>
        <row r="27">
          <cell r="Q27" t="str">
            <v>Millar</v>
          </cell>
        </row>
        <row r="28">
          <cell r="Q28" t="str">
            <v>Onza</v>
          </cell>
        </row>
        <row r="29">
          <cell r="Q29" t="str">
            <v>Paquete</v>
          </cell>
        </row>
        <row r="30">
          <cell r="Q30" t="str">
            <v>Pie</v>
          </cell>
        </row>
        <row r="31">
          <cell r="Q31" t="str">
            <v>Pie cuadrado</v>
          </cell>
        </row>
        <row r="32">
          <cell r="Q32" t="str">
            <v>Pie cúbico</v>
          </cell>
        </row>
        <row r="33">
          <cell r="Q33" t="str">
            <v>Pulgada</v>
          </cell>
        </row>
        <row r="34">
          <cell r="Q34" t="str">
            <v>Pulgada</v>
          </cell>
        </row>
        <row r="35">
          <cell r="Q35" t="str">
            <v>Pulgada cuadrada</v>
          </cell>
        </row>
        <row r="36">
          <cell r="Q36" t="str">
            <v>Quinientas unidades</v>
          </cell>
        </row>
        <row r="37">
          <cell r="Q37" t="str">
            <v>Quintal</v>
          </cell>
        </row>
        <row r="38">
          <cell r="Q38" t="str">
            <v>Resma</v>
          </cell>
        </row>
        <row r="39">
          <cell r="Q39" t="str">
            <v>Semana</v>
          </cell>
        </row>
        <row r="40">
          <cell r="Q40" t="str">
            <v>Tonelada</v>
          </cell>
        </row>
        <row r="41">
          <cell r="Q41" t="str">
            <v>Unidad</v>
          </cell>
        </row>
        <row r="42">
          <cell r="Q42" t="str">
            <v>Yarda</v>
          </cell>
        </row>
        <row r="43">
          <cell r="Q43" t="str">
            <v>Yarda cuadrada</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19-VP"/>
      <sheetName val="POA 2020 FINAL"/>
      <sheetName val="CONSUMOS DE ALMACEN"/>
      <sheetName val="TECN., MOB Y CAPACITACION"/>
      <sheetName val="RESUMEN FINANCIERO "/>
      <sheetName val="RESUMEN FINANCIERO"/>
      <sheetName val="CALCULO FINANCIERO"/>
    </sheetNames>
    <sheetDataSet>
      <sheetData sheetId="0"/>
      <sheetData sheetId="1"/>
      <sheetData sheetId="2"/>
      <sheetData sheetId="3"/>
      <sheetData sheetId="4">
        <row r="7">
          <cell r="C7">
            <v>357030</v>
          </cell>
        </row>
        <row r="8">
          <cell r="C8">
            <v>53280</v>
          </cell>
        </row>
        <row r="9">
          <cell r="C9">
            <v>51450</v>
          </cell>
        </row>
        <row r="10">
          <cell r="C10">
            <v>308532</v>
          </cell>
        </row>
        <row r="11">
          <cell r="C11">
            <v>4351473</v>
          </cell>
          <cell r="D11">
            <v>50546</v>
          </cell>
        </row>
        <row r="12">
          <cell r="C12">
            <v>44280</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CC"/>
    <pageSetUpPr fitToPage="1"/>
  </sheetPr>
  <dimension ref="B1:X53"/>
  <sheetViews>
    <sheetView showGridLines="0" topLeftCell="A6" zoomScale="60" zoomScaleNormal="60" zoomScaleSheetLayoutView="80" workbookViewId="0">
      <selection activeCell="U19" sqref="U19:U22"/>
    </sheetView>
  </sheetViews>
  <sheetFormatPr baseColWidth="10" defaultColWidth="9.140625" defaultRowHeight="18"/>
  <cols>
    <col min="1" max="1" width="9.140625" style="326" customWidth="1"/>
    <col min="2" max="2" width="44.5703125" style="326" customWidth="1"/>
    <col min="3" max="3" width="34.140625" style="326" hidden="1" customWidth="1"/>
    <col min="4" max="4" width="15.42578125" style="326" hidden="1" customWidth="1"/>
    <col min="5" max="5" width="44.85546875" style="326" customWidth="1"/>
    <col min="6" max="6" width="40.85546875" style="326" customWidth="1"/>
    <col min="7" max="7" width="33.85546875" style="326" customWidth="1"/>
    <col min="8" max="19" width="5.5703125" style="326" customWidth="1"/>
    <col min="20" max="20" width="40.28515625" style="326" customWidth="1"/>
    <col min="21" max="21" width="24.85546875" style="326" customWidth="1"/>
    <col min="22" max="22" width="19.7109375" style="326" customWidth="1"/>
    <col min="23" max="23" width="9.140625" style="326" customWidth="1"/>
    <col min="24" max="24" width="20.7109375" style="326" customWidth="1"/>
    <col min="25" max="16384" width="9.140625" style="326"/>
  </cols>
  <sheetData>
    <row r="1" spans="2:24" ht="56.25" customHeight="1"/>
    <row r="2" spans="2:24" ht="56.25" customHeight="1"/>
    <row r="3" spans="2:24" s="59" customFormat="1" ht="33" customHeight="1">
      <c r="B3" s="1312" t="s">
        <v>0</v>
      </c>
      <c r="C3" s="1312"/>
      <c r="D3" s="1312"/>
      <c r="E3" s="1312"/>
      <c r="F3" s="1312"/>
      <c r="G3" s="1312"/>
      <c r="H3" s="1312"/>
      <c r="I3" s="1312"/>
      <c r="J3" s="1312"/>
      <c r="K3" s="1312"/>
      <c r="L3" s="1312"/>
      <c r="M3" s="1312"/>
      <c r="N3" s="1312"/>
      <c r="O3" s="1312"/>
      <c r="P3" s="1312"/>
      <c r="Q3" s="1312"/>
      <c r="R3" s="1312"/>
      <c r="S3" s="1312"/>
      <c r="T3" s="1312"/>
      <c r="U3" s="1312"/>
      <c r="V3" s="1312"/>
    </row>
    <row r="4" spans="2:24" s="59" customFormat="1" ht="33" customHeight="1">
      <c r="B4" s="1313" t="s">
        <v>3654</v>
      </c>
      <c r="C4" s="1313"/>
      <c r="D4" s="1313"/>
      <c r="E4" s="1313"/>
      <c r="F4" s="1313"/>
      <c r="G4" s="1313"/>
      <c r="H4" s="1313"/>
      <c r="I4" s="1313"/>
      <c r="J4" s="1313"/>
      <c r="K4" s="1313"/>
      <c r="L4" s="1313"/>
      <c r="M4" s="1313"/>
      <c r="N4" s="1313"/>
      <c r="O4" s="1313"/>
      <c r="P4" s="1313"/>
      <c r="Q4" s="1313"/>
      <c r="R4" s="1313"/>
      <c r="S4" s="1313"/>
      <c r="T4" s="1313"/>
      <c r="U4" s="1313"/>
      <c r="V4" s="1313"/>
    </row>
    <row r="5" spans="2:24" s="59" customFormat="1" ht="6.75" customHeight="1">
      <c r="B5" s="1298"/>
      <c r="C5" s="1298"/>
      <c r="D5" s="1298"/>
      <c r="E5" s="1298"/>
      <c r="F5" s="1298"/>
      <c r="G5" s="1298"/>
      <c r="H5" s="1298"/>
      <c r="I5" s="1298"/>
      <c r="J5" s="1298"/>
      <c r="K5" s="1298"/>
      <c r="L5" s="1298"/>
      <c r="M5" s="1298"/>
      <c r="N5" s="1298"/>
      <c r="O5" s="1298"/>
      <c r="P5" s="1298"/>
      <c r="Q5" s="1298"/>
      <c r="R5" s="1298"/>
      <c r="S5" s="1298"/>
      <c r="T5" s="1298"/>
      <c r="U5" s="1298"/>
      <c r="V5" s="1298"/>
    </row>
    <row r="6" spans="2:24" s="59" customFormat="1" ht="30" customHeight="1">
      <c r="B6" s="1314" t="s">
        <v>177</v>
      </c>
      <c r="C6" s="1315"/>
      <c r="D6" s="1315"/>
      <c r="E6" s="1315"/>
      <c r="F6" s="1315"/>
      <c r="G6" s="1315"/>
      <c r="H6" s="1315"/>
      <c r="I6" s="1315"/>
      <c r="J6" s="1315"/>
      <c r="K6" s="1315"/>
      <c r="L6" s="1315"/>
      <c r="M6" s="1315"/>
      <c r="N6" s="1315"/>
      <c r="O6" s="1315"/>
      <c r="P6" s="1315"/>
      <c r="Q6" s="1315"/>
      <c r="R6" s="1315"/>
      <c r="S6" s="1315"/>
      <c r="T6" s="1315"/>
      <c r="U6" s="1315"/>
      <c r="V6" s="1315"/>
    </row>
    <row r="7" spans="2:24" s="62" customFormat="1" ht="15" customHeight="1">
      <c r="B7" s="1299"/>
      <c r="C7" s="1299"/>
      <c r="D7" s="1299"/>
      <c r="E7" s="1299"/>
      <c r="F7" s="1299"/>
      <c r="G7" s="1299"/>
      <c r="H7" s="1299"/>
      <c r="I7" s="1299"/>
      <c r="J7" s="1299"/>
      <c r="K7" s="1299"/>
      <c r="L7" s="1299"/>
      <c r="M7" s="1299"/>
      <c r="N7" s="1299"/>
      <c r="O7" s="1299"/>
      <c r="P7" s="1299"/>
      <c r="Q7" s="1299"/>
      <c r="R7" s="1299"/>
      <c r="S7" s="1299"/>
      <c r="T7" s="1299"/>
      <c r="U7" s="1299"/>
      <c r="V7" s="1299"/>
    </row>
    <row r="8" spans="2:24" ht="37.5" customHeight="1">
      <c r="B8" s="1316" t="s">
        <v>2</v>
      </c>
      <c r="C8" s="1316"/>
      <c r="D8" s="1316"/>
      <c r="E8" s="1316"/>
      <c r="F8" s="1316"/>
      <c r="G8" s="1316"/>
      <c r="H8" s="1316"/>
      <c r="I8" s="1316"/>
      <c r="J8" s="1316"/>
      <c r="K8" s="1316"/>
      <c r="L8" s="1316"/>
      <c r="M8" s="1316"/>
      <c r="N8" s="1316"/>
      <c r="O8" s="1316"/>
      <c r="P8" s="1316"/>
      <c r="Q8" s="1316"/>
      <c r="R8" s="1316"/>
      <c r="S8" s="1316"/>
      <c r="T8" s="1316"/>
      <c r="U8" s="1316"/>
      <c r="V8" s="1316"/>
      <c r="W8" s="949"/>
    </row>
    <row r="9" spans="2:24" ht="21.75" customHeight="1">
      <c r="B9" s="1300">
        <v>1</v>
      </c>
      <c r="C9" s="1300">
        <v>2</v>
      </c>
      <c r="D9" s="1300"/>
      <c r="E9" s="1300">
        <v>3</v>
      </c>
      <c r="F9" s="1300">
        <v>5</v>
      </c>
      <c r="G9" s="1300">
        <v>6</v>
      </c>
      <c r="H9" s="1317">
        <v>7</v>
      </c>
      <c r="I9" s="1317"/>
      <c r="J9" s="1317"/>
      <c r="K9" s="1317"/>
      <c r="L9" s="1317"/>
      <c r="M9" s="1317"/>
      <c r="N9" s="1317"/>
      <c r="O9" s="1317"/>
      <c r="P9" s="1317"/>
      <c r="Q9" s="1317"/>
      <c r="R9" s="1317"/>
      <c r="S9" s="1317"/>
      <c r="T9" s="1318">
        <v>8</v>
      </c>
      <c r="U9" s="1319"/>
      <c r="V9" s="1319"/>
    </row>
    <row r="10" spans="2:24" ht="27" customHeight="1">
      <c r="B10" s="1311" t="s">
        <v>4</v>
      </c>
      <c r="C10" s="1311" t="s">
        <v>5</v>
      </c>
      <c r="D10" s="1311" t="s">
        <v>6</v>
      </c>
      <c r="E10" s="1311" t="s">
        <v>178</v>
      </c>
      <c r="F10" s="1311" t="s">
        <v>179</v>
      </c>
      <c r="G10" s="1311" t="s">
        <v>180</v>
      </c>
      <c r="H10" s="1320" t="s">
        <v>10</v>
      </c>
      <c r="I10" s="1320"/>
      <c r="J10" s="1320"/>
      <c r="K10" s="1320"/>
      <c r="L10" s="1320"/>
      <c r="M10" s="1320"/>
      <c r="N10" s="1320"/>
      <c r="O10" s="1320"/>
      <c r="P10" s="1320"/>
      <c r="Q10" s="1320"/>
      <c r="R10" s="1320"/>
      <c r="S10" s="1320"/>
      <c r="T10" s="1311" t="s">
        <v>11</v>
      </c>
      <c r="U10" s="1321"/>
      <c r="V10" s="1321"/>
    </row>
    <row r="11" spans="2:24" ht="24" customHeight="1">
      <c r="B11" s="1311"/>
      <c r="C11" s="1311"/>
      <c r="D11" s="1311"/>
      <c r="E11" s="1311"/>
      <c r="F11" s="1311"/>
      <c r="G11" s="1311"/>
      <c r="H11" s="1322" t="s">
        <v>12</v>
      </c>
      <c r="I11" s="1322"/>
      <c r="J11" s="1322"/>
      <c r="K11" s="1322" t="s">
        <v>13</v>
      </c>
      <c r="L11" s="1322"/>
      <c r="M11" s="1322"/>
      <c r="N11" s="1322" t="s">
        <v>14</v>
      </c>
      <c r="O11" s="1322"/>
      <c r="P11" s="1322"/>
      <c r="Q11" s="1322" t="s">
        <v>15</v>
      </c>
      <c r="R11" s="1322"/>
      <c r="S11" s="1322"/>
      <c r="T11" s="1323" t="s">
        <v>16</v>
      </c>
      <c r="U11" s="1318" t="s">
        <v>181</v>
      </c>
      <c r="V11" s="1319"/>
    </row>
    <row r="12" spans="2:24" ht="24" customHeight="1">
      <c r="B12" s="1311"/>
      <c r="C12" s="1311"/>
      <c r="D12" s="1311"/>
      <c r="E12" s="1311"/>
      <c r="F12" s="1311"/>
      <c r="G12" s="1311"/>
      <c r="H12" s="1301">
        <v>1</v>
      </c>
      <c r="I12" s="1301">
        <v>2</v>
      </c>
      <c r="J12" s="1301">
        <v>3</v>
      </c>
      <c r="K12" s="1301">
        <v>4</v>
      </c>
      <c r="L12" s="1301">
        <v>5</v>
      </c>
      <c r="M12" s="1301">
        <v>6</v>
      </c>
      <c r="N12" s="1301">
        <v>7</v>
      </c>
      <c r="O12" s="1301">
        <v>8</v>
      </c>
      <c r="P12" s="1301">
        <v>9</v>
      </c>
      <c r="Q12" s="1301">
        <v>10</v>
      </c>
      <c r="R12" s="1301">
        <v>11</v>
      </c>
      <c r="S12" s="1301">
        <v>12</v>
      </c>
      <c r="T12" s="1323"/>
      <c r="U12" s="1301" t="s">
        <v>18</v>
      </c>
      <c r="V12" s="1301" t="s">
        <v>182</v>
      </c>
    </row>
    <row r="13" spans="2:24" ht="75" customHeight="1">
      <c r="B13" s="1324" t="s">
        <v>3655</v>
      </c>
      <c r="C13" s="1301"/>
      <c r="D13" s="1301"/>
      <c r="E13" s="1252" t="s">
        <v>3656</v>
      </c>
      <c r="F13" s="1252" t="s">
        <v>3657</v>
      </c>
      <c r="G13" s="1326" t="s">
        <v>3658</v>
      </c>
      <c r="H13" s="1302"/>
      <c r="I13" s="1302"/>
      <c r="J13" s="1302"/>
      <c r="K13" s="1302"/>
      <c r="L13" s="1302"/>
      <c r="M13" s="1302"/>
      <c r="N13" s="1302"/>
      <c r="O13" s="1302"/>
      <c r="P13" s="1302"/>
      <c r="Q13" s="1302"/>
      <c r="R13" s="1302"/>
      <c r="S13" s="1302"/>
      <c r="T13" s="1324" t="s">
        <v>3659</v>
      </c>
      <c r="U13" s="1327"/>
      <c r="V13" s="1329"/>
    </row>
    <row r="14" spans="2:24" ht="56.25" customHeight="1">
      <c r="B14" s="1324"/>
      <c r="C14" s="1301"/>
      <c r="D14" s="1301"/>
      <c r="E14" s="1252" t="s">
        <v>188</v>
      </c>
      <c r="F14" s="1252" t="s">
        <v>3660</v>
      </c>
      <c r="G14" s="1326"/>
      <c r="H14" s="1302"/>
      <c r="I14" s="1302"/>
      <c r="J14" s="1302"/>
      <c r="K14" s="1302"/>
      <c r="L14" s="1302"/>
      <c r="M14" s="1302"/>
      <c r="N14" s="1302"/>
      <c r="O14" s="1302"/>
      <c r="P14" s="1302"/>
      <c r="Q14" s="1302"/>
      <c r="R14" s="1302"/>
      <c r="S14" s="1302"/>
      <c r="T14" s="1324"/>
      <c r="U14" s="1328"/>
      <c r="V14" s="1330"/>
    </row>
    <row r="15" spans="2:24" ht="64.5" customHeight="1">
      <c r="B15" s="1325"/>
      <c r="C15" s="1324"/>
      <c r="D15" s="1331">
        <v>12</v>
      </c>
      <c r="E15" s="1254" t="s">
        <v>3661</v>
      </c>
      <c r="F15" s="1252" t="s">
        <v>3662</v>
      </c>
      <c r="G15" s="1319"/>
      <c r="H15" s="1303"/>
      <c r="I15" s="1303"/>
      <c r="J15" s="1303"/>
      <c r="K15" s="1303"/>
      <c r="L15" s="1303"/>
      <c r="M15" s="1303"/>
      <c r="N15" s="1303"/>
      <c r="O15" s="1303"/>
      <c r="P15" s="1303"/>
      <c r="Q15" s="1303"/>
      <c r="R15" s="1303"/>
      <c r="S15" s="1303"/>
      <c r="T15" s="1324"/>
      <c r="U15" s="1328"/>
      <c r="V15" s="1330"/>
    </row>
    <row r="16" spans="2:24" ht="75.75" customHeight="1">
      <c r="B16" s="1325"/>
      <c r="C16" s="1324"/>
      <c r="D16" s="1331"/>
      <c r="E16" s="1254" t="s">
        <v>192</v>
      </c>
      <c r="F16" s="1252" t="s">
        <v>3663</v>
      </c>
      <c r="G16" s="1319"/>
      <c r="H16" s="1303"/>
      <c r="I16" s="1303"/>
      <c r="J16" s="1303"/>
      <c r="K16" s="1303"/>
      <c r="L16" s="1303"/>
      <c r="M16" s="1303"/>
      <c r="N16" s="1303"/>
      <c r="O16" s="1303"/>
      <c r="P16" s="1303"/>
      <c r="Q16" s="1303"/>
      <c r="R16" s="1303"/>
      <c r="S16" s="1303"/>
      <c r="T16" s="1324"/>
      <c r="U16" s="1328"/>
      <c r="V16" s="1330"/>
      <c r="X16" s="1304"/>
    </row>
    <row r="17" spans="2:22" ht="41.25" customHeight="1">
      <c r="B17" s="1325"/>
      <c r="C17" s="1324"/>
      <c r="D17" s="1331"/>
      <c r="E17" s="1254" t="s">
        <v>3664</v>
      </c>
      <c r="F17" s="1252" t="s">
        <v>3665</v>
      </c>
      <c r="G17" s="1319"/>
      <c r="H17" s="1255"/>
      <c r="I17" s="1255"/>
      <c r="J17" s="1303"/>
      <c r="K17" s="1255"/>
      <c r="L17" s="1255"/>
      <c r="M17" s="1303"/>
      <c r="N17" s="1255"/>
      <c r="O17" s="1255"/>
      <c r="P17" s="1303"/>
      <c r="Q17" s="1255"/>
      <c r="R17" s="1255"/>
      <c r="S17" s="1303"/>
      <c r="T17" s="1324"/>
      <c r="U17" s="1328"/>
      <c r="V17" s="1330"/>
    </row>
    <row r="18" spans="2:22" ht="76.5" customHeight="1">
      <c r="B18" s="1325"/>
      <c r="C18" s="1324"/>
      <c r="D18" s="1331"/>
      <c r="E18" s="1254" t="s">
        <v>3666</v>
      </c>
      <c r="F18" s="1252" t="s">
        <v>3667</v>
      </c>
      <c r="G18" s="1319"/>
      <c r="H18" s="1255"/>
      <c r="I18" s="1255"/>
      <c r="J18" s="1303"/>
      <c r="K18" s="1255"/>
      <c r="L18" s="1255"/>
      <c r="M18" s="1303"/>
      <c r="N18" s="1255"/>
      <c r="O18" s="1255"/>
      <c r="P18" s="1303"/>
      <c r="Q18" s="1255"/>
      <c r="R18" s="1255"/>
      <c r="S18" s="1303"/>
      <c r="T18" s="1324"/>
      <c r="U18" s="1328"/>
      <c r="V18" s="1330"/>
    </row>
    <row r="19" spans="2:22" ht="63.75" customHeight="1">
      <c r="B19" s="1324" t="s">
        <v>3668</v>
      </c>
      <c r="C19" s="1324"/>
      <c r="D19" s="1331"/>
      <c r="E19" s="1257" t="s">
        <v>3669</v>
      </c>
      <c r="F19" s="1252" t="s">
        <v>3670</v>
      </c>
      <c r="G19" s="1326" t="s">
        <v>3671</v>
      </c>
      <c r="H19" s="1303"/>
      <c r="I19" s="1303"/>
      <c r="J19" s="1303"/>
      <c r="K19" s="1303"/>
      <c r="L19" s="1303"/>
      <c r="M19" s="1303"/>
      <c r="N19" s="1303"/>
      <c r="O19" s="1303"/>
      <c r="P19" s="1303"/>
      <c r="Q19" s="1303"/>
      <c r="R19" s="1303"/>
      <c r="S19" s="1303"/>
      <c r="T19" s="1324" t="s">
        <v>3672</v>
      </c>
      <c r="U19" s="1327"/>
      <c r="V19" s="1326"/>
    </row>
    <row r="20" spans="2:22" ht="75" customHeight="1">
      <c r="B20" s="1324"/>
      <c r="C20" s="1324"/>
      <c r="D20" s="1331"/>
      <c r="E20" s="1257" t="s">
        <v>3673</v>
      </c>
      <c r="F20" s="1254" t="s">
        <v>3674</v>
      </c>
      <c r="G20" s="1326"/>
      <c r="H20" s="1303"/>
      <c r="I20" s="1303"/>
      <c r="J20" s="1303"/>
      <c r="K20" s="1303"/>
      <c r="L20" s="1303"/>
      <c r="M20" s="1303"/>
      <c r="N20" s="1303"/>
      <c r="O20" s="1303"/>
      <c r="P20" s="1303"/>
      <c r="Q20" s="1303"/>
      <c r="R20" s="1303"/>
      <c r="S20" s="1303"/>
      <c r="T20" s="1325"/>
      <c r="U20" s="1327"/>
      <c r="V20" s="1319"/>
    </row>
    <row r="21" spans="2:22" ht="82.5" customHeight="1">
      <c r="B21" s="1324"/>
      <c r="C21" s="1324"/>
      <c r="D21" s="1331"/>
      <c r="E21" s="1257" t="s">
        <v>3675</v>
      </c>
      <c r="F21" s="1257" t="s">
        <v>3676</v>
      </c>
      <c r="G21" s="1326"/>
      <c r="H21" s="1303"/>
      <c r="I21" s="1303"/>
      <c r="J21" s="1303"/>
      <c r="K21" s="1303"/>
      <c r="L21" s="1303"/>
      <c r="M21" s="1303"/>
      <c r="N21" s="1303"/>
      <c r="O21" s="1303"/>
      <c r="P21" s="1303"/>
      <c r="Q21" s="1303"/>
      <c r="R21" s="1303"/>
      <c r="S21" s="1303"/>
      <c r="T21" s="1325"/>
      <c r="U21" s="1327"/>
      <c r="V21" s="1319"/>
    </row>
    <row r="22" spans="2:22" ht="85.5" customHeight="1">
      <c r="B22" s="1324"/>
      <c r="C22" s="1324"/>
      <c r="D22" s="1331"/>
      <c r="E22" s="1257" t="s">
        <v>3677</v>
      </c>
      <c r="F22" s="1257" t="s">
        <v>3678</v>
      </c>
      <c r="G22" s="1326"/>
      <c r="H22" s="1303"/>
      <c r="I22" s="1303"/>
      <c r="J22" s="1303"/>
      <c r="K22" s="1303"/>
      <c r="L22" s="1303"/>
      <c r="M22" s="1303"/>
      <c r="N22" s="1303"/>
      <c r="O22" s="1303"/>
      <c r="P22" s="1303"/>
      <c r="Q22" s="1303"/>
      <c r="R22" s="1303"/>
      <c r="S22" s="1303"/>
      <c r="T22" s="1325"/>
      <c r="U22" s="1327"/>
      <c r="V22" s="1319"/>
    </row>
    <row r="23" spans="2:22" ht="173.25" customHeight="1">
      <c r="B23" s="1254" t="s">
        <v>3679</v>
      </c>
      <c r="C23" s="1254"/>
      <c r="D23" s="1310"/>
      <c r="E23" s="1257" t="s">
        <v>3680</v>
      </c>
      <c r="F23" s="1254" t="s">
        <v>3681</v>
      </c>
      <c r="G23" s="1253" t="s">
        <v>3671</v>
      </c>
      <c r="H23" s="1303"/>
      <c r="I23" s="1303"/>
      <c r="J23" s="1303"/>
      <c r="K23" s="1303"/>
      <c r="L23" s="1303"/>
      <c r="M23" s="1303"/>
      <c r="N23" s="1303"/>
      <c r="O23" s="1303"/>
      <c r="P23" s="1303"/>
      <c r="Q23" s="1303"/>
      <c r="R23" s="1303"/>
      <c r="S23" s="1303"/>
      <c r="T23" s="1254" t="s">
        <v>3682</v>
      </c>
      <c r="U23" s="1305"/>
      <c r="V23" s="1253"/>
    </row>
    <row r="24" spans="2:22" ht="78.75" customHeight="1">
      <c r="B24" s="1324" t="s">
        <v>3683</v>
      </c>
      <c r="C24" s="1324"/>
      <c r="D24" s="1331"/>
      <c r="E24" s="1256" t="s">
        <v>3684</v>
      </c>
      <c r="F24" s="1252"/>
      <c r="G24" s="1326" t="s">
        <v>3685</v>
      </c>
      <c r="H24" s="1303"/>
      <c r="I24" s="1303"/>
      <c r="J24" s="1303"/>
      <c r="K24" s="1303"/>
      <c r="L24" s="1303"/>
      <c r="M24" s="1303"/>
      <c r="N24" s="1303"/>
      <c r="O24" s="1303"/>
      <c r="P24" s="1303"/>
      <c r="Q24" s="1303"/>
      <c r="R24" s="1303"/>
      <c r="S24" s="1303"/>
      <c r="T24" s="1324"/>
      <c r="U24" s="1327"/>
      <c r="V24" s="1326"/>
    </row>
    <row r="25" spans="2:22" ht="89.25" customHeight="1">
      <c r="B25" s="1324"/>
      <c r="C25" s="1324"/>
      <c r="D25" s="1331"/>
      <c r="E25" s="1256" t="s">
        <v>3686</v>
      </c>
      <c r="F25" s="1252"/>
      <c r="G25" s="1326"/>
      <c r="H25" s="1303"/>
      <c r="I25" s="1303"/>
      <c r="J25" s="1303"/>
      <c r="K25" s="1303"/>
      <c r="L25" s="1303"/>
      <c r="M25" s="1303"/>
      <c r="N25" s="1303"/>
      <c r="O25" s="1303"/>
      <c r="P25" s="1303"/>
      <c r="Q25" s="1303"/>
      <c r="R25" s="1303"/>
      <c r="S25" s="1303"/>
      <c r="T25" s="1324"/>
      <c r="U25" s="1327"/>
      <c r="V25" s="1326"/>
    </row>
    <row r="26" spans="2:22" ht="69.75" customHeight="1">
      <c r="B26" s="1324"/>
      <c r="C26" s="1324"/>
      <c r="D26" s="1331"/>
      <c r="E26" s="1257" t="s">
        <v>3687</v>
      </c>
      <c r="F26" s="1252"/>
      <c r="G26" s="1326"/>
      <c r="H26" s="1303"/>
      <c r="I26" s="1303"/>
      <c r="J26" s="1303"/>
      <c r="K26" s="1303"/>
      <c r="L26" s="1303"/>
      <c r="M26" s="1303"/>
      <c r="N26" s="1303"/>
      <c r="O26" s="1303"/>
      <c r="P26" s="1303"/>
      <c r="Q26" s="1303"/>
      <c r="R26" s="1303"/>
      <c r="S26" s="1303"/>
      <c r="T26" s="1324"/>
      <c r="U26" s="1327"/>
      <c r="V26" s="1326"/>
    </row>
    <row r="27" spans="2:22" ht="71.25" customHeight="1">
      <c r="B27" s="1324"/>
      <c r="C27" s="1324"/>
      <c r="D27" s="1331"/>
      <c r="E27" s="1257" t="s">
        <v>3688</v>
      </c>
      <c r="F27" s="1254"/>
      <c r="G27" s="1326"/>
      <c r="H27" s="1303"/>
      <c r="I27" s="1303"/>
      <c r="J27" s="1303"/>
      <c r="K27" s="1303"/>
      <c r="L27" s="1303"/>
      <c r="M27" s="1303"/>
      <c r="N27" s="1303"/>
      <c r="O27" s="1303"/>
      <c r="P27" s="1303"/>
      <c r="Q27" s="1303"/>
      <c r="R27" s="1303"/>
      <c r="S27" s="1303"/>
      <c r="T27" s="1325"/>
      <c r="U27" s="1327"/>
      <c r="V27" s="1319"/>
    </row>
    <row r="28" spans="2:22" ht="66.75" customHeight="1">
      <c r="B28" s="1324"/>
      <c r="C28" s="1324"/>
      <c r="D28" s="1331"/>
      <c r="E28" s="1257" t="s">
        <v>3689</v>
      </c>
      <c r="F28" s="1257"/>
      <c r="G28" s="1326"/>
      <c r="H28" s="1303"/>
      <c r="I28" s="1303"/>
      <c r="J28" s="1303"/>
      <c r="K28" s="1303"/>
      <c r="L28" s="1303"/>
      <c r="M28" s="1303"/>
      <c r="N28" s="1303"/>
      <c r="O28" s="1303"/>
      <c r="P28" s="1303"/>
      <c r="Q28" s="1303"/>
      <c r="R28" s="1303"/>
      <c r="S28" s="1303"/>
      <c r="T28" s="1325"/>
      <c r="U28" s="1327"/>
      <c r="V28" s="1319"/>
    </row>
    <row r="29" spans="2:22" ht="131.25" customHeight="1">
      <c r="B29" s="1324" t="s">
        <v>3690</v>
      </c>
      <c r="C29" s="1324"/>
      <c r="D29" s="1331"/>
      <c r="E29" s="1257" t="s">
        <v>3691</v>
      </c>
      <c r="F29" s="1254" t="s">
        <v>3692</v>
      </c>
      <c r="G29" s="1326" t="s">
        <v>3693</v>
      </c>
      <c r="H29" s="1303"/>
      <c r="I29" s="1303"/>
      <c r="J29" s="1303"/>
      <c r="K29" s="1303"/>
      <c r="L29" s="1303"/>
      <c r="M29" s="1303"/>
      <c r="N29" s="1303"/>
      <c r="O29" s="1303"/>
      <c r="P29" s="1303"/>
      <c r="Q29" s="1303"/>
      <c r="R29" s="1303"/>
      <c r="S29" s="1303"/>
      <c r="T29" s="1324" t="s">
        <v>3682</v>
      </c>
      <c r="U29" s="1327"/>
      <c r="V29" s="1326"/>
    </row>
    <row r="30" spans="2:22" ht="56.25" customHeight="1">
      <c r="B30" s="1324"/>
      <c r="C30" s="1324"/>
      <c r="D30" s="1331"/>
      <c r="E30" s="1257" t="s">
        <v>3694</v>
      </c>
      <c r="F30" s="1254" t="s">
        <v>3681</v>
      </c>
      <c r="G30" s="1326"/>
      <c r="H30" s="1303"/>
      <c r="I30" s="1303"/>
      <c r="J30" s="1303"/>
      <c r="K30" s="1303"/>
      <c r="L30" s="1303"/>
      <c r="M30" s="1303"/>
      <c r="N30" s="1303"/>
      <c r="O30" s="1303"/>
      <c r="P30" s="1303"/>
      <c r="Q30" s="1303"/>
      <c r="R30" s="1303"/>
      <c r="S30" s="1303"/>
      <c r="T30" s="1325"/>
      <c r="U30" s="1327"/>
      <c r="V30" s="1319"/>
    </row>
    <row r="31" spans="2:22" ht="64.5" customHeight="1">
      <c r="B31" s="1324"/>
      <c r="C31" s="1324"/>
      <c r="D31" s="1331"/>
      <c r="E31" s="1257" t="s">
        <v>3695</v>
      </c>
      <c r="F31" s="1257"/>
      <c r="G31" s="1326"/>
      <c r="H31" s="1303"/>
      <c r="I31" s="1303"/>
      <c r="J31" s="1303"/>
      <c r="K31" s="1303"/>
      <c r="L31" s="1303"/>
      <c r="M31" s="1303"/>
      <c r="N31" s="1303"/>
      <c r="O31" s="1303"/>
      <c r="P31" s="1303"/>
      <c r="Q31" s="1303"/>
      <c r="R31" s="1303"/>
      <c r="S31" s="1303"/>
      <c r="T31" s="1325"/>
      <c r="U31" s="1327"/>
      <c r="V31" s="1319"/>
    </row>
    <row r="32" spans="2:22" ht="61.5" customHeight="1">
      <c r="B32" s="1324"/>
      <c r="C32" s="1324"/>
      <c r="D32" s="1331"/>
      <c r="E32" s="1257" t="s">
        <v>3696</v>
      </c>
      <c r="F32" s="1254" t="s">
        <v>3697</v>
      </c>
      <c r="G32" s="1326"/>
      <c r="H32" s="1303"/>
      <c r="I32" s="1303"/>
      <c r="J32" s="1303"/>
      <c r="K32" s="1303"/>
      <c r="L32" s="1303"/>
      <c r="M32" s="1303"/>
      <c r="N32" s="1303"/>
      <c r="O32" s="1303"/>
      <c r="P32" s="1303"/>
      <c r="Q32" s="1303"/>
      <c r="R32" s="1303"/>
      <c r="S32" s="1303"/>
      <c r="T32" s="1325"/>
      <c r="U32" s="1327"/>
      <c r="V32" s="1319"/>
    </row>
    <row r="33" spans="2:22" ht="102" customHeight="1">
      <c r="B33" s="1324" t="s">
        <v>3698</v>
      </c>
      <c r="C33" s="1324"/>
      <c r="D33" s="1331"/>
      <c r="E33" s="1257" t="s">
        <v>3699</v>
      </c>
      <c r="F33" s="1254" t="s">
        <v>3692</v>
      </c>
      <c r="G33" s="1326" t="s">
        <v>3700</v>
      </c>
      <c r="H33" s="1303"/>
      <c r="I33" s="1303"/>
      <c r="J33" s="1303"/>
      <c r="K33" s="1303"/>
      <c r="L33" s="1303"/>
      <c r="M33" s="1303"/>
      <c r="N33" s="1303"/>
      <c r="O33" s="1303"/>
      <c r="P33" s="1303"/>
      <c r="Q33" s="1303"/>
      <c r="R33" s="1303"/>
      <c r="S33" s="1303"/>
      <c r="T33" s="1324" t="s">
        <v>3682</v>
      </c>
      <c r="U33" s="1327"/>
      <c r="V33" s="1326"/>
    </row>
    <row r="34" spans="2:22" ht="56.25" customHeight="1">
      <c r="B34" s="1324"/>
      <c r="C34" s="1324"/>
      <c r="D34" s="1331"/>
      <c r="E34" s="1257" t="s">
        <v>3694</v>
      </c>
      <c r="F34" s="1254" t="s">
        <v>3681</v>
      </c>
      <c r="G34" s="1326"/>
      <c r="H34" s="1303"/>
      <c r="I34" s="1303"/>
      <c r="J34" s="1303"/>
      <c r="K34" s="1303"/>
      <c r="L34" s="1303"/>
      <c r="M34" s="1303"/>
      <c r="N34" s="1303"/>
      <c r="O34" s="1303"/>
      <c r="P34" s="1303"/>
      <c r="Q34" s="1303"/>
      <c r="R34" s="1303"/>
      <c r="S34" s="1303"/>
      <c r="T34" s="1325"/>
      <c r="U34" s="1327"/>
      <c r="V34" s="1319"/>
    </row>
    <row r="35" spans="2:22" ht="64.5" customHeight="1">
      <c r="B35" s="1324"/>
      <c r="C35" s="1324"/>
      <c r="D35" s="1331"/>
      <c r="E35" s="1257" t="s">
        <v>3701</v>
      </c>
      <c r="F35" s="1257" t="s">
        <v>3702</v>
      </c>
      <c r="G35" s="1326"/>
      <c r="H35" s="1303"/>
      <c r="I35" s="1303"/>
      <c r="J35" s="1303"/>
      <c r="K35" s="1303"/>
      <c r="L35" s="1303"/>
      <c r="M35" s="1303"/>
      <c r="N35" s="1303"/>
      <c r="O35" s="1303"/>
      <c r="P35" s="1303"/>
      <c r="Q35" s="1303"/>
      <c r="R35" s="1303"/>
      <c r="S35" s="1303"/>
      <c r="T35" s="1325"/>
      <c r="U35" s="1327"/>
      <c r="V35" s="1319"/>
    </row>
    <row r="36" spans="2:22" ht="105" customHeight="1">
      <c r="B36" s="1324" t="s">
        <v>3703</v>
      </c>
      <c r="C36" s="1324"/>
      <c r="D36" s="1331"/>
      <c r="E36" s="1257" t="s">
        <v>3704</v>
      </c>
      <c r="F36" s="1254" t="s">
        <v>3705</v>
      </c>
      <c r="G36" s="1326" t="s">
        <v>3706</v>
      </c>
      <c r="H36" s="1303"/>
      <c r="I36" s="1303"/>
      <c r="J36" s="1303"/>
      <c r="K36" s="1303"/>
      <c r="L36" s="1303"/>
      <c r="M36" s="1303"/>
      <c r="N36" s="1303"/>
      <c r="O36" s="1303"/>
      <c r="P36" s="1303"/>
      <c r="Q36" s="1303"/>
      <c r="R36" s="1303"/>
      <c r="S36" s="1303"/>
      <c r="T36" s="1324" t="s">
        <v>3682</v>
      </c>
      <c r="U36" s="1327"/>
      <c r="V36" s="1326"/>
    </row>
    <row r="37" spans="2:22" ht="67.5" customHeight="1">
      <c r="B37" s="1324"/>
      <c r="C37" s="1324"/>
      <c r="D37" s="1331"/>
      <c r="E37" s="1257" t="s">
        <v>3707</v>
      </c>
      <c r="F37" s="1254" t="s">
        <v>3681</v>
      </c>
      <c r="G37" s="1326"/>
      <c r="H37" s="1303"/>
      <c r="I37" s="1303"/>
      <c r="J37" s="1303"/>
      <c r="K37" s="1303"/>
      <c r="L37" s="1303"/>
      <c r="M37" s="1303"/>
      <c r="N37" s="1303"/>
      <c r="O37" s="1303"/>
      <c r="P37" s="1303"/>
      <c r="Q37" s="1303"/>
      <c r="R37" s="1303"/>
      <c r="S37" s="1303"/>
      <c r="T37" s="1325"/>
      <c r="U37" s="1327"/>
      <c r="V37" s="1319"/>
    </row>
    <row r="38" spans="2:22" ht="80.25" customHeight="1">
      <c r="B38" s="1324" t="s">
        <v>3708</v>
      </c>
      <c r="C38" s="1324"/>
      <c r="D38" s="1332">
        <v>1</v>
      </c>
      <c r="E38" s="1254" t="s">
        <v>3709</v>
      </c>
      <c r="F38" s="1254" t="s">
        <v>3692</v>
      </c>
      <c r="G38" s="1333" t="s">
        <v>3710</v>
      </c>
      <c r="H38" s="1303"/>
      <c r="I38" s="1303"/>
      <c r="J38" s="1303"/>
      <c r="K38" s="1303"/>
      <c r="L38" s="1303"/>
      <c r="M38" s="1303"/>
      <c r="N38" s="1303"/>
      <c r="O38" s="1303"/>
      <c r="P38" s="1303"/>
      <c r="Q38" s="1303"/>
      <c r="R38" s="1303"/>
      <c r="S38" s="1303"/>
      <c r="T38" s="1324" t="s">
        <v>3682</v>
      </c>
      <c r="U38" s="1327"/>
      <c r="V38" s="1327"/>
    </row>
    <row r="39" spans="2:22" ht="85.5" customHeight="1">
      <c r="B39" s="1324"/>
      <c r="C39" s="1324"/>
      <c r="D39" s="1332"/>
      <c r="E39" s="1254" t="s">
        <v>3694</v>
      </c>
      <c r="F39" s="1254" t="s">
        <v>3681</v>
      </c>
      <c r="G39" s="1333"/>
      <c r="H39" s="1303"/>
      <c r="I39" s="1303"/>
      <c r="J39" s="1303"/>
      <c r="K39" s="1303"/>
      <c r="L39" s="1303"/>
      <c r="M39" s="1303"/>
      <c r="N39" s="1303"/>
      <c r="O39" s="1303"/>
      <c r="P39" s="1303"/>
      <c r="Q39" s="1303"/>
      <c r="R39" s="1303"/>
      <c r="S39" s="1303"/>
      <c r="T39" s="1324"/>
      <c r="U39" s="1334"/>
      <c r="V39" s="1334"/>
    </row>
    <row r="40" spans="2:22" ht="87.75" hidden="1" customHeight="1">
      <c r="B40" s="1324"/>
      <c r="C40" s="1324"/>
      <c r="D40" s="1332"/>
      <c r="E40" s="1254"/>
      <c r="F40" s="1254"/>
      <c r="G40" s="1333"/>
      <c r="H40" s="1303"/>
      <c r="I40" s="1303"/>
      <c r="J40" s="1303"/>
      <c r="K40" s="1303"/>
      <c r="L40" s="1303"/>
      <c r="M40" s="1303"/>
      <c r="N40" s="1303"/>
      <c r="O40" s="1303"/>
      <c r="P40" s="1303"/>
      <c r="Q40" s="1303"/>
      <c r="R40" s="1303"/>
      <c r="S40" s="1303"/>
      <c r="T40" s="1324"/>
      <c r="U40" s="1334"/>
      <c r="V40" s="1334"/>
    </row>
    <row r="41" spans="2:22" ht="180.75" customHeight="1">
      <c r="B41" s="1324" t="s">
        <v>3711</v>
      </c>
      <c r="C41" s="1324"/>
      <c r="D41" s="1332">
        <v>1</v>
      </c>
      <c r="E41" s="1254" t="s">
        <v>227</v>
      </c>
      <c r="F41" s="1254" t="s">
        <v>3712</v>
      </c>
      <c r="G41" s="1333" t="s">
        <v>3713</v>
      </c>
      <c r="H41" s="1303"/>
      <c r="I41" s="1303"/>
      <c r="J41" s="1303"/>
      <c r="K41" s="1303"/>
      <c r="L41" s="1303"/>
      <c r="M41" s="1303"/>
      <c r="N41" s="1303"/>
      <c r="O41" s="1303"/>
      <c r="P41" s="1303"/>
      <c r="Q41" s="1303"/>
      <c r="R41" s="1303"/>
      <c r="S41" s="1303"/>
      <c r="T41" s="1324" t="s">
        <v>3682</v>
      </c>
      <c r="U41" s="1327">
        <v>0</v>
      </c>
      <c r="V41" s="1327">
        <v>0</v>
      </c>
    </row>
    <row r="42" spans="2:22" ht="85.5" customHeight="1">
      <c r="B42" s="1324"/>
      <c r="C42" s="1324"/>
      <c r="D42" s="1332"/>
      <c r="E42" s="1254" t="s">
        <v>231</v>
      </c>
      <c r="F42" s="1254" t="s">
        <v>3714</v>
      </c>
      <c r="G42" s="1333"/>
      <c r="H42" s="1303"/>
      <c r="I42" s="1303"/>
      <c r="J42" s="1303"/>
      <c r="K42" s="1303"/>
      <c r="L42" s="1303"/>
      <c r="M42" s="1303"/>
      <c r="N42" s="1303"/>
      <c r="O42" s="1303"/>
      <c r="P42" s="1303"/>
      <c r="Q42" s="1303"/>
      <c r="R42" s="1303"/>
      <c r="S42" s="1303"/>
      <c r="T42" s="1324"/>
      <c r="U42" s="1334"/>
      <c r="V42" s="1334"/>
    </row>
    <row r="43" spans="2:22" ht="87.75" customHeight="1">
      <c r="B43" s="1324"/>
      <c r="C43" s="1324"/>
      <c r="D43" s="1332"/>
      <c r="E43" s="1254" t="s">
        <v>233</v>
      </c>
      <c r="F43" s="1254" t="s">
        <v>234</v>
      </c>
      <c r="G43" s="1333"/>
      <c r="H43" s="1303"/>
      <c r="I43" s="1303"/>
      <c r="J43" s="1303"/>
      <c r="K43" s="1303"/>
      <c r="L43" s="1303"/>
      <c r="M43" s="1303"/>
      <c r="N43" s="1303"/>
      <c r="O43" s="1303"/>
      <c r="P43" s="1303"/>
      <c r="Q43" s="1303"/>
      <c r="R43" s="1303"/>
      <c r="S43" s="1303"/>
      <c r="T43" s="1324"/>
      <c r="U43" s="1334"/>
      <c r="V43" s="1334"/>
    </row>
    <row r="44" spans="2:22" ht="72.75" customHeight="1">
      <c r="B44" s="1324" t="s">
        <v>3715</v>
      </c>
      <c r="C44" s="1324"/>
      <c r="D44" s="1331">
        <v>1</v>
      </c>
      <c r="E44" s="1257" t="s">
        <v>216</v>
      </c>
      <c r="F44" s="1254" t="s">
        <v>3716</v>
      </c>
      <c r="G44" s="1326" t="s">
        <v>3717</v>
      </c>
      <c r="H44" s="1303"/>
      <c r="I44" s="1303"/>
      <c r="J44" s="1303"/>
      <c r="K44" s="1303"/>
      <c r="L44" s="1303"/>
      <c r="M44" s="1303"/>
      <c r="N44" s="1303"/>
      <c r="O44" s="1303"/>
      <c r="P44" s="1303"/>
      <c r="Q44" s="1303"/>
      <c r="R44" s="1303"/>
      <c r="S44" s="1303"/>
      <c r="T44" s="1324" t="s">
        <v>3682</v>
      </c>
      <c r="U44" s="1327"/>
      <c r="V44" s="1326"/>
    </row>
    <row r="45" spans="2:22" ht="62.25" customHeight="1">
      <c r="B45" s="1324"/>
      <c r="C45" s="1324"/>
      <c r="D45" s="1331"/>
      <c r="E45" s="1257" t="s">
        <v>3718</v>
      </c>
      <c r="F45" s="1254" t="s">
        <v>3719</v>
      </c>
      <c r="G45" s="1326"/>
      <c r="H45" s="1303"/>
      <c r="I45" s="1303"/>
      <c r="J45" s="1303"/>
      <c r="K45" s="1303"/>
      <c r="L45" s="1303"/>
      <c r="M45" s="1303"/>
      <c r="N45" s="1303"/>
      <c r="O45" s="1303"/>
      <c r="P45" s="1303"/>
      <c r="Q45" s="1303"/>
      <c r="R45" s="1303"/>
      <c r="S45" s="1303"/>
      <c r="T45" s="1325"/>
      <c r="U45" s="1327"/>
      <c r="V45" s="1319"/>
    </row>
    <row r="46" spans="2:22" ht="64.5" customHeight="1">
      <c r="B46" s="1324"/>
      <c r="C46" s="1324"/>
      <c r="D46" s="1331"/>
      <c r="E46" s="1257" t="s">
        <v>222</v>
      </c>
      <c r="F46" s="1254" t="s">
        <v>3720</v>
      </c>
      <c r="G46" s="1326"/>
      <c r="H46" s="1303"/>
      <c r="I46" s="1303"/>
      <c r="J46" s="1303"/>
      <c r="K46" s="1303"/>
      <c r="L46" s="1303"/>
      <c r="M46" s="1303"/>
      <c r="N46" s="1303"/>
      <c r="O46" s="1303"/>
      <c r="P46" s="1303"/>
      <c r="Q46" s="1303"/>
      <c r="R46" s="1303"/>
      <c r="S46" s="1303"/>
      <c r="T46" s="1325"/>
      <c r="U46" s="1327"/>
      <c r="V46" s="1319"/>
    </row>
    <row r="47" spans="2:22" ht="64.5" customHeight="1">
      <c r="B47" s="1324"/>
      <c r="C47" s="1324"/>
      <c r="D47" s="1331"/>
      <c r="E47" s="1257" t="s">
        <v>224</v>
      </c>
      <c r="F47" s="1254" t="s">
        <v>3721</v>
      </c>
      <c r="G47" s="1326"/>
      <c r="H47" s="1303"/>
      <c r="I47" s="1303"/>
      <c r="J47" s="1303"/>
      <c r="K47" s="1303"/>
      <c r="L47" s="1303"/>
      <c r="M47" s="1303"/>
      <c r="N47" s="1303"/>
      <c r="O47" s="1303"/>
      <c r="P47" s="1303"/>
      <c r="Q47" s="1303"/>
      <c r="R47" s="1303"/>
      <c r="S47" s="1303"/>
      <c r="T47" s="1325"/>
      <c r="U47" s="1327"/>
      <c r="V47" s="1319"/>
    </row>
    <row r="48" spans="2:22" ht="74.25" customHeight="1">
      <c r="B48" s="1337" t="s">
        <v>3722</v>
      </c>
      <c r="C48" s="1338" t="s">
        <v>242</v>
      </c>
      <c r="D48" s="1339">
        <v>5</v>
      </c>
      <c r="E48" s="1252" t="s">
        <v>243</v>
      </c>
      <c r="F48" s="1252" t="s">
        <v>244</v>
      </c>
      <c r="G48" s="1333" t="s">
        <v>3723</v>
      </c>
      <c r="H48" s="1255"/>
      <c r="I48" s="1255"/>
      <c r="J48" s="1070"/>
      <c r="K48" s="1255"/>
      <c r="L48" s="1255"/>
      <c r="M48" s="1070"/>
      <c r="N48" s="1306"/>
      <c r="O48" s="1306"/>
      <c r="P48" s="1070"/>
      <c r="Q48" s="1069"/>
      <c r="R48" s="1070"/>
      <c r="S48" s="1306"/>
      <c r="T48" s="1324" t="s">
        <v>3682</v>
      </c>
      <c r="U48" s="1327">
        <v>0</v>
      </c>
      <c r="V48" s="1335"/>
    </row>
    <row r="49" spans="2:24" ht="121.5" customHeight="1">
      <c r="B49" s="1337"/>
      <c r="C49" s="1338"/>
      <c r="D49" s="1339"/>
      <c r="E49" s="1252" t="s">
        <v>247</v>
      </c>
      <c r="F49" s="1252" t="s">
        <v>248</v>
      </c>
      <c r="G49" s="1333"/>
      <c r="H49" s="1070"/>
      <c r="I49" s="1255"/>
      <c r="J49" s="1255"/>
      <c r="K49" s="1255"/>
      <c r="L49" s="1255"/>
      <c r="M49" s="1255"/>
      <c r="N49" s="1306"/>
      <c r="O49" s="1306"/>
      <c r="P49" s="1306"/>
      <c r="Q49" s="1069"/>
      <c r="R49" s="1070"/>
      <c r="S49" s="1306"/>
      <c r="T49" s="1324"/>
      <c r="U49" s="1334"/>
      <c r="V49" s="1336"/>
    </row>
    <row r="50" spans="2:24" ht="39.75" hidden="1" customHeight="1">
      <c r="T50" s="1307" t="s">
        <v>249</v>
      </c>
      <c r="U50" s="1308">
        <f>SUM(U13:U49)</f>
        <v>0</v>
      </c>
      <c r="V50" s="1308">
        <f>SUM(V13:V49)</f>
        <v>0</v>
      </c>
      <c r="X50" s="1304">
        <f>+V50*50</f>
        <v>0</v>
      </c>
    </row>
    <row r="51" spans="2:24" hidden="1">
      <c r="T51" s="1307" t="s">
        <v>250</v>
      </c>
      <c r="U51" s="1308"/>
      <c r="V51" s="1308">
        <v>50</v>
      </c>
      <c r="X51" s="1304">
        <f>+X50+U50</f>
        <v>0</v>
      </c>
    </row>
    <row r="52" spans="2:24" ht="27.75" customHeight="1">
      <c r="T52" s="1309" t="s">
        <v>251</v>
      </c>
      <c r="U52" s="1308">
        <f>+U50+V52</f>
        <v>0</v>
      </c>
      <c r="V52" s="1308">
        <f>+V51*V50</f>
        <v>0</v>
      </c>
      <c r="X52" s="1304"/>
    </row>
    <row r="53" spans="2:24">
      <c r="U53" s="1304"/>
      <c r="V53" s="1304"/>
    </row>
  </sheetData>
  <mergeCells count="90">
    <mergeCell ref="V48:V49"/>
    <mergeCell ref="B48:B49"/>
    <mergeCell ref="C48:C49"/>
    <mergeCell ref="D48:D49"/>
    <mergeCell ref="G48:G49"/>
    <mergeCell ref="T48:T49"/>
    <mergeCell ref="U48:U49"/>
    <mergeCell ref="V41:V43"/>
    <mergeCell ref="B44:B47"/>
    <mergeCell ref="C44:C47"/>
    <mergeCell ref="D44:D47"/>
    <mergeCell ref="G44:G47"/>
    <mergeCell ref="T44:T47"/>
    <mergeCell ref="U44:U47"/>
    <mergeCell ref="V44:V47"/>
    <mergeCell ref="B41:B43"/>
    <mergeCell ref="C41:C43"/>
    <mergeCell ref="D41:D43"/>
    <mergeCell ref="G41:G43"/>
    <mergeCell ref="T41:T43"/>
    <mergeCell ref="U41:U43"/>
    <mergeCell ref="V36:V37"/>
    <mergeCell ref="B38:B40"/>
    <mergeCell ref="C38:C40"/>
    <mergeCell ref="D38:D40"/>
    <mergeCell ref="G38:G40"/>
    <mergeCell ref="T38:T40"/>
    <mergeCell ref="U38:U40"/>
    <mergeCell ref="V38:V40"/>
    <mergeCell ref="B36:B37"/>
    <mergeCell ref="C36:C37"/>
    <mergeCell ref="D36:D37"/>
    <mergeCell ref="G36:G37"/>
    <mergeCell ref="T36:T37"/>
    <mergeCell ref="U36:U37"/>
    <mergeCell ref="V29:V32"/>
    <mergeCell ref="B33:B35"/>
    <mergeCell ref="C33:C35"/>
    <mergeCell ref="D33:D35"/>
    <mergeCell ref="G33:G35"/>
    <mergeCell ref="T33:T35"/>
    <mergeCell ref="U33:U35"/>
    <mergeCell ref="V33:V35"/>
    <mergeCell ref="B29:B32"/>
    <mergeCell ref="C29:C32"/>
    <mergeCell ref="D29:D32"/>
    <mergeCell ref="G29:G32"/>
    <mergeCell ref="T29:T32"/>
    <mergeCell ref="U29:U32"/>
    <mergeCell ref="V19:V22"/>
    <mergeCell ref="B24:B28"/>
    <mergeCell ref="C24:C28"/>
    <mergeCell ref="D24:D28"/>
    <mergeCell ref="G24:G28"/>
    <mergeCell ref="T24:T28"/>
    <mergeCell ref="U24:U28"/>
    <mergeCell ref="V24:V28"/>
    <mergeCell ref="B19:B22"/>
    <mergeCell ref="C19:C22"/>
    <mergeCell ref="D19:D22"/>
    <mergeCell ref="G19:G22"/>
    <mergeCell ref="T19:T22"/>
    <mergeCell ref="U19:U22"/>
    <mergeCell ref="N11:P11"/>
    <mergeCell ref="Q11:S11"/>
    <mergeCell ref="T11:T12"/>
    <mergeCell ref="U11:V11"/>
    <mergeCell ref="B13:B18"/>
    <mergeCell ref="G13:G18"/>
    <mergeCell ref="T13:T18"/>
    <mergeCell ref="U13:U18"/>
    <mergeCell ref="V13:V18"/>
    <mergeCell ref="C15:C18"/>
    <mergeCell ref="D15:D18"/>
    <mergeCell ref="G10:G12"/>
    <mergeCell ref="B3:V3"/>
    <mergeCell ref="B4:V4"/>
    <mergeCell ref="B6:V6"/>
    <mergeCell ref="B8:V8"/>
    <mergeCell ref="H9:S9"/>
    <mergeCell ref="T9:V9"/>
    <mergeCell ref="B10:B12"/>
    <mergeCell ref="C10:C12"/>
    <mergeCell ref="D10:D12"/>
    <mergeCell ref="E10:E12"/>
    <mergeCell ref="F10:F12"/>
    <mergeCell ref="H10:S10"/>
    <mergeCell ref="T10:V10"/>
    <mergeCell ref="H11:J11"/>
    <mergeCell ref="K11:M11"/>
  </mergeCells>
  <pageMargins left="0.51181102362204722" right="0.23622047244094491" top="0" bottom="0" header="0" footer="0"/>
  <pageSetup scale="40" fitToHeight="0" orientation="landscape" r:id="rId1"/>
  <headerFooter alignWithMargins="0">
    <oddFooter>&amp;L&amp;"Tahoma,Normal"&amp;9DIRECCIÓN DE PLANIFICACIÓN Y DESARROLLO&amp;R&amp;"Tahoma,Normal"&amp;9&amp;P/&amp;N
&amp;D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43"/>
  <sheetViews>
    <sheetView showGridLines="0" zoomScale="80" zoomScaleNormal="80" zoomScaleSheetLayoutView="80" workbookViewId="0">
      <selection activeCell="A3" sqref="A3:U3"/>
    </sheetView>
  </sheetViews>
  <sheetFormatPr baseColWidth="10" defaultColWidth="9.140625" defaultRowHeight="18"/>
  <cols>
    <col min="1" max="1" width="37.85546875" style="326" customWidth="1"/>
    <col min="2" max="2" width="34.140625" style="326" hidden="1" customWidth="1"/>
    <col min="3" max="3" width="15.42578125" style="326" hidden="1" customWidth="1"/>
    <col min="4" max="4" width="46.7109375" style="326" customWidth="1"/>
    <col min="5" max="5" width="33.5703125" style="327" customWidth="1"/>
    <col min="6" max="6" width="29.85546875" style="326" customWidth="1"/>
    <col min="7" max="18" width="5.5703125" style="326" customWidth="1"/>
    <col min="19" max="19" width="34.28515625" style="326" customWidth="1"/>
    <col min="20" max="20" width="17" style="326" customWidth="1"/>
    <col min="21" max="21" width="15.7109375" style="326" customWidth="1"/>
    <col min="22" max="22" width="9.140625" style="326"/>
    <col min="23" max="23" width="44.7109375" style="326" customWidth="1"/>
    <col min="24" max="16384" width="9.140625" style="326"/>
  </cols>
  <sheetData>
    <row r="1" spans="1:21" ht="56.25" customHeight="1"/>
    <row r="2" spans="1:21" ht="56.25" customHeight="1"/>
    <row r="3" spans="1:21" s="211" customFormat="1" ht="33" customHeight="1">
      <c r="A3" s="2140" t="s">
        <v>0</v>
      </c>
      <c r="B3" s="2140"/>
      <c r="C3" s="2140"/>
      <c r="D3" s="2140"/>
      <c r="E3" s="2140"/>
      <c r="F3" s="2140"/>
      <c r="G3" s="2140"/>
      <c r="H3" s="2140"/>
      <c r="I3" s="2140"/>
      <c r="J3" s="2140"/>
      <c r="K3" s="2140"/>
      <c r="L3" s="2140"/>
      <c r="M3" s="2140"/>
      <c r="N3" s="2140"/>
      <c r="O3" s="2140"/>
      <c r="P3" s="2140"/>
      <c r="Q3" s="2140"/>
      <c r="R3" s="2140"/>
      <c r="S3" s="2140"/>
      <c r="T3" s="2140"/>
      <c r="U3" s="2140"/>
    </row>
    <row r="4" spans="1:21" s="211" customFormat="1" ht="33" customHeight="1">
      <c r="A4" s="2141" t="s">
        <v>858</v>
      </c>
      <c r="B4" s="2141"/>
      <c r="C4" s="2141"/>
      <c r="D4" s="2141"/>
      <c r="E4" s="2141"/>
      <c r="F4" s="2141"/>
      <c r="G4" s="2141"/>
      <c r="H4" s="2141"/>
      <c r="I4" s="2141"/>
      <c r="J4" s="2141"/>
      <c r="K4" s="2141"/>
      <c r="L4" s="2141"/>
      <c r="M4" s="2141"/>
      <c r="N4" s="2141"/>
      <c r="O4" s="2141"/>
      <c r="P4" s="2141"/>
      <c r="Q4" s="2141"/>
      <c r="R4" s="2141"/>
      <c r="S4" s="2141"/>
      <c r="T4" s="2141"/>
      <c r="U4" s="2141"/>
    </row>
    <row r="5" spans="1:21" s="211" customFormat="1" ht="30" customHeight="1">
      <c r="A5" s="2142" t="s">
        <v>175</v>
      </c>
      <c r="B5" s="2143"/>
      <c r="C5" s="2143"/>
      <c r="D5" s="2143"/>
      <c r="E5" s="2143"/>
      <c r="F5" s="2143"/>
      <c r="G5" s="2143"/>
      <c r="H5" s="2143"/>
      <c r="I5" s="2143"/>
      <c r="J5" s="2143"/>
      <c r="K5" s="2143"/>
      <c r="L5" s="2143"/>
      <c r="M5" s="2143"/>
      <c r="N5" s="2143"/>
      <c r="O5" s="2143"/>
      <c r="P5" s="2143"/>
      <c r="Q5" s="2143"/>
      <c r="R5" s="2143"/>
      <c r="S5" s="2143"/>
      <c r="T5" s="2143"/>
      <c r="U5" s="2143"/>
    </row>
    <row r="6" spans="1:21" s="330" customFormat="1" ht="15" customHeight="1">
      <c r="A6" s="328"/>
      <c r="B6" s="328"/>
      <c r="C6" s="328"/>
      <c r="D6" s="328"/>
      <c r="E6" s="329"/>
      <c r="F6" s="328"/>
      <c r="G6" s="328"/>
      <c r="H6" s="328"/>
      <c r="I6" s="328"/>
      <c r="J6" s="328"/>
      <c r="K6" s="328"/>
      <c r="L6" s="328"/>
      <c r="M6" s="328"/>
      <c r="N6" s="328"/>
      <c r="O6" s="328"/>
      <c r="P6" s="328"/>
      <c r="Q6" s="328"/>
      <c r="R6" s="328"/>
      <c r="S6" s="328"/>
      <c r="T6" s="328"/>
      <c r="U6" s="328"/>
    </row>
    <row r="7" spans="1:21" ht="30.75" customHeight="1">
      <c r="A7" s="2144" t="s">
        <v>2</v>
      </c>
      <c r="B7" s="2145"/>
      <c r="C7" s="2145"/>
      <c r="D7" s="2145"/>
      <c r="E7" s="2145"/>
      <c r="F7" s="2145"/>
      <c r="G7" s="2145"/>
      <c r="H7" s="2145"/>
      <c r="I7" s="2145"/>
      <c r="J7" s="2145"/>
      <c r="K7" s="2145"/>
      <c r="L7" s="2145"/>
      <c r="M7" s="2145"/>
      <c r="N7" s="2145"/>
      <c r="O7" s="2145"/>
      <c r="P7" s="2145"/>
      <c r="Q7" s="2145"/>
      <c r="R7" s="2145"/>
      <c r="S7" s="2145"/>
      <c r="T7" s="2145"/>
      <c r="U7" s="2146"/>
    </row>
    <row r="8" spans="1:21" ht="21.75" customHeight="1">
      <c r="A8" s="331">
        <v>1</v>
      </c>
      <c r="B8" s="332">
        <v>2</v>
      </c>
      <c r="C8" s="332"/>
      <c r="D8" s="332">
        <v>2</v>
      </c>
      <c r="E8" s="333">
        <v>3</v>
      </c>
      <c r="F8" s="332">
        <v>4</v>
      </c>
      <c r="G8" s="2147">
        <v>5</v>
      </c>
      <c r="H8" s="2148"/>
      <c r="I8" s="2148"/>
      <c r="J8" s="2148"/>
      <c r="K8" s="2148"/>
      <c r="L8" s="2148"/>
      <c r="M8" s="2148"/>
      <c r="N8" s="2148"/>
      <c r="O8" s="2148"/>
      <c r="P8" s="2148"/>
      <c r="Q8" s="2148"/>
      <c r="R8" s="2149"/>
      <c r="S8" s="2150">
        <v>6</v>
      </c>
      <c r="T8" s="2151"/>
      <c r="U8" s="2152"/>
    </row>
    <row r="9" spans="1:21" ht="27" customHeight="1">
      <c r="A9" s="2153" t="s">
        <v>859</v>
      </c>
      <c r="B9" s="2139" t="s">
        <v>5</v>
      </c>
      <c r="C9" s="2139" t="s">
        <v>6</v>
      </c>
      <c r="D9" s="2154" t="s">
        <v>729</v>
      </c>
      <c r="E9" s="2155" t="s">
        <v>179</v>
      </c>
      <c r="F9" s="2139" t="s">
        <v>180</v>
      </c>
      <c r="G9" s="2158" t="s">
        <v>10</v>
      </c>
      <c r="H9" s="2158"/>
      <c r="I9" s="2158"/>
      <c r="J9" s="2158"/>
      <c r="K9" s="2158"/>
      <c r="L9" s="2158"/>
      <c r="M9" s="2158"/>
      <c r="N9" s="2158"/>
      <c r="O9" s="2158"/>
      <c r="P9" s="2158"/>
      <c r="Q9" s="2158"/>
      <c r="R9" s="2158"/>
      <c r="S9" s="2159" t="s">
        <v>11</v>
      </c>
      <c r="T9" s="2160"/>
      <c r="U9" s="2161"/>
    </row>
    <row r="10" spans="1:21" ht="24" customHeight="1">
      <c r="A10" s="2153"/>
      <c r="B10" s="2139"/>
      <c r="C10" s="2139"/>
      <c r="D10" s="2154"/>
      <c r="E10" s="2156"/>
      <c r="F10" s="2139"/>
      <c r="G10" s="2162" t="s">
        <v>12</v>
      </c>
      <c r="H10" s="2162"/>
      <c r="I10" s="2162"/>
      <c r="J10" s="2162" t="s">
        <v>13</v>
      </c>
      <c r="K10" s="2162"/>
      <c r="L10" s="2162"/>
      <c r="M10" s="2162" t="s">
        <v>14</v>
      </c>
      <c r="N10" s="2162"/>
      <c r="O10" s="2162"/>
      <c r="P10" s="2162" t="s">
        <v>15</v>
      </c>
      <c r="Q10" s="2162"/>
      <c r="R10" s="2162"/>
      <c r="S10" s="2163" t="s">
        <v>16</v>
      </c>
      <c r="T10" s="2164" t="s">
        <v>17</v>
      </c>
      <c r="U10" s="2165"/>
    </row>
    <row r="11" spans="1:21" ht="24" customHeight="1">
      <c r="A11" s="2153"/>
      <c r="B11" s="2139"/>
      <c r="C11" s="2139"/>
      <c r="D11" s="2154"/>
      <c r="E11" s="2157"/>
      <c r="F11" s="2139"/>
      <c r="G11" s="334">
        <v>1</v>
      </c>
      <c r="H11" s="334">
        <v>2</v>
      </c>
      <c r="I11" s="334">
        <v>3</v>
      </c>
      <c r="J11" s="334">
        <v>4</v>
      </c>
      <c r="K11" s="334">
        <v>5</v>
      </c>
      <c r="L11" s="334">
        <v>6</v>
      </c>
      <c r="M11" s="334">
        <v>7</v>
      </c>
      <c r="N11" s="334">
        <v>8</v>
      </c>
      <c r="O11" s="334">
        <v>9</v>
      </c>
      <c r="P11" s="334">
        <v>10</v>
      </c>
      <c r="Q11" s="334">
        <v>11</v>
      </c>
      <c r="R11" s="334">
        <v>12</v>
      </c>
      <c r="S11" s="2163"/>
      <c r="T11" s="335" t="s">
        <v>18</v>
      </c>
      <c r="U11" s="336" t="s">
        <v>19</v>
      </c>
    </row>
    <row r="12" spans="1:21" ht="87.75" customHeight="1">
      <c r="A12" s="2169" t="s">
        <v>938</v>
      </c>
      <c r="B12" s="2171" t="s">
        <v>860</v>
      </c>
      <c r="C12" s="2173">
        <v>1</v>
      </c>
      <c r="D12" s="337" t="s">
        <v>861</v>
      </c>
      <c r="E12" s="338" t="s">
        <v>862</v>
      </c>
      <c r="F12" s="2175" t="s">
        <v>940</v>
      </c>
      <c r="G12" s="339"/>
      <c r="H12" s="339"/>
      <c r="I12" s="339"/>
      <c r="J12" s="339"/>
      <c r="K12" s="339"/>
      <c r="L12" s="339"/>
      <c r="M12" s="339"/>
      <c r="N12" s="339"/>
      <c r="O12" s="339"/>
      <c r="P12" s="339"/>
      <c r="Q12" s="339"/>
      <c r="R12" s="339"/>
      <c r="S12" s="2177" t="s">
        <v>937</v>
      </c>
      <c r="T12" s="2179"/>
      <c r="U12" s="2166"/>
    </row>
    <row r="13" spans="1:21" ht="130.5" customHeight="1">
      <c r="A13" s="2170"/>
      <c r="B13" s="2172"/>
      <c r="C13" s="2174"/>
      <c r="D13" s="337" t="s">
        <v>863</v>
      </c>
      <c r="E13" s="338" t="s">
        <v>939</v>
      </c>
      <c r="F13" s="2176"/>
      <c r="G13" s="339"/>
      <c r="H13" s="339"/>
      <c r="I13" s="339"/>
      <c r="J13" s="339"/>
      <c r="K13" s="339"/>
      <c r="L13" s="339"/>
      <c r="M13" s="339"/>
      <c r="N13" s="339"/>
      <c r="O13" s="339"/>
      <c r="P13" s="339"/>
      <c r="Q13" s="339"/>
      <c r="R13" s="339"/>
      <c r="S13" s="2178"/>
      <c r="T13" s="2180"/>
      <c r="U13" s="2167"/>
    </row>
    <row r="14" spans="1:21" ht="54" hidden="1" customHeight="1">
      <c r="A14" s="2181" t="s">
        <v>864</v>
      </c>
      <c r="B14" s="2183" t="s">
        <v>865</v>
      </c>
      <c r="C14" s="2185">
        <v>1</v>
      </c>
      <c r="D14" s="340" t="s">
        <v>866</v>
      </c>
      <c r="E14" s="341" t="s">
        <v>867</v>
      </c>
      <c r="F14" s="2186" t="s">
        <v>868</v>
      </c>
      <c r="G14" s="342"/>
      <c r="H14" s="342"/>
      <c r="I14" s="342"/>
      <c r="J14" s="342"/>
      <c r="K14" s="342"/>
      <c r="L14" s="342"/>
      <c r="M14" s="343"/>
      <c r="N14" s="343"/>
      <c r="O14" s="343"/>
      <c r="P14" s="343"/>
      <c r="Q14" s="343"/>
      <c r="R14" s="343"/>
      <c r="S14" s="2183" t="s">
        <v>869</v>
      </c>
      <c r="T14" s="2166"/>
      <c r="U14" s="2166"/>
    </row>
    <row r="15" spans="1:21" ht="54.75" hidden="1" customHeight="1">
      <c r="A15" s="2182"/>
      <c r="B15" s="2184"/>
      <c r="C15" s="2185"/>
      <c r="D15" s="340" t="s">
        <v>870</v>
      </c>
      <c r="E15" s="341" t="s">
        <v>871</v>
      </c>
      <c r="F15" s="2187"/>
      <c r="G15" s="342"/>
      <c r="H15" s="342"/>
      <c r="I15" s="342"/>
      <c r="J15" s="342"/>
      <c r="K15" s="342"/>
      <c r="L15" s="342"/>
      <c r="M15" s="343"/>
      <c r="N15" s="343"/>
      <c r="O15" s="343"/>
      <c r="P15" s="343"/>
      <c r="Q15" s="343"/>
      <c r="R15" s="343"/>
      <c r="S15" s="2184"/>
      <c r="T15" s="2168"/>
      <c r="U15" s="2168"/>
    </row>
    <row r="16" spans="1:21" ht="1.5" hidden="1" customHeight="1">
      <c r="A16" s="2198" t="s">
        <v>872</v>
      </c>
      <c r="B16" s="2191" t="s">
        <v>873</v>
      </c>
      <c r="C16" s="2192">
        <v>1</v>
      </c>
      <c r="D16" s="344" t="s">
        <v>874</v>
      </c>
      <c r="E16" s="341" t="s">
        <v>875</v>
      </c>
      <c r="F16" s="2200" t="s">
        <v>868</v>
      </c>
      <c r="G16" s="345"/>
      <c r="H16" s="345"/>
      <c r="I16" s="345"/>
      <c r="J16" s="345"/>
      <c r="K16" s="345"/>
      <c r="L16" s="345"/>
      <c r="M16" s="346"/>
      <c r="N16" s="346"/>
      <c r="O16" s="346"/>
      <c r="P16" s="346"/>
      <c r="Q16" s="346"/>
      <c r="R16" s="346"/>
      <c r="S16" s="2194" t="s">
        <v>876</v>
      </c>
      <c r="T16" s="2166"/>
      <c r="U16" s="2166"/>
    </row>
    <row r="17" spans="1:21" ht="69" hidden="1" customHeight="1">
      <c r="A17" s="2198"/>
      <c r="B17" s="2191"/>
      <c r="C17" s="2192"/>
      <c r="D17" s="344" t="s">
        <v>877</v>
      </c>
      <c r="E17" s="341" t="s">
        <v>878</v>
      </c>
      <c r="F17" s="2200"/>
      <c r="G17" s="345"/>
      <c r="H17" s="345"/>
      <c r="I17" s="345"/>
      <c r="J17" s="345"/>
      <c r="K17" s="345"/>
      <c r="L17" s="345"/>
      <c r="M17" s="346"/>
      <c r="N17" s="346"/>
      <c r="O17" s="346"/>
      <c r="P17" s="346"/>
      <c r="Q17" s="346"/>
      <c r="R17" s="346"/>
      <c r="S17" s="2201"/>
      <c r="T17" s="2168"/>
      <c r="U17" s="2168"/>
    </row>
    <row r="18" spans="1:21" ht="96.75" hidden="1" customHeight="1">
      <c r="A18" s="2181"/>
      <c r="B18" s="2194"/>
      <c r="C18" s="2199"/>
      <c r="D18" s="347" t="s">
        <v>879</v>
      </c>
      <c r="E18" s="341" t="s">
        <v>878</v>
      </c>
      <c r="F18" s="2186"/>
      <c r="G18" s="345"/>
      <c r="H18" s="345"/>
      <c r="I18" s="345"/>
      <c r="J18" s="345"/>
      <c r="K18" s="345"/>
      <c r="L18" s="345"/>
      <c r="M18" s="346"/>
      <c r="N18" s="346"/>
      <c r="O18" s="346"/>
      <c r="P18" s="346"/>
      <c r="Q18" s="346"/>
      <c r="R18" s="346"/>
      <c r="S18" s="2202"/>
      <c r="T18" s="2167"/>
      <c r="U18" s="2167"/>
    </row>
    <row r="19" spans="1:21" ht="71.25" hidden="1" customHeight="1">
      <c r="A19" s="2181" t="s">
        <v>880</v>
      </c>
      <c r="B19" s="2191" t="s">
        <v>881</v>
      </c>
      <c r="C19" s="2192">
        <v>1</v>
      </c>
      <c r="D19" s="347" t="s">
        <v>882</v>
      </c>
      <c r="E19" s="341" t="s">
        <v>883</v>
      </c>
      <c r="F19" s="2186" t="s">
        <v>884</v>
      </c>
      <c r="G19" s="342"/>
      <c r="H19" s="342"/>
      <c r="I19" s="342"/>
      <c r="J19" s="342"/>
      <c r="K19" s="342"/>
      <c r="L19" s="342"/>
      <c r="M19" s="343"/>
      <c r="N19" s="343"/>
      <c r="O19" s="343"/>
      <c r="P19" s="343"/>
      <c r="Q19" s="343"/>
      <c r="R19" s="343"/>
      <c r="S19" s="2194" t="s">
        <v>885</v>
      </c>
      <c r="T19" s="2196" t="s">
        <v>886</v>
      </c>
      <c r="U19" s="2166"/>
    </row>
    <row r="20" spans="1:21" ht="51" hidden="1" customHeight="1">
      <c r="A20" s="2190"/>
      <c r="B20" s="2191"/>
      <c r="C20" s="2192"/>
      <c r="D20" s="347" t="s">
        <v>887</v>
      </c>
      <c r="E20" s="341" t="s">
        <v>888</v>
      </c>
      <c r="F20" s="2193"/>
      <c r="G20" s="342"/>
      <c r="H20" s="342"/>
      <c r="I20" s="342"/>
      <c r="J20" s="342"/>
      <c r="K20" s="342"/>
      <c r="L20" s="342"/>
      <c r="M20" s="343"/>
      <c r="N20" s="343"/>
      <c r="O20" s="343"/>
      <c r="P20" s="343"/>
      <c r="Q20" s="343"/>
      <c r="R20" s="343"/>
      <c r="S20" s="2195"/>
      <c r="T20" s="2197"/>
      <c r="U20" s="2168"/>
    </row>
    <row r="21" spans="1:21" ht="106.5" hidden="1" customHeight="1">
      <c r="A21" s="2190"/>
      <c r="B21" s="2191"/>
      <c r="C21" s="2192"/>
      <c r="D21" s="347" t="s">
        <v>889</v>
      </c>
      <c r="E21" s="341" t="s">
        <v>890</v>
      </c>
      <c r="F21" s="2193"/>
      <c r="G21" s="342"/>
      <c r="H21" s="342"/>
      <c r="I21" s="342"/>
      <c r="J21" s="342"/>
      <c r="K21" s="342"/>
      <c r="L21" s="342"/>
      <c r="M21" s="343"/>
      <c r="N21" s="343"/>
      <c r="O21" s="343"/>
      <c r="P21" s="343"/>
      <c r="Q21" s="343"/>
      <c r="R21" s="343"/>
      <c r="S21" s="2195"/>
      <c r="T21" s="2197"/>
      <c r="U21" s="2168"/>
    </row>
    <row r="22" spans="1:21" s="351" customFormat="1" ht="64.5" customHeight="1">
      <c r="A22" s="2203" t="s">
        <v>942</v>
      </c>
      <c r="B22" s="348"/>
      <c r="C22" s="349"/>
      <c r="D22" s="350" t="s">
        <v>891</v>
      </c>
      <c r="E22" s="337" t="s">
        <v>941</v>
      </c>
      <c r="F22" s="2204" t="s">
        <v>892</v>
      </c>
      <c r="G22" s="339"/>
      <c r="H22" s="339"/>
      <c r="I22" s="339"/>
      <c r="J22" s="339"/>
      <c r="K22" s="339"/>
      <c r="L22" s="339"/>
      <c r="M22" s="339"/>
      <c r="N22" s="339"/>
      <c r="O22" s="339"/>
      <c r="P22" s="339"/>
      <c r="Q22" s="339"/>
      <c r="R22" s="339"/>
      <c r="S22" s="2183" t="s">
        <v>885</v>
      </c>
      <c r="T22" s="2179"/>
      <c r="U22" s="2166"/>
    </row>
    <row r="23" spans="1:21" s="351" customFormat="1" ht="64.5" customHeight="1">
      <c r="A23" s="2182"/>
      <c r="B23" s="348"/>
      <c r="C23" s="349"/>
      <c r="D23" s="350" t="s">
        <v>893</v>
      </c>
      <c r="E23" s="337" t="s">
        <v>894</v>
      </c>
      <c r="F23" s="2205"/>
      <c r="G23" s="339"/>
      <c r="H23" s="339"/>
      <c r="I23" s="339"/>
      <c r="J23" s="339"/>
      <c r="K23" s="339"/>
      <c r="L23" s="339"/>
      <c r="M23" s="339"/>
      <c r="N23" s="339"/>
      <c r="O23" s="339"/>
      <c r="P23" s="339"/>
      <c r="Q23" s="339"/>
      <c r="R23" s="339"/>
      <c r="S23" s="2184"/>
      <c r="T23" s="2206"/>
      <c r="U23" s="2168"/>
    </row>
    <row r="24" spans="1:21" s="351" customFormat="1" ht="49.5" customHeight="1">
      <c r="A24" s="2182"/>
      <c r="B24" s="348"/>
      <c r="C24" s="349"/>
      <c r="D24" s="350" t="s">
        <v>895</v>
      </c>
      <c r="E24" s="337" t="s">
        <v>896</v>
      </c>
      <c r="F24" s="2205"/>
      <c r="G24" s="339"/>
      <c r="H24" s="339"/>
      <c r="I24" s="339"/>
      <c r="J24" s="339"/>
      <c r="K24" s="339"/>
      <c r="L24" s="339"/>
      <c r="M24" s="339"/>
      <c r="N24" s="339"/>
      <c r="O24" s="339"/>
      <c r="P24" s="339"/>
      <c r="Q24" s="339"/>
      <c r="R24" s="339"/>
      <c r="S24" s="2184"/>
      <c r="T24" s="2207"/>
      <c r="U24" s="2168"/>
    </row>
    <row r="25" spans="1:21" ht="83.25" customHeight="1">
      <c r="A25" s="2203" t="s">
        <v>897</v>
      </c>
      <c r="B25" s="2183" t="s">
        <v>898</v>
      </c>
      <c r="C25" s="2215">
        <v>3</v>
      </c>
      <c r="D25" s="350" t="s">
        <v>944</v>
      </c>
      <c r="E25" s="337" t="s">
        <v>943</v>
      </c>
      <c r="F25" s="2188" t="s">
        <v>945</v>
      </c>
      <c r="G25" s="339"/>
      <c r="H25" s="339"/>
      <c r="I25" s="339"/>
      <c r="J25" s="339"/>
      <c r="K25" s="339"/>
      <c r="L25" s="339"/>
      <c r="M25" s="339"/>
      <c r="N25" s="339"/>
      <c r="O25" s="339"/>
      <c r="P25" s="339"/>
      <c r="Q25" s="339"/>
      <c r="R25" s="339"/>
      <c r="S25" s="2183" t="s">
        <v>899</v>
      </c>
      <c r="T25" s="2211"/>
      <c r="U25" s="2166"/>
    </row>
    <row r="26" spans="1:21" ht="52.5" customHeight="1">
      <c r="A26" s="2182"/>
      <c r="B26" s="2184"/>
      <c r="C26" s="2216"/>
      <c r="D26" s="350" t="s">
        <v>900</v>
      </c>
      <c r="E26" s="337" t="s">
        <v>430</v>
      </c>
      <c r="F26" s="2189"/>
      <c r="G26" s="339"/>
      <c r="H26" s="339"/>
      <c r="I26" s="339"/>
      <c r="J26" s="339"/>
      <c r="K26" s="339"/>
      <c r="L26" s="339"/>
      <c r="M26" s="339"/>
      <c r="N26" s="339"/>
      <c r="O26" s="339"/>
      <c r="P26" s="339"/>
      <c r="Q26" s="339"/>
      <c r="R26" s="339"/>
      <c r="S26" s="2184"/>
      <c r="T26" s="2207"/>
      <c r="U26" s="2168"/>
    </row>
    <row r="27" spans="1:21" ht="104.25" customHeight="1">
      <c r="A27" s="2182"/>
      <c r="B27" s="2184"/>
      <c r="C27" s="2216"/>
      <c r="D27" s="337" t="s">
        <v>901</v>
      </c>
      <c r="E27" s="337" t="s">
        <v>902</v>
      </c>
      <c r="F27" s="2189"/>
      <c r="G27" s="352"/>
      <c r="H27" s="353"/>
      <c r="I27" s="352"/>
      <c r="J27" s="352"/>
      <c r="K27" s="352"/>
      <c r="L27" s="352"/>
      <c r="M27" s="354"/>
      <c r="N27" s="354"/>
      <c r="O27" s="339"/>
      <c r="P27" s="354"/>
      <c r="Q27" s="354"/>
      <c r="R27" s="354"/>
      <c r="S27" s="2184"/>
      <c r="T27" s="2207"/>
      <c r="U27" s="2168"/>
    </row>
    <row r="28" spans="1:21" ht="80.25" customHeight="1">
      <c r="A28" s="2182"/>
      <c r="B28" s="2184"/>
      <c r="C28" s="2216"/>
      <c r="D28" s="350" t="s">
        <v>903</v>
      </c>
      <c r="E28" s="348" t="s">
        <v>904</v>
      </c>
      <c r="F28" s="2189"/>
      <c r="G28" s="339"/>
      <c r="H28" s="339"/>
      <c r="I28" s="339"/>
      <c r="J28" s="339"/>
      <c r="K28" s="339"/>
      <c r="L28" s="339"/>
      <c r="M28" s="339"/>
      <c r="N28" s="339"/>
      <c r="O28" s="339"/>
      <c r="P28" s="339"/>
      <c r="Q28" s="339"/>
      <c r="R28" s="339"/>
      <c r="S28" s="2184"/>
      <c r="T28" s="2207"/>
      <c r="U28" s="2168"/>
    </row>
    <row r="29" spans="1:21" ht="75.75" customHeight="1">
      <c r="A29" s="2208" t="s">
        <v>905</v>
      </c>
      <c r="B29" s="2212" t="s">
        <v>906</v>
      </c>
      <c r="C29" s="2185">
        <v>1</v>
      </c>
      <c r="D29" s="355" t="s">
        <v>907</v>
      </c>
      <c r="E29" s="337" t="s">
        <v>908</v>
      </c>
      <c r="F29" s="2213" t="s">
        <v>948</v>
      </c>
      <c r="G29" s="339"/>
      <c r="H29" s="339"/>
      <c r="I29" s="339"/>
      <c r="J29" s="339"/>
      <c r="K29" s="339"/>
      <c r="L29" s="339"/>
      <c r="M29" s="356"/>
      <c r="N29" s="356"/>
      <c r="O29" s="356"/>
      <c r="P29" s="356"/>
      <c r="Q29" s="356"/>
      <c r="R29" s="356"/>
      <c r="S29" s="2183" t="s">
        <v>885</v>
      </c>
      <c r="T29" s="2179"/>
      <c r="U29" s="2166"/>
    </row>
    <row r="30" spans="1:21" ht="85.5" customHeight="1">
      <c r="A30" s="2208"/>
      <c r="B30" s="2212"/>
      <c r="C30" s="2185"/>
      <c r="D30" s="355" t="s">
        <v>946</v>
      </c>
      <c r="E30" s="337" t="s">
        <v>909</v>
      </c>
      <c r="F30" s="2214"/>
      <c r="G30" s="357"/>
      <c r="H30" s="357"/>
      <c r="I30" s="357"/>
      <c r="J30" s="357"/>
      <c r="K30" s="357"/>
      <c r="L30" s="357"/>
      <c r="M30" s="358"/>
      <c r="N30" s="358"/>
      <c r="O30" s="358"/>
      <c r="P30" s="358"/>
      <c r="Q30" s="358"/>
      <c r="R30" s="358"/>
      <c r="S30" s="2184"/>
      <c r="T30" s="2207"/>
      <c r="U30" s="2168"/>
    </row>
    <row r="31" spans="1:21" ht="48" customHeight="1">
      <c r="A31" s="2203"/>
      <c r="B31" s="2183"/>
      <c r="C31" s="2204"/>
      <c r="D31" s="350" t="s">
        <v>910</v>
      </c>
      <c r="E31" s="348" t="s">
        <v>947</v>
      </c>
      <c r="F31" s="2188"/>
      <c r="G31" s="357"/>
      <c r="H31" s="357"/>
      <c r="I31" s="357"/>
      <c r="J31" s="357"/>
      <c r="K31" s="357"/>
      <c r="L31" s="357"/>
      <c r="M31" s="358"/>
      <c r="N31" s="358"/>
      <c r="O31" s="358"/>
      <c r="P31" s="358"/>
      <c r="Q31" s="358"/>
      <c r="R31" s="358"/>
      <c r="S31" s="2178"/>
      <c r="T31" s="2180"/>
      <c r="U31" s="2167"/>
    </row>
    <row r="32" spans="1:21" ht="83.25" customHeight="1">
      <c r="A32" s="2208" t="s">
        <v>911</v>
      </c>
      <c r="B32" s="337"/>
      <c r="C32" s="359"/>
      <c r="D32" s="337" t="s">
        <v>912</v>
      </c>
      <c r="E32" s="337" t="s">
        <v>913</v>
      </c>
      <c r="F32" s="2204" t="s">
        <v>914</v>
      </c>
      <c r="G32" s="339"/>
      <c r="H32" s="339"/>
      <c r="I32" s="339"/>
      <c r="J32" s="339"/>
      <c r="K32" s="339"/>
      <c r="L32" s="339"/>
      <c r="M32" s="356"/>
      <c r="N32" s="356"/>
      <c r="O32" s="356"/>
      <c r="P32" s="356"/>
      <c r="Q32" s="356"/>
      <c r="R32" s="356"/>
      <c r="S32" s="2209"/>
      <c r="T32" s="2166"/>
      <c r="U32" s="2166"/>
    </row>
    <row r="33" spans="1:23" ht="151.5" customHeight="1">
      <c r="A33" s="2208"/>
      <c r="B33" s="337"/>
      <c r="C33" s="359"/>
      <c r="D33" s="337" t="s">
        <v>915</v>
      </c>
      <c r="E33" s="337" t="s">
        <v>916</v>
      </c>
      <c r="F33" s="2205"/>
      <c r="G33" s="339"/>
      <c r="H33" s="339"/>
      <c r="I33" s="339"/>
      <c r="J33" s="339"/>
      <c r="K33" s="339"/>
      <c r="L33" s="339"/>
      <c r="M33" s="339"/>
      <c r="N33" s="339"/>
      <c r="O33" s="339"/>
      <c r="P33" s="339"/>
      <c r="Q33" s="339"/>
      <c r="R33" s="339"/>
      <c r="S33" s="2218"/>
      <c r="T33" s="2168"/>
      <c r="U33" s="2168"/>
    </row>
    <row r="34" spans="1:23" ht="81.75" customHeight="1">
      <c r="A34" s="2208"/>
      <c r="B34" s="337"/>
      <c r="C34" s="359"/>
      <c r="D34" s="337" t="s">
        <v>917</v>
      </c>
      <c r="E34" s="337" t="s">
        <v>913</v>
      </c>
      <c r="F34" s="2217"/>
      <c r="G34" s="352"/>
      <c r="H34" s="352"/>
      <c r="I34" s="352"/>
      <c r="J34" s="352"/>
      <c r="K34" s="352"/>
      <c r="L34" s="352"/>
      <c r="M34" s="360"/>
      <c r="N34" s="360"/>
      <c r="O34" s="360"/>
      <c r="P34" s="354"/>
      <c r="Q34" s="360"/>
      <c r="R34" s="360"/>
      <c r="S34" s="2210"/>
      <c r="T34" s="2167"/>
      <c r="U34" s="2167"/>
    </row>
    <row r="35" spans="1:23" ht="78" customHeight="1">
      <c r="A35" s="2208" t="s">
        <v>918</v>
      </c>
      <c r="B35" s="337"/>
      <c r="C35" s="359"/>
      <c r="D35" s="337" t="s">
        <v>919</v>
      </c>
      <c r="E35" s="337" t="s">
        <v>920</v>
      </c>
      <c r="F35" s="359" t="s">
        <v>921</v>
      </c>
      <c r="G35" s="339"/>
      <c r="H35" s="339"/>
      <c r="I35" s="339"/>
      <c r="J35" s="339"/>
      <c r="K35" s="339"/>
      <c r="L35" s="339"/>
      <c r="M35" s="339"/>
      <c r="N35" s="339"/>
      <c r="O35" s="339"/>
      <c r="P35" s="339"/>
      <c r="Q35" s="339"/>
      <c r="R35" s="339"/>
      <c r="S35" s="2209"/>
      <c r="T35" s="2166"/>
      <c r="U35" s="2166"/>
    </row>
    <row r="36" spans="1:23" ht="86.25" customHeight="1">
      <c r="A36" s="2208"/>
      <c r="B36" s="337"/>
      <c r="C36" s="359"/>
      <c r="D36" s="337" t="s">
        <v>922</v>
      </c>
      <c r="E36" s="337" t="s">
        <v>920</v>
      </c>
      <c r="F36" s="359" t="s">
        <v>923</v>
      </c>
      <c r="G36" s="352"/>
      <c r="H36" s="352"/>
      <c r="I36" s="352"/>
      <c r="J36" s="352"/>
      <c r="K36" s="352"/>
      <c r="L36" s="352"/>
      <c r="M36" s="360"/>
      <c r="N36" s="360"/>
      <c r="O36" s="360"/>
      <c r="P36" s="360"/>
      <c r="Q36" s="354"/>
      <c r="R36" s="360"/>
      <c r="S36" s="2210"/>
      <c r="T36" s="2167"/>
      <c r="U36" s="2167"/>
    </row>
    <row r="37" spans="1:23" ht="67.5" customHeight="1">
      <c r="A37" s="2203" t="s">
        <v>924</v>
      </c>
      <c r="B37" s="337"/>
      <c r="C37" s="359"/>
      <c r="D37" s="337" t="s">
        <v>925</v>
      </c>
      <c r="E37" s="365" t="s">
        <v>926</v>
      </c>
      <c r="F37" s="2204" t="s">
        <v>927</v>
      </c>
      <c r="G37" s="339"/>
      <c r="H37" s="339"/>
      <c r="I37" s="339"/>
      <c r="J37" s="339"/>
      <c r="K37" s="339"/>
      <c r="L37" s="339"/>
      <c r="M37" s="339"/>
      <c r="N37" s="339"/>
      <c r="O37" s="339"/>
      <c r="P37" s="339"/>
      <c r="Q37" s="339"/>
      <c r="R37" s="339"/>
      <c r="S37" s="361"/>
      <c r="T37" s="362"/>
      <c r="U37" s="363"/>
      <c r="W37" s="364" t="s">
        <v>928</v>
      </c>
    </row>
    <row r="38" spans="1:23" ht="45.75" customHeight="1">
      <c r="A38" s="2182"/>
      <c r="B38" s="337"/>
      <c r="C38" s="359"/>
      <c r="D38" s="337" t="s">
        <v>929</v>
      </c>
      <c r="E38" s="365" t="s">
        <v>930</v>
      </c>
      <c r="F38" s="2205"/>
      <c r="G38" s="339"/>
      <c r="H38" s="339"/>
      <c r="I38" s="339"/>
      <c r="J38" s="339"/>
      <c r="K38" s="339"/>
      <c r="L38" s="339"/>
      <c r="M38" s="339"/>
      <c r="N38" s="339"/>
      <c r="O38" s="339"/>
      <c r="P38" s="339"/>
      <c r="Q38" s="339"/>
      <c r="R38" s="339"/>
      <c r="S38" s="361"/>
      <c r="T38" s="362"/>
      <c r="U38" s="363"/>
    </row>
    <row r="39" spans="1:23" ht="50.25" customHeight="1">
      <c r="A39" s="2219"/>
      <c r="B39" s="337"/>
      <c r="C39" s="359"/>
      <c r="D39" s="348" t="s">
        <v>931</v>
      </c>
      <c r="E39" s="365"/>
      <c r="F39" s="2217"/>
      <c r="G39" s="339"/>
      <c r="H39" s="339"/>
      <c r="I39" s="339"/>
      <c r="J39" s="339"/>
      <c r="K39" s="339"/>
      <c r="L39" s="339"/>
      <c r="M39" s="339"/>
      <c r="N39" s="339"/>
      <c r="O39" s="339"/>
      <c r="P39" s="339"/>
      <c r="Q39" s="339"/>
      <c r="R39" s="339"/>
      <c r="S39" s="361"/>
      <c r="T39" s="362"/>
      <c r="U39" s="363"/>
    </row>
    <row r="40" spans="1:23" ht="66.75" customHeight="1">
      <c r="A40" s="2220" t="s">
        <v>932</v>
      </c>
      <c r="B40" s="2212" t="s">
        <v>242</v>
      </c>
      <c r="C40" s="2221">
        <v>4</v>
      </c>
      <c r="D40" s="337" t="s">
        <v>933</v>
      </c>
      <c r="E40" s="337" t="s">
        <v>754</v>
      </c>
      <c r="F40" s="2185" t="s">
        <v>934</v>
      </c>
      <c r="G40" s="353"/>
      <c r="H40" s="353"/>
      <c r="I40" s="339"/>
      <c r="J40" s="353"/>
      <c r="K40" s="353"/>
      <c r="L40" s="339"/>
      <c r="M40" s="354"/>
      <c r="N40" s="354"/>
      <c r="O40" s="356"/>
      <c r="P40" s="354"/>
      <c r="Q40" s="366"/>
      <c r="R40" s="356"/>
      <c r="S40" s="2183" t="s">
        <v>935</v>
      </c>
      <c r="T40" s="2166"/>
      <c r="U40" s="2166"/>
    </row>
    <row r="41" spans="1:23" ht="63.75" customHeight="1">
      <c r="A41" s="2220"/>
      <c r="B41" s="2212"/>
      <c r="C41" s="2221"/>
      <c r="D41" s="337" t="s">
        <v>724</v>
      </c>
      <c r="E41" s="337" t="s">
        <v>936</v>
      </c>
      <c r="F41" s="2185"/>
      <c r="G41" s="353"/>
      <c r="H41" s="353"/>
      <c r="I41" s="353"/>
      <c r="J41" s="353"/>
      <c r="K41" s="353"/>
      <c r="L41" s="353"/>
      <c r="M41" s="354"/>
      <c r="N41" s="354"/>
      <c r="O41" s="354"/>
      <c r="P41" s="354"/>
      <c r="Q41" s="354"/>
      <c r="R41" s="356"/>
      <c r="S41" s="2178"/>
      <c r="T41" s="2167"/>
      <c r="U41" s="2167"/>
    </row>
    <row r="42" spans="1:23" ht="30.75" customHeight="1"/>
    <row r="43" spans="1:23" ht="39.75" customHeight="1"/>
  </sheetData>
  <mergeCells count="85">
    <mergeCell ref="S40:S41"/>
    <mergeCell ref="T40:T41"/>
    <mergeCell ref="U40:U41"/>
    <mergeCell ref="A37:A39"/>
    <mergeCell ref="F37:F39"/>
    <mergeCell ref="A40:A41"/>
    <mergeCell ref="B40:B41"/>
    <mergeCell ref="C40:C41"/>
    <mergeCell ref="F40:F41"/>
    <mergeCell ref="A32:A34"/>
    <mergeCell ref="F32:F34"/>
    <mergeCell ref="S32:S34"/>
    <mergeCell ref="T32:T34"/>
    <mergeCell ref="U32:U34"/>
    <mergeCell ref="A35:A36"/>
    <mergeCell ref="S35:S36"/>
    <mergeCell ref="T35:T36"/>
    <mergeCell ref="U35:U36"/>
    <mergeCell ref="T25:T28"/>
    <mergeCell ref="U25:U28"/>
    <mergeCell ref="A29:A31"/>
    <mergeCell ref="B29:B31"/>
    <mergeCell ref="C29:C31"/>
    <mergeCell ref="F29:F31"/>
    <mergeCell ref="S29:S31"/>
    <mergeCell ref="T29:T31"/>
    <mergeCell ref="U29:U31"/>
    <mergeCell ref="A25:A28"/>
    <mergeCell ref="B25:B28"/>
    <mergeCell ref="C25:C28"/>
    <mergeCell ref="A22:A24"/>
    <mergeCell ref="F22:F24"/>
    <mergeCell ref="S22:S24"/>
    <mergeCell ref="T22:T24"/>
    <mergeCell ref="U22:U24"/>
    <mergeCell ref="F25:F28"/>
    <mergeCell ref="S25:S28"/>
    <mergeCell ref="U16:U18"/>
    <mergeCell ref="A19:A21"/>
    <mergeCell ref="B19:B21"/>
    <mergeCell ref="C19:C21"/>
    <mergeCell ref="F19:F21"/>
    <mergeCell ref="S19:S21"/>
    <mergeCell ref="T19:T21"/>
    <mergeCell ref="U19:U21"/>
    <mergeCell ref="A16:A18"/>
    <mergeCell ref="B16:B18"/>
    <mergeCell ref="C16:C18"/>
    <mergeCell ref="F16:F18"/>
    <mergeCell ref="S16:S18"/>
    <mergeCell ref="T16:T18"/>
    <mergeCell ref="T14:T15"/>
    <mergeCell ref="U14:U15"/>
    <mergeCell ref="A12:A13"/>
    <mergeCell ref="B12:B13"/>
    <mergeCell ref="C12:C13"/>
    <mergeCell ref="F12:F13"/>
    <mergeCell ref="S12:S13"/>
    <mergeCell ref="T12:T13"/>
    <mergeCell ref="A14:A15"/>
    <mergeCell ref="B14:B15"/>
    <mergeCell ref="C14:C15"/>
    <mergeCell ref="F14:F15"/>
    <mergeCell ref="S14:S15"/>
    <mergeCell ref="M10:O10"/>
    <mergeCell ref="P10:R10"/>
    <mergeCell ref="S10:S11"/>
    <mergeCell ref="T10:U10"/>
    <mergeCell ref="U12:U13"/>
    <mergeCell ref="F9:F11"/>
    <mergeCell ref="A3:U3"/>
    <mergeCell ref="A4:U4"/>
    <mergeCell ref="A5:U5"/>
    <mergeCell ref="A7:U7"/>
    <mergeCell ref="G8:R8"/>
    <mergeCell ref="S8:U8"/>
    <mergeCell ref="A9:A11"/>
    <mergeCell ref="B9:B11"/>
    <mergeCell ref="C9:C11"/>
    <mergeCell ref="D9:D11"/>
    <mergeCell ref="E9:E11"/>
    <mergeCell ref="G9:R9"/>
    <mergeCell ref="S9:U9"/>
    <mergeCell ref="G10:I10"/>
    <mergeCell ref="J10:L10"/>
  </mergeCells>
  <pageMargins left="0.51181102362204722" right="0.23622047244094491" top="0" bottom="0.17" header="0" footer="0"/>
  <pageSetup scale="47" fitToHeight="0" orientation="landscape" r:id="rId1"/>
  <headerFooter alignWithMargins="0">
    <oddFooter>&amp;L&amp;"Tahoma,Normal"&amp;9DIRECCIÓN DE PLANIFICACIÓN Y DESARROLLO
DPD/ORN&amp;R&amp;"Tahoma,Normal"&amp;9&amp;P/&amp;N
&amp;D</oddFooter>
  </headerFooter>
  <rowBreaks count="2" manualBreakCount="2">
    <brk id="18" max="16383" man="1"/>
    <brk id="3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showGridLines="0" zoomScale="80" zoomScaleNormal="80" zoomScaleSheetLayoutView="50" workbookViewId="0">
      <selection activeCell="E42" sqref="E42"/>
    </sheetView>
  </sheetViews>
  <sheetFormatPr baseColWidth="10" defaultColWidth="11.42578125" defaultRowHeight="15"/>
  <cols>
    <col min="1" max="1" width="36.28515625" style="290" customWidth="1"/>
    <col min="2" max="2" width="40.7109375" style="290" customWidth="1"/>
    <col min="3" max="3" width="13.42578125" style="290" customWidth="1"/>
    <col min="4" max="4" width="47.28515625" style="290" customWidth="1"/>
    <col min="5" max="5" width="36.85546875" style="290" customWidth="1"/>
    <col min="6" max="6" width="40.28515625" style="290" customWidth="1"/>
    <col min="7" max="14" width="3.7109375" style="290" customWidth="1"/>
    <col min="15" max="15" width="4.140625" style="290" customWidth="1"/>
    <col min="16" max="16" width="5" style="290" customWidth="1"/>
    <col min="17" max="17" width="5.42578125" style="290" customWidth="1"/>
    <col min="18" max="18" width="4.5703125" style="290" customWidth="1"/>
    <col min="19" max="19" width="30.7109375" style="290" customWidth="1"/>
    <col min="20" max="20" width="11.5703125" style="291" customWidth="1"/>
    <col min="21" max="21" width="9.140625" style="291" customWidth="1"/>
    <col min="22" max="22" width="11.42578125" style="290"/>
    <col min="23" max="23" width="11.42578125" style="290" customWidth="1"/>
    <col min="24" max="16384" width="11.42578125" style="290"/>
  </cols>
  <sheetData>
    <row r="1" spans="1:21" ht="72" customHeight="1"/>
    <row r="2" spans="1:21" ht="38.25" customHeight="1">
      <c r="A2" s="2223" t="s">
        <v>0</v>
      </c>
      <c r="B2" s="2223"/>
      <c r="C2" s="2223"/>
      <c r="D2" s="2223"/>
      <c r="E2" s="2223"/>
      <c r="F2" s="2223"/>
      <c r="G2" s="2223"/>
      <c r="H2" s="2223"/>
      <c r="I2" s="2223"/>
      <c r="J2" s="2223"/>
      <c r="K2" s="2223"/>
      <c r="L2" s="2223"/>
      <c r="M2" s="2223"/>
      <c r="N2" s="2223"/>
      <c r="O2" s="2223"/>
      <c r="P2" s="2223"/>
      <c r="Q2" s="2223"/>
      <c r="R2" s="2223"/>
      <c r="S2" s="2223"/>
      <c r="T2" s="2223"/>
      <c r="U2" s="2223"/>
    </row>
    <row r="3" spans="1:21" ht="27" customHeight="1">
      <c r="A3" s="2224" t="s">
        <v>758</v>
      </c>
      <c r="B3" s="2224"/>
      <c r="C3" s="2224"/>
      <c r="D3" s="2224"/>
      <c r="E3" s="2224"/>
      <c r="F3" s="2224"/>
      <c r="G3" s="2224"/>
      <c r="H3" s="2224"/>
      <c r="I3" s="2224"/>
      <c r="J3" s="2224"/>
      <c r="K3" s="2224"/>
      <c r="L3" s="2224"/>
      <c r="M3" s="2224"/>
      <c r="N3" s="2224"/>
      <c r="O3" s="2224"/>
      <c r="P3" s="2224"/>
      <c r="Q3" s="2224"/>
      <c r="R3" s="2224"/>
      <c r="S3" s="2224"/>
      <c r="T3" s="2224"/>
      <c r="U3" s="2224"/>
    </row>
    <row r="4" spans="1:21" ht="24" customHeight="1">
      <c r="A4" s="2225" t="s">
        <v>177</v>
      </c>
      <c r="B4" s="2226"/>
      <c r="C4" s="2226"/>
      <c r="D4" s="2226"/>
      <c r="E4" s="2226"/>
      <c r="F4" s="2226"/>
      <c r="G4" s="2226"/>
      <c r="H4" s="2226"/>
      <c r="I4" s="2226"/>
      <c r="J4" s="2226"/>
      <c r="K4" s="2226"/>
      <c r="L4" s="2226"/>
      <c r="M4" s="2226"/>
      <c r="N4" s="2226"/>
      <c r="O4" s="2226"/>
      <c r="P4" s="2226"/>
      <c r="Q4" s="2226"/>
      <c r="R4" s="2226"/>
      <c r="S4" s="2226"/>
      <c r="T4" s="2226"/>
      <c r="U4" s="2226"/>
    </row>
    <row r="5" spans="1:21" ht="6" customHeight="1">
      <c r="A5" s="292"/>
      <c r="B5" s="292"/>
      <c r="C5" s="292"/>
      <c r="D5" s="292"/>
      <c r="E5" s="292"/>
      <c r="F5" s="292"/>
      <c r="G5" s="292"/>
      <c r="H5" s="292"/>
      <c r="I5" s="292"/>
      <c r="J5" s="292"/>
      <c r="K5" s="292"/>
      <c r="L5" s="292"/>
      <c r="M5" s="292"/>
      <c r="N5" s="292"/>
      <c r="O5" s="292"/>
      <c r="P5" s="292"/>
      <c r="Q5" s="292"/>
      <c r="R5" s="292"/>
      <c r="S5" s="292"/>
    </row>
    <row r="6" spans="1:21" s="293" customFormat="1" ht="31.5" customHeight="1">
      <c r="A6" s="2222" t="s">
        <v>2</v>
      </c>
      <c r="B6" s="2222"/>
      <c r="C6" s="2222"/>
      <c r="D6" s="2222"/>
      <c r="E6" s="2222"/>
      <c r="F6" s="2222"/>
      <c r="G6" s="2222"/>
      <c r="H6" s="2222"/>
      <c r="I6" s="2222"/>
      <c r="J6" s="2222"/>
      <c r="K6" s="2222"/>
      <c r="L6" s="2222"/>
      <c r="M6" s="2222"/>
      <c r="N6" s="2222"/>
      <c r="O6" s="2222"/>
      <c r="P6" s="2222"/>
      <c r="Q6" s="2222"/>
      <c r="R6" s="2222"/>
      <c r="S6" s="2222"/>
      <c r="T6" s="2222"/>
      <c r="U6" s="2222"/>
    </row>
    <row r="7" spans="1:21" ht="25.5" customHeight="1">
      <c r="A7" s="294">
        <v>1</v>
      </c>
      <c r="B7" s="295">
        <v>2</v>
      </c>
      <c r="C7" s="295">
        <v>3</v>
      </c>
      <c r="D7" s="295">
        <v>4</v>
      </c>
      <c r="E7" s="295">
        <v>5</v>
      </c>
      <c r="F7" s="295">
        <v>6</v>
      </c>
      <c r="G7" s="2227">
        <v>7</v>
      </c>
      <c r="H7" s="2227"/>
      <c r="I7" s="2227"/>
      <c r="J7" s="2227"/>
      <c r="K7" s="2227"/>
      <c r="L7" s="2227"/>
      <c r="M7" s="2227"/>
      <c r="N7" s="2227"/>
      <c r="O7" s="2227"/>
      <c r="P7" s="2227"/>
      <c r="Q7" s="2227"/>
      <c r="R7" s="2227"/>
      <c r="S7" s="2227">
        <v>8</v>
      </c>
      <c r="T7" s="2227"/>
      <c r="U7" s="2227"/>
    </row>
    <row r="8" spans="1:21" ht="20.25" customHeight="1">
      <c r="A8" s="2222" t="s">
        <v>350</v>
      </c>
      <c r="B8" s="2222" t="s">
        <v>5</v>
      </c>
      <c r="C8" s="2222" t="s">
        <v>6</v>
      </c>
      <c r="D8" s="2222" t="s">
        <v>7</v>
      </c>
      <c r="E8" s="2222" t="s">
        <v>759</v>
      </c>
      <c r="F8" s="2222" t="s">
        <v>180</v>
      </c>
      <c r="G8" s="2228" t="s">
        <v>10</v>
      </c>
      <c r="H8" s="2228"/>
      <c r="I8" s="2228"/>
      <c r="J8" s="2228"/>
      <c r="K8" s="2228"/>
      <c r="L8" s="2228"/>
      <c r="M8" s="2228"/>
      <c r="N8" s="2228"/>
      <c r="O8" s="2228"/>
      <c r="P8" s="2228"/>
      <c r="Q8" s="2228"/>
      <c r="R8" s="2228"/>
      <c r="S8" s="2229" t="s">
        <v>11</v>
      </c>
      <c r="T8" s="2229"/>
      <c r="U8" s="2229"/>
    </row>
    <row r="9" spans="1:21" ht="21" customHeight="1">
      <c r="A9" s="2222"/>
      <c r="B9" s="2222"/>
      <c r="C9" s="2222"/>
      <c r="D9" s="2222"/>
      <c r="E9" s="2222"/>
      <c r="F9" s="2222"/>
      <c r="G9" s="2222" t="s">
        <v>12</v>
      </c>
      <c r="H9" s="2222"/>
      <c r="I9" s="2222"/>
      <c r="J9" s="2222" t="s">
        <v>13</v>
      </c>
      <c r="K9" s="2222"/>
      <c r="L9" s="2222"/>
      <c r="M9" s="2222" t="s">
        <v>14</v>
      </c>
      <c r="N9" s="2222"/>
      <c r="O9" s="2222"/>
      <c r="P9" s="2222" t="s">
        <v>15</v>
      </c>
      <c r="Q9" s="2222"/>
      <c r="R9" s="2222"/>
      <c r="S9" s="2229" t="s">
        <v>16</v>
      </c>
      <c r="T9" s="2230" t="s">
        <v>17</v>
      </c>
      <c r="U9" s="2230"/>
    </row>
    <row r="10" spans="1:21" ht="21" customHeight="1">
      <c r="A10" s="2222"/>
      <c r="B10" s="2222"/>
      <c r="C10" s="2222"/>
      <c r="D10" s="2222"/>
      <c r="E10" s="2222"/>
      <c r="F10" s="2222"/>
      <c r="G10" s="296">
        <v>1</v>
      </c>
      <c r="H10" s="296">
        <v>2</v>
      </c>
      <c r="I10" s="296">
        <v>3</v>
      </c>
      <c r="J10" s="296">
        <v>4</v>
      </c>
      <c r="K10" s="296">
        <v>5</v>
      </c>
      <c r="L10" s="296">
        <v>6</v>
      </c>
      <c r="M10" s="296">
        <v>7</v>
      </c>
      <c r="N10" s="296">
        <v>8</v>
      </c>
      <c r="O10" s="296">
        <v>9</v>
      </c>
      <c r="P10" s="296">
        <v>10</v>
      </c>
      <c r="Q10" s="296">
        <v>11</v>
      </c>
      <c r="R10" s="296">
        <v>12</v>
      </c>
      <c r="S10" s="2229"/>
      <c r="T10" s="297" t="s">
        <v>18</v>
      </c>
      <c r="U10" s="297" t="s">
        <v>19</v>
      </c>
    </row>
    <row r="11" spans="1:21" ht="47.25" customHeight="1">
      <c r="A11" s="2232" t="s">
        <v>760</v>
      </c>
      <c r="B11" s="2237" t="s">
        <v>761</v>
      </c>
      <c r="C11" s="2238">
        <v>1</v>
      </c>
      <c r="D11" s="298" t="s">
        <v>762</v>
      </c>
      <c r="E11" s="299" t="s">
        <v>763</v>
      </c>
      <c r="F11" s="2233" t="s">
        <v>764</v>
      </c>
      <c r="G11" s="300"/>
      <c r="H11" s="300"/>
      <c r="I11" s="300"/>
      <c r="J11" s="300"/>
      <c r="K11" s="300"/>
      <c r="L11" s="300"/>
      <c r="M11" s="301"/>
      <c r="N11" s="301"/>
      <c r="O11" s="301"/>
      <c r="P11" s="300"/>
      <c r="Q11" s="300"/>
      <c r="R11" s="300"/>
      <c r="S11" s="2239" t="s">
        <v>765</v>
      </c>
      <c r="T11" s="2231">
        <v>0</v>
      </c>
      <c r="U11" s="2231">
        <v>0</v>
      </c>
    </row>
    <row r="12" spans="1:21" ht="57.75" customHeight="1">
      <c r="A12" s="2232"/>
      <c r="B12" s="2237"/>
      <c r="C12" s="2238"/>
      <c r="D12" s="298" t="s">
        <v>766</v>
      </c>
      <c r="E12" s="299" t="s">
        <v>767</v>
      </c>
      <c r="F12" s="2233"/>
      <c r="G12" s="300"/>
      <c r="H12" s="300"/>
      <c r="I12" s="300"/>
      <c r="J12" s="300"/>
      <c r="K12" s="300"/>
      <c r="L12" s="300"/>
      <c r="M12" s="301"/>
      <c r="N12" s="301"/>
      <c r="O12" s="301"/>
      <c r="P12" s="300"/>
      <c r="Q12" s="300"/>
      <c r="R12" s="300"/>
      <c r="S12" s="2240"/>
      <c r="T12" s="2231"/>
      <c r="U12" s="2231"/>
    </row>
    <row r="13" spans="1:21" ht="81" customHeight="1">
      <c r="A13" s="2232"/>
      <c r="B13" s="2237"/>
      <c r="C13" s="2238"/>
      <c r="D13" s="298" t="s">
        <v>768</v>
      </c>
      <c r="E13" s="299" t="s">
        <v>769</v>
      </c>
      <c r="F13" s="2233"/>
      <c r="G13" s="300"/>
      <c r="H13" s="300"/>
      <c r="I13" s="300"/>
      <c r="J13" s="300"/>
      <c r="K13" s="300"/>
      <c r="L13" s="300"/>
      <c r="M13" s="301"/>
      <c r="N13" s="301"/>
      <c r="O13" s="301"/>
      <c r="P13" s="300"/>
      <c r="Q13" s="300"/>
      <c r="R13" s="300"/>
      <c r="S13" s="2240"/>
      <c r="T13" s="2231"/>
      <c r="U13" s="2231"/>
    </row>
    <row r="14" spans="1:21" ht="41.25" customHeight="1">
      <c r="A14" s="2232"/>
      <c r="B14" s="2237"/>
      <c r="C14" s="2238"/>
      <c r="D14" s="298" t="s">
        <v>770</v>
      </c>
      <c r="E14" s="299" t="s">
        <v>771</v>
      </c>
      <c r="F14" s="2233"/>
      <c r="G14" s="300"/>
      <c r="H14" s="300"/>
      <c r="I14" s="300"/>
      <c r="J14" s="300"/>
      <c r="K14" s="300"/>
      <c r="L14" s="300"/>
      <c r="M14" s="301"/>
      <c r="N14" s="301"/>
      <c r="O14" s="301"/>
      <c r="P14" s="300"/>
      <c r="Q14" s="300"/>
      <c r="R14" s="300"/>
      <c r="S14" s="2240"/>
      <c r="T14" s="2231"/>
      <c r="U14" s="2231"/>
    </row>
    <row r="15" spans="1:21" ht="52.5" customHeight="1">
      <c r="A15" s="298" t="s">
        <v>772</v>
      </c>
      <c r="B15" s="302" t="s">
        <v>773</v>
      </c>
      <c r="C15" s="303">
        <v>12</v>
      </c>
      <c r="D15" s="298" t="s">
        <v>774</v>
      </c>
      <c r="E15" s="302" t="s">
        <v>775</v>
      </c>
      <c r="F15" s="304" t="s">
        <v>776</v>
      </c>
      <c r="G15" s="305"/>
      <c r="H15" s="300"/>
      <c r="I15" s="300"/>
      <c r="J15" s="300"/>
      <c r="K15" s="300"/>
      <c r="L15" s="300"/>
      <c r="M15" s="300"/>
      <c r="N15" s="300"/>
      <c r="O15" s="300"/>
      <c r="P15" s="300"/>
      <c r="Q15" s="300"/>
      <c r="R15" s="300"/>
      <c r="S15" s="2240"/>
      <c r="T15" s="306">
        <v>0</v>
      </c>
      <c r="U15" s="306">
        <v>0</v>
      </c>
    </row>
    <row r="16" spans="1:21" ht="43.5" customHeight="1">
      <c r="A16" s="2232" t="s">
        <v>777</v>
      </c>
      <c r="B16" s="299" t="s">
        <v>778</v>
      </c>
      <c r="C16" s="307">
        <v>4</v>
      </c>
      <c r="D16" s="302" t="s">
        <v>779</v>
      </c>
      <c r="E16" s="308" t="s">
        <v>780</v>
      </c>
      <c r="F16" s="2233" t="s">
        <v>776</v>
      </c>
      <c r="G16" s="305"/>
      <c r="H16" s="309"/>
      <c r="I16" s="309"/>
      <c r="J16" s="310"/>
      <c r="K16" s="309"/>
      <c r="L16" s="309"/>
      <c r="M16" s="310"/>
      <c r="N16" s="309"/>
      <c r="O16" s="309"/>
      <c r="P16" s="310"/>
      <c r="Q16" s="309"/>
      <c r="R16" s="309"/>
      <c r="S16" s="2240"/>
      <c r="T16" s="2234">
        <v>0</v>
      </c>
      <c r="U16" s="2234">
        <v>0</v>
      </c>
    </row>
    <row r="17" spans="1:21" ht="59.25" customHeight="1">
      <c r="A17" s="2232"/>
      <c r="B17" s="299"/>
      <c r="C17" s="307"/>
      <c r="D17" s="302" t="s">
        <v>781</v>
      </c>
      <c r="E17" s="299" t="s">
        <v>782</v>
      </c>
      <c r="F17" s="2233"/>
      <c r="G17" s="310"/>
      <c r="H17" s="309"/>
      <c r="I17" s="309"/>
      <c r="J17" s="305"/>
      <c r="K17" s="309"/>
      <c r="L17" s="309"/>
      <c r="M17" s="310"/>
      <c r="N17" s="309"/>
      <c r="O17" s="309"/>
      <c r="P17" s="310"/>
      <c r="Q17" s="309"/>
      <c r="R17" s="309"/>
      <c r="S17" s="2240"/>
      <c r="T17" s="2235"/>
      <c r="U17" s="2235"/>
    </row>
    <row r="18" spans="1:21" ht="57" customHeight="1">
      <c r="A18" s="2232"/>
      <c r="B18" s="299"/>
      <c r="C18" s="307"/>
      <c r="D18" s="302" t="s">
        <v>783</v>
      </c>
      <c r="E18" s="299" t="s">
        <v>782</v>
      </c>
      <c r="F18" s="2233"/>
      <c r="G18" s="310"/>
      <c r="H18" s="309"/>
      <c r="I18" s="309"/>
      <c r="J18" s="310"/>
      <c r="K18" s="309"/>
      <c r="L18" s="309"/>
      <c r="M18" s="305"/>
      <c r="N18" s="309"/>
      <c r="O18" s="309"/>
      <c r="P18" s="310"/>
      <c r="Q18" s="309"/>
      <c r="R18" s="309"/>
      <c r="S18" s="2240"/>
      <c r="T18" s="2235"/>
      <c r="U18" s="2235"/>
    </row>
    <row r="19" spans="1:21" ht="54.75" customHeight="1">
      <c r="A19" s="2232"/>
      <c r="B19" s="299"/>
      <c r="C19" s="307"/>
      <c r="D19" s="302" t="s">
        <v>784</v>
      </c>
      <c r="E19" s="299" t="s">
        <v>782</v>
      </c>
      <c r="F19" s="2233"/>
      <c r="G19" s="310"/>
      <c r="H19" s="309"/>
      <c r="I19" s="309"/>
      <c r="J19" s="310"/>
      <c r="K19" s="309"/>
      <c r="L19" s="309"/>
      <c r="M19" s="310"/>
      <c r="N19" s="309"/>
      <c r="O19" s="309"/>
      <c r="P19" s="305"/>
      <c r="Q19" s="309"/>
      <c r="R19" s="309"/>
      <c r="S19" s="2240"/>
      <c r="T19" s="2236"/>
      <c r="U19" s="2236"/>
    </row>
    <row r="20" spans="1:21" ht="55.5" customHeight="1">
      <c r="A20" s="299" t="s">
        <v>785</v>
      </c>
      <c r="B20" s="298" t="s">
        <v>786</v>
      </c>
      <c r="C20" s="311">
        <v>1</v>
      </c>
      <c r="D20" s="302" t="s">
        <v>787</v>
      </c>
      <c r="E20" s="308" t="s">
        <v>788</v>
      </c>
      <c r="F20" s="304" t="s">
        <v>776</v>
      </c>
      <c r="G20" s="312"/>
      <c r="H20" s="312"/>
      <c r="I20" s="312"/>
      <c r="J20" s="312"/>
      <c r="K20" s="312"/>
      <c r="L20" s="305"/>
      <c r="M20" s="305"/>
      <c r="N20" s="305"/>
      <c r="O20" s="312"/>
      <c r="P20" s="312"/>
      <c r="Q20" s="312"/>
      <c r="R20" s="312"/>
      <c r="S20" s="2240"/>
      <c r="T20" s="306">
        <v>0</v>
      </c>
      <c r="U20" s="306">
        <v>0</v>
      </c>
    </row>
    <row r="21" spans="1:21" ht="72" customHeight="1">
      <c r="A21" s="302" t="s">
        <v>789</v>
      </c>
      <c r="B21" s="298" t="s">
        <v>790</v>
      </c>
      <c r="C21" s="313">
        <v>1</v>
      </c>
      <c r="D21" s="302" t="s">
        <v>791</v>
      </c>
      <c r="E21" s="302" t="s">
        <v>792</v>
      </c>
      <c r="F21" s="304" t="s">
        <v>793</v>
      </c>
      <c r="G21" s="305"/>
      <c r="H21" s="305"/>
      <c r="I21" s="305"/>
      <c r="J21" s="305"/>
      <c r="K21" s="305"/>
      <c r="L21" s="305"/>
      <c r="M21" s="305"/>
      <c r="N21" s="305"/>
      <c r="O21" s="305"/>
      <c r="P21" s="305"/>
      <c r="Q21" s="305"/>
      <c r="R21" s="305"/>
      <c r="S21" s="2240"/>
      <c r="T21" s="306">
        <v>0</v>
      </c>
      <c r="U21" s="306">
        <v>0</v>
      </c>
    </row>
    <row r="22" spans="1:21" ht="41.25" customHeight="1">
      <c r="A22" s="2242" t="s">
        <v>794</v>
      </c>
      <c r="B22" s="2248" t="s">
        <v>795</v>
      </c>
      <c r="C22" s="2243">
        <v>12</v>
      </c>
      <c r="D22" s="298" t="s">
        <v>796</v>
      </c>
      <c r="E22" s="298" t="s">
        <v>797</v>
      </c>
      <c r="F22" s="2247" t="s">
        <v>798</v>
      </c>
      <c r="G22" s="312"/>
      <c r="H22" s="312"/>
      <c r="I22" s="312"/>
      <c r="J22" s="312"/>
      <c r="K22" s="312"/>
      <c r="L22" s="312"/>
      <c r="M22" s="312"/>
      <c r="N22" s="312"/>
      <c r="O22" s="312"/>
      <c r="P22" s="312"/>
      <c r="Q22" s="312"/>
      <c r="R22" s="312"/>
      <c r="S22" s="2240"/>
      <c r="T22" s="2246">
        <v>0</v>
      </c>
      <c r="U22" s="2246">
        <v>0</v>
      </c>
    </row>
    <row r="23" spans="1:21" ht="39" customHeight="1">
      <c r="A23" s="2242"/>
      <c r="B23" s="2248"/>
      <c r="C23" s="2243"/>
      <c r="D23" s="298" t="s">
        <v>799</v>
      </c>
      <c r="E23" s="298" t="s">
        <v>800</v>
      </c>
      <c r="F23" s="2247"/>
      <c r="G23" s="312"/>
      <c r="H23" s="312"/>
      <c r="I23" s="312"/>
      <c r="J23" s="312"/>
      <c r="K23" s="312"/>
      <c r="L23" s="312"/>
      <c r="M23" s="312"/>
      <c r="N23" s="312"/>
      <c r="O23" s="312"/>
      <c r="P23" s="312"/>
      <c r="Q23" s="312"/>
      <c r="R23" s="312"/>
      <c r="S23" s="2240"/>
      <c r="T23" s="2246"/>
      <c r="U23" s="2246"/>
    </row>
    <row r="24" spans="1:21" ht="43.5" customHeight="1">
      <c r="A24" s="2242"/>
      <c r="B24" s="2242"/>
      <c r="C24" s="2243"/>
      <c r="D24" s="298" t="s">
        <v>801</v>
      </c>
      <c r="E24" s="298" t="s">
        <v>802</v>
      </c>
      <c r="F24" s="2247"/>
      <c r="G24" s="312"/>
      <c r="H24" s="312"/>
      <c r="I24" s="312"/>
      <c r="J24" s="312"/>
      <c r="K24" s="312"/>
      <c r="L24" s="312"/>
      <c r="M24" s="312"/>
      <c r="N24" s="312"/>
      <c r="O24" s="312"/>
      <c r="P24" s="312"/>
      <c r="Q24" s="312"/>
      <c r="R24" s="312"/>
      <c r="S24" s="2240"/>
      <c r="T24" s="2246"/>
      <c r="U24" s="2246"/>
    </row>
    <row r="25" spans="1:21" ht="38.25" customHeight="1">
      <c r="A25" s="2242" t="s">
        <v>803</v>
      </c>
      <c r="B25" s="2242" t="s">
        <v>804</v>
      </c>
      <c r="C25" s="2243">
        <v>1</v>
      </c>
      <c r="D25" s="298" t="s">
        <v>805</v>
      </c>
      <c r="E25" s="298" t="s">
        <v>806</v>
      </c>
      <c r="F25" s="2247" t="s">
        <v>807</v>
      </c>
      <c r="G25" s="314"/>
      <c r="H25" s="314"/>
      <c r="I25" s="314"/>
      <c r="J25" s="314"/>
      <c r="K25" s="314"/>
      <c r="L25" s="315"/>
      <c r="M25" s="312"/>
      <c r="N25" s="312"/>
      <c r="O25" s="312"/>
      <c r="P25" s="315"/>
      <c r="Q25" s="314"/>
      <c r="R25" s="315"/>
      <c r="S25" s="2240"/>
      <c r="T25" s="2246">
        <v>0</v>
      </c>
      <c r="U25" s="2246">
        <v>0</v>
      </c>
    </row>
    <row r="26" spans="1:21" ht="37.5" customHeight="1">
      <c r="A26" s="2242"/>
      <c r="B26" s="2242"/>
      <c r="C26" s="2243"/>
      <c r="D26" s="298" t="s">
        <v>808</v>
      </c>
      <c r="E26" s="298" t="s">
        <v>809</v>
      </c>
      <c r="F26" s="2247"/>
      <c r="G26" s="314"/>
      <c r="H26" s="314"/>
      <c r="I26" s="314"/>
      <c r="J26" s="314"/>
      <c r="K26" s="314"/>
      <c r="L26" s="315"/>
      <c r="M26" s="315"/>
      <c r="N26" s="314"/>
      <c r="O26" s="314"/>
      <c r="P26" s="305"/>
      <c r="Q26" s="305"/>
      <c r="R26" s="305"/>
      <c r="S26" s="2240"/>
      <c r="T26" s="2246"/>
      <c r="U26" s="2246"/>
    </row>
    <row r="27" spans="1:21" ht="40.5" customHeight="1">
      <c r="A27" s="2242" t="s">
        <v>810</v>
      </c>
      <c r="B27" s="2242" t="s">
        <v>811</v>
      </c>
      <c r="C27" s="2243">
        <v>2</v>
      </c>
      <c r="D27" s="298" t="s">
        <v>812</v>
      </c>
      <c r="E27" s="2244" t="s">
        <v>813</v>
      </c>
      <c r="F27" s="2247" t="s">
        <v>814</v>
      </c>
      <c r="G27" s="305"/>
      <c r="H27" s="314"/>
      <c r="I27" s="314"/>
      <c r="J27" s="314"/>
      <c r="K27" s="314"/>
      <c r="L27" s="315"/>
      <c r="M27" s="305"/>
      <c r="N27" s="315"/>
      <c r="O27" s="315"/>
      <c r="P27" s="314"/>
      <c r="Q27" s="314"/>
      <c r="R27" s="315"/>
      <c r="S27" s="2240"/>
      <c r="T27" s="2246">
        <v>0</v>
      </c>
      <c r="U27" s="2246">
        <v>0</v>
      </c>
    </row>
    <row r="28" spans="1:21" ht="42.75" customHeight="1">
      <c r="A28" s="2242"/>
      <c r="B28" s="2242"/>
      <c r="C28" s="2243"/>
      <c r="D28" s="298" t="s">
        <v>808</v>
      </c>
      <c r="E28" s="2245"/>
      <c r="F28" s="2247"/>
      <c r="G28" s="305"/>
      <c r="H28" s="314"/>
      <c r="I28" s="314"/>
      <c r="J28" s="314"/>
      <c r="K28" s="314"/>
      <c r="L28" s="315"/>
      <c r="M28" s="305"/>
      <c r="N28" s="315"/>
      <c r="O28" s="315"/>
      <c r="P28" s="314"/>
      <c r="Q28" s="314"/>
      <c r="R28" s="315"/>
      <c r="S28" s="2240"/>
      <c r="T28" s="2246"/>
      <c r="U28" s="2246"/>
    </row>
    <row r="29" spans="1:21" ht="43.5" customHeight="1">
      <c r="A29" s="2242" t="s">
        <v>815</v>
      </c>
      <c r="B29" s="2242" t="s">
        <v>816</v>
      </c>
      <c r="C29" s="2249">
        <v>1</v>
      </c>
      <c r="D29" s="316" t="s">
        <v>817</v>
      </c>
      <c r="E29" s="317" t="s">
        <v>818</v>
      </c>
      <c r="F29" s="2250" t="s">
        <v>819</v>
      </c>
      <c r="G29" s="310"/>
      <c r="H29" s="318"/>
      <c r="I29" s="318"/>
      <c r="J29" s="314"/>
      <c r="K29" s="314"/>
      <c r="L29" s="315"/>
      <c r="M29" s="305"/>
      <c r="N29" s="315"/>
      <c r="O29" s="315"/>
      <c r="P29" s="314"/>
      <c r="Q29" s="314"/>
      <c r="R29" s="315"/>
      <c r="S29" s="2240"/>
      <c r="T29" s="2246">
        <v>0</v>
      </c>
      <c r="U29" s="2246">
        <v>0</v>
      </c>
    </row>
    <row r="30" spans="1:21" ht="39" customHeight="1">
      <c r="A30" s="2242"/>
      <c r="B30" s="2242"/>
      <c r="C30" s="2249"/>
      <c r="D30" s="316" t="s">
        <v>820</v>
      </c>
      <c r="E30" s="317" t="s">
        <v>821</v>
      </c>
      <c r="F30" s="2250"/>
      <c r="G30" s="310"/>
      <c r="H30" s="318"/>
      <c r="I30" s="318"/>
      <c r="J30" s="314"/>
      <c r="K30" s="314"/>
      <c r="L30" s="315"/>
      <c r="M30" s="305"/>
      <c r="N30" s="315"/>
      <c r="O30" s="315"/>
      <c r="P30" s="314"/>
      <c r="Q30" s="314"/>
      <c r="R30" s="315"/>
      <c r="S30" s="2240"/>
      <c r="T30" s="2246"/>
      <c r="U30" s="2246"/>
    </row>
    <row r="31" spans="1:21" ht="49.5" customHeight="1">
      <c r="A31" s="2242"/>
      <c r="B31" s="2242"/>
      <c r="C31" s="2249"/>
      <c r="D31" s="316" t="s">
        <v>822</v>
      </c>
      <c r="E31" s="317" t="s">
        <v>823</v>
      </c>
      <c r="F31" s="2250"/>
      <c r="G31" s="310"/>
      <c r="H31" s="318"/>
      <c r="I31" s="318"/>
      <c r="J31" s="314"/>
      <c r="K31" s="314"/>
      <c r="L31" s="315"/>
      <c r="M31" s="305"/>
      <c r="N31" s="315"/>
      <c r="O31" s="315"/>
      <c r="P31" s="314"/>
      <c r="Q31" s="314"/>
      <c r="R31" s="315"/>
      <c r="S31" s="2240"/>
      <c r="T31" s="2246"/>
      <c r="U31" s="2246"/>
    </row>
    <row r="32" spans="1:21" ht="45" customHeight="1">
      <c r="A32" s="2242"/>
      <c r="B32" s="2242"/>
      <c r="C32" s="2249"/>
      <c r="D32" s="316" t="s">
        <v>824</v>
      </c>
      <c r="E32" s="317" t="s">
        <v>825</v>
      </c>
      <c r="F32" s="2250"/>
      <c r="G32" s="310"/>
      <c r="H32" s="318"/>
      <c r="I32" s="318"/>
      <c r="J32" s="314"/>
      <c r="K32" s="314"/>
      <c r="L32" s="315"/>
      <c r="M32" s="305"/>
      <c r="N32" s="315"/>
      <c r="O32" s="315"/>
      <c r="P32" s="314"/>
      <c r="Q32" s="314"/>
      <c r="R32" s="315"/>
      <c r="S32" s="2240"/>
      <c r="T32" s="2246"/>
      <c r="U32" s="2246"/>
    </row>
    <row r="33" spans="1:21" ht="33.75" customHeight="1">
      <c r="A33" s="2242"/>
      <c r="B33" s="2242"/>
      <c r="C33" s="2249"/>
      <c r="D33" s="316" t="s">
        <v>826</v>
      </c>
      <c r="E33" s="317" t="s">
        <v>827</v>
      </c>
      <c r="F33" s="2250"/>
      <c r="G33" s="310"/>
      <c r="H33" s="318"/>
      <c r="I33" s="318"/>
      <c r="J33" s="314"/>
      <c r="K33" s="314"/>
      <c r="L33" s="315"/>
      <c r="M33" s="305"/>
      <c r="N33" s="315"/>
      <c r="O33" s="315"/>
      <c r="P33" s="314"/>
      <c r="Q33" s="314"/>
      <c r="R33" s="315"/>
      <c r="S33" s="2240"/>
      <c r="T33" s="2246"/>
      <c r="U33" s="2246"/>
    </row>
    <row r="34" spans="1:21" ht="42.75" customHeight="1">
      <c r="A34" s="2242"/>
      <c r="B34" s="2242" t="s">
        <v>828</v>
      </c>
      <c r="C34" s="2249">
        <v>1</v>
      </c>
      <c r="D34" s="316" t="s">
        <v>829</v>
      </c>
      <c r="E34" s="317" t="s">
        <v>830</v>
      </c>
      <c r="F34" s="2250"/>
      <c r="G34" s="310"/>
      <c r="H34" s="318"/>
      <c r="I34" s="318"/>
      <c r="J34" s="314"/>
      <c r="K34" s="314"/>
      <c r="L34" s="315"/>
      <c r="M34" s="305"/>
      <c r="N34" s="315"/>
      <c r="O34" s="315"/>
      <c r="P34" s="314"/>
      <c r="Q34" s="314"/>
      <c r="R34" s="315"/>
      <c r="S34" s="2240"/>
      <c r="T34" s="2246"/>
      <c r="U34" s="2246"/>
    </row>
    <row r="35" spans="1:21" ht="45.75" customHeight="1">
      <c r="A35" s="2242"/>
      <c r="B35" s="2242"/>
      <c r="C35" s="2249"/>
      <c r="D35" s="316" t="s">
        <v>831</v>
      </c>
      <c r="E35" s="317" t="s">
        <v>832</v>
      </c>
      <c r="F35" s="2250"/>
      <c r="G35" s="305"/>
      <c r="H35" s="318"/>
      <c r="I35" s="310"/>
      <c r="J35" s="314"/>
      <c r="K35" s="314"/>
      <c r="L35" s="310"/>
      <c r="M35" s="310"/>
      <c r="N35" s="315"/>
      <c r="O35" s="310"/>
      <c r="P35" s="314"/>
      <c r="Q35" s="314"/>
      <c r="R35" s="310"/>
      <c r="S35" s="2240"/>
      <c r="T35" s="2246"/>
      <c r="U35" s="2246"/>
    </row>
    <row r="36" spans="1:21" ht="83.25" customHeight="1">
      <c r="A36" s="2242"/>
      <c r="B36" s="2242"/>
      <c r="C36" s="2249"/>
      <c r="D36" s="316" t="s">
        <v>833</v>
      </c>
      <c r="E36" s="317" t="s">
        <v>834</v>
      </c>
      <c r="F36" s="2250"/>
      <c r="G36" s="305"/>
      <c r="H36" s="318"/>
      <c r="I36" s="310"/>
      <c r="J36" s="314"/>
      <c r="K36" s="314"/>
      <c r="L36" s="310"/>
      <c r="M36" s="310"/>
      <c r="N36" s="315"/>
      <c r="O36" s="310"/>
      <c r="P36" s="314"/>
      <c r="Q36" s="314"/>
      <c r="R36" s="310"/>
      <c r="S36" s="2240"/>
      <c r="T36" s="2246"/>
      <c r="U36" s="2246"/>
    </row>
    <row r="37" spans="1:21" ht="42.75" customHeight="1">
      <c r="A37" s="2242" t="s">
        <v>835</v>
      </c>
      <c r="B37" s="319" t="s">
        <v>836</v>
      </c>
      <c r="C37" s="320">
        <v>12</v>
      </c>
      <c r="D37" s="298" t="s">
        <v>837</v>
      </c>
      <c r="E37" s="2253" t="s">
        <v>838</v>
      </c>
      <c r="F37" s="2247" t="s">
        <v>839</v>
      </c>
      <c r="G37" s="305"/>
      <c r="H37" s="305"/>
      <c r="I37" s="305"/>
      <c r="J37" s="305"/>
      <c r="K37" s="305"/>
      <c r="L37" s="305"/>
      <c r="M37" s="305"/>
      <c r="N37" s="305"/>
      <c r="O37" s="305"/>
      <c r="P37" s="305"/>
      <c r="Q37" s="305"/>
      <c r="R37" s="305"/>
      <c r="S37" s="2240"/>
      <c r="T37" s="2246">
        <v>0</v>
      </c>
      <c r="U37" s="2246">
        <v>0</v>
      </c>
    </row>
    <row r="38" spans="1:21" ht="90.75" customHeight="1">
      <c r="A38" s="2242"/>
      <c r="B38" s="319" t="s">
        <v>840</v>
      </c>
      <c r="C38" s="320">
        <v>12</v>
      </c>
      <c r="D38" s="298" t="s">
        <v>841</v>
      </c>
      <c r="E38" s="2242"/>
      <c r="F38" s="2254"/>
      <c r="G38" s="305"/>
      <c r="H38" s="305"/>
      <c r="I38" s="305"/>
      <c r="J38" s="305"/>
      <c r="K38" s="305"/>
      <c r="L38" s="305"/>
      <c r="M38" s="305"/>
      <c r="N38" s="305"/>
      <c r="O38" s="305"/>
      <c r="P38" s="305"/>
      <c r="Q38" s="305"/>
      <c r="R38" s="305"/>
      <c r="S38" s="2240"/>
      <c r="T38" s="2246"/>
      <c r="U38" s="2246"/>
    </row>
    <row r="39" spans="1:21" ht="43.5" customHeight="1">
      <c r="A39" s="2242"/>
      <c r="B39" s="319" t="s">
        <v>842</v>
      </c>
      <c r="C39" s="320">
        <v>12</v>
      </c>
      <c r="D39" s="298" t="s">
        <v>843</v>
      </c>
      <c r="E39" s="2242"/>
      <c r="F39" s="2254"/>
      <c r="G39" s="305"/>
      <c r="H39" s="305"/>
      <c r="I39" s="305"/>
      <c r="J39" s="305"/>
      <c r="K39" s="305"/>
      <c r="L39" s="305"/>
      <c r="M39" s="305"/>
      <c r="N39" s="305"/>
      <c r="O39" s="305"/>
      <c r="P39" s="305"/>
      <c r="Q39" s="305"/>
      <c r="R39" s="305"/>
      <c r="S39" s="2240"/>
      <c r="T39" s="2246"/>
      <c r="U39" s="2246"/>
    </row>
    <row r="40" spans="1:21" ht="51.75" customHeight="1">
      <c r="A40" s="2242"/>
      <c r="B40" s="319" t="s">
        <v>844</v>
      </c>
      <c r="C40" s="320">
        <v>12</v>
      </c>
      <c r="D40" s="298" t="s">
        <v>845</v>
      </c>
      <c r="E40" s="2244"/>
      <c r="F40" s="2254"/>
      <c r="G40" s="305"/>
      <c r="H40" s="305"/>
      <c r="I40" s="305"/>
      <c r="J40" s="305"/>
      <c r="K40" s="305"/>
      <c r="L40" s="305"/>
      <c r="M40" s="305"/>
      <c r="N40" s="305"/>
      <c r="O40" s="305"/>
      <c r="P40" s="305"/>
      <c r="Q40" s="305"/>
      <c r="R40" s="305"/>
      <c r="S40" s="2240"/>
      <c r="T40" s="2246"/>
      <c r="U40" s="2246"/>
    </row>
    <row r="41" spans="1:21" ht="85.5" customHeight="1">
      <c r="A41" s="2232" t="s">
        <v>846</v>
      </c>
      <c r="B41" s="2242" t="s">
        <v>847</v>
      </c>
      <c r="C41" s="2255">
        <v>1</v>
      </c>
      <c r="D41" s="321" t="s">
        <v>848</v>
      </c>
      <c r="E41" s="325" t="s">
        <v>857</v>
      </c>
      <c r="F41" s="2250" t="s">
        <v>856</v>
      </c>
      <c r="G41" s="305"/>
      <c r="H41" s="305"/>
      <c r="I41" s="305"/>
      <c r="J41" s="305"/>
      <c r="K41" s="305"/>
      <c r="L41" s="305"/>
      <c r="M41" s="305"/>
      <c r="N41" s="305"/>
      <c r="O41" s="305"/>
      <c r="P41" s="305"/>
      <c r="Q41" s="305"/>
      <c r="R41" s="305"/>
      <c r="S41" s="2240"/>
      <c r="T41" s="2246">
        <v>0</v>
      </c>
      <c r="U41" s="2246">
        <v>0</v>
      </c>
    </row>
    <row r="42" spans="1:21" ht="54" customHeight="1">
      <c r="A42" s="2232"/>
      <c r="B42" s="2242"/>
      <c r="C42" s="2255"/>
      <c r="D42" s="321" t="s">
        <v>849</v>
      </c>
      <c r="E42" s="317" t="s">
        <v>850</v>
      </c>
      <c r="F42" s="2256"/>
      <c r="G42" s="305"/>
      <c r="H42" s="305"/>
      <c r="I42" s="305"/>
      <c r="J42" s="305"/>
      <c r="K42" s="305"/>
      <c r="L42" s="305"/>
      <c r="M42" s="305"/>
      <c r="N42" s="305"/>
      <c r="O42" s="305"/>
      <c r="P42" s="305"/>
      <c r="Q42" s="305"/>
      <c r="R42" s="305"/>
      <c r="S42" s="2240"/>
      <c r="T42" s="2246"/>
      <c r="U42" s="2246"/>
    </row>
    <row r="43" spans="1:21" ht="39" customHeight="1">
      <c r="A43" s="2232"/>
      <c r="B43" s="2242"/>
      <c r="C43" s="2255"/>
      <c r="D43" s="321" t="s">
        <v>851</v>
      </c>
      <c r="E43" s="317" t="s">
        <v>852</v>
      </c>
      <c r="F43" s="2256"/>
      <c r="G43" s="305"/>
      <c r="H43" s="305"/>
      <c r="I43" s="305"/>
      <c r="J43" s="305"/>
      <c r="K43" s="305"/>
      <c r="L43" s="305"/>
      <c r="M43" s="305"/>
      <c r="N43" s="305"/>
      <c r="O43" s="305"/>
      <c r="P43" s="305"/>
      <c r="Q43" s="305"/>
      <c r="R43" s="305"/>
      <c r="S43" s="2240"/>
      <c r="T43" s="2246"/>
      <c r="U43" s="2246"/>
    </row>
    <row r="44" spans="1:21" ht="54" customHeight="1">
      <c r="A44" s="2232"/>
      <c r="B44" s="2242"/>
      <c r="C44" s="2255"/>
      <c r="D44" s="321" t="s">
        <v>853</v>
      </c>
      <c r="E44" s="2251" t="s">
        <v>854</v>
      </c>
      <c r="F44" s="2256"/>
      <c r="G44" s="305"/>
      <c r="H44" s="305"/>
      <c r="I44" s="305"/>
      <c r="J44" s="305"/>
      <c r="K44" s="305"/>
      <c r="L44" s="305"/>
      <c r="M44" s="305"/>
      <c r="N44" s="305"/>
      <c r="O44" s="305"/>
      <c r="P44" s="305"/>
      <c r="Q44" s="305"/>
      <c r="R44" s="305"/>
      <c r="S44" s="2240"/>
      <c r="T44" s="2246"/>
      <c r="U44" s="2246"/>
    </row>
    <row r="45" spans="1:21" ht="54" customHeight="1">
      <c r="A45" s="2232"/>
      <c r="B45" s="2242"/>
      <c r="C45" s="2255"/>
      <c r="D45" s="321" t="s">
        <v>855</v>
      </c>
      <c r="E45" s="2252"/>
      <c r="F45" s="2256"/>
      <c r="G45" s="305"/>
      <c r="H45" s="305"/>
      <c r="I45" s="305"/>
      <c r="J45" s="305"/>
      <c r="K45" s="305"/>
      <c r="L45" s="305"/>
      <c r="M45" s="305"/>
      <c r="N45" s="305"/>
      <c r="O45" s="305"/>
      <c r="P45" s="305"/>
      <c r="Q45" s="305"/>
      <c r="R45" s="305"/>
      <c r="S45" s="2241"/>
      <c r="T45" s="2246"/>
      <c r="U45" s="2246"/>
    </row>
    <row r="46" spans="1:21" ht="87.75" customHeight="1">
      <c r="C46" s="322"/>
      <c r="D46" s="323"/>
      <c r="E46" s="324"/>
      <c r="F46" s="322"/>
    </row>
  </sheetData>
  <mergeCells count="70">
    <mergeCell ref="U41:U45"/>
    <mergeCell ref="E44:E45"/>
    <mergeCell ref="C34:C36"/>
    <mergeCell ref="A37:A40"/>
    <mergeCell ref="E37:E40"/>
    <mergeCell ref="F37:F40"/>
    <mergeCell ref="T37:T40"/>
    <mergeCell ref="U37:U40"/>
    <mergeCell ref="A41:A45"/>
    <mergeCell ref="B41:B45"/>
    <mergeCell ref="C41:C45"/>
    <mergeCell ref="F41:F45"/>
    <mergeCell ref="T41:T45"/>
    <mergeCell ref="F27:F28"/>
    <mergeCell ref="T27:T28"/>
    <mergeCell ref="U27:U28"/>
    <mergeCell ref="A29:A36"/>
    <mergeCell ref="B29:B33"/>
    <mergeCell ref="C29:C33"/>
    <mergeCell ref="F29:F36"/>
    <mergeCell ref="T29:T36"/>
    <mergeCell ref="U29:U36"/>
    <mergeCell ref="B34:B36"/>
    <mergeCell ref="A22:A24"/>
    <mergeCell ref="B22:B24"/>
    <mergeCell ref="C22:C24"/>
    <mergeCell ref="F22:F24"/>
    <mergeCell ref="T22:T24"/>
    <mergeCell ref="B25:B26"/>
    <mergeCell ref="C25:C26"/>
    <mergeCell ref="F25:F26"/>
    <mergeCell ref="T25:T26"/>
    <mergeCell ref="U25:U26"/>
    <mergeCell ref="A16:A19"/>
    <mergeCell ref="F16:F19"/>
    <mergeCell ref="T16:T19"/>
    <mergeCell ref="U16:U19"/>
    <mergeCell ref="A11:A14"/>
    <mergeCell ref="B11:B14"/>
    <mergeCell ref="C11:C14"/>
    <mergeCell ref="F11:F14"/>
    <mergeCell ref="S11:S45"/>
    <mergeCell ref="T11:T14"/>
    <mergeCell ref="A27:A28"/>
    <mergeCell ref="B27:B28"/>
    <mergeCell ref="C27:C28"/>
    <mergeCell ref="E27:E28"/>
    <mergeCell ref="U22:U24"/>
    <mergeCell ref="A25:A26"/>
    <mergeCell ref="M9:O9"/>
    <mergeCell ref="P9:R9"/>
    <mergeCell ref="S9:S10"/>
    <mergeCell ref="T9:U9"/>
    <mergeCell ref="U11:U14"/>
    <mergeCell ref="F8:F10"/>
    <mergeCell ref="A2:U2"/>
    <mergeCell ref="A3:U3"/>
    <mergeCell ref="A4:U4"/>
    <mergeCell ref="A6:U6"/>
    <mergeCell ref="G7:R7"/>
    <mergeCell ref="S7:U7"/>
    <mergeCell ref="A8:A10"/>
    <mergeCell ref="B8:B10"/>
    <mergeCell ref="C8:C10"/>
    <mergeCell ref="D8:D10"/>
    <mergeCell ref="E8:E10"/>
    <mergeCell ref="G8:R8"/>
    <mergeCell ref="S8:U8"/>
    <mergeCell ref="G9:I9"/>
    <mergeCell ref="J9:L9"/>
  </mergeCells>
  <pageMargins left="0.23622047244094491" right="0.23622047244094491" top="0.23622047244094491" bottom="0.23622047244094491" header="0" footer="0"/>
  <pageSetup scale="52" fitToHeight="0" orientation="landscape" r:id="rId1"/>
  <headerFooter alignWithMargins="0">
    <oddFooter>&amp;L&amp;"Tahoma,Normal"&amp;9DIRECCIÓN DE PLANIFICACIÓN Y DESARROLLO &amp;R&amp;"Tahoma,Normal"&amp;9&amp;P/&amp;N
&amp;D</oddFooter>
  </headerFooter>
  <rowBreaks count="1" manualBreakCount="1">
    <brk id="2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W20"/>
  <sheetViews>
    <sheetView showGridLines="0" zoomScale="70" zoomScaleNormal="70" zoomScaleSheetLayoutView="80" workbookViewId="0">
      <selection activeCell="G11" sqref="G11:G13"/>
    </sheetView>
  </sheetViews>
  <sheetFormatPr baseColWidth="10" defaultColWidth="9.140625" defaultRowHeight="18"/>
  <cols>
    <col min="1" max="1" width="9.140625" style="58" customWidth="1"/>
    <col min="2" max="2" width="37.85546875" style="58" customWidth="1"/>
    <col min="3" max="3" width="32.85546875" style="58" customWidth="1"/>
    <col min="4" max="4" width="15.5703125" style="58" customWidth="1"/>
    <col min="5" max="5" width="40.28515625" style="58" customWidth="1"/>
    <col min="6" max="6" width="36.140625" style="268" customWidth="1"/>
    <col min="7" max="7" width="29.28515625" style="58" customWidth="1"/>
    <col min="8" max="19" width="5.5703125" style="58" customWidth="1"/>
    <col min="20" max="20" width="34.42578125" style="58" customWidth="1"/>
    <col min="21" max="22" width="18.7109375" style="58" customWidth="1"/>
    <col min="23" max="16384" width="9.140625" style="58"/>
  </cols>
  <sheetData>
    <row r="1" spans="2:23" ht="56.25" customHeight="1"/>
    <row r="2" spans="2:23" s="59" customFormat="1" ht="33" customHeight="1">
      <c r="B2" s="2258" t="s">
        <v>0</v>
      </c>
      <c r="C2" s="2258"/>
      <c r="D2" s="2258"/>
      <c r="E2" s="2258"/>
      <c r="F2" s="2258"/>
      <c r="G2" s="2258"/>
      <c r="H2" s="2258"/>
      <c r="I2" s="2258"/>
      <c r="J2" s="2258"/>
      <c r="K2" s="2258"/>
      <c r="L2" s="2258"/>
      <c r="M2" s="2258"/>
      <c r="N2" s="2258"/>
      <c r="O2" s="2258"/>
      <c r="P2" s="2258"/>
      <c r="Q2" s="2258"/>
      <c r="R2" s="2258"/>
      <c r="S2" s="2258"/>
      <c r="T2" s="2258"/>
      <c r="U2" s="2258"/>
      <c r="V2" s="2258"/>
    </row>
    <row r="3" spans="2:23" s="59" customFormat="1" ht="33" customHeight="1">
      <c r="B3" s="2259" t="s">
        <v>727</v>
      </c>
      <c r="C3" s="2259"/>
      <c r="D3" s="2259"/>
      <c r="E3" s="2259"/>
      <c r="F3" s="2259"/>
      <c r="G3" s="2259"/>
      <c r="H3" s="2259"/>
      <c r="I3" s="2259"/>
      <c r="J3" s="2259"/>
      <c r="K3" s="2259"/>
      <c r="L3" s="2259"/>
      <c r="M3" s="2259"/>
      <c r="N3" s="2259"/>
      <c r="O3" s="2259"/>
      <c r="P3" s="2259"/>
      <c r="Q3" s="2259"/>
      <c r="R3" s="2259"/>
      <c r="S3" s="2259"/>
      <c r="T3" s="2259"/>
      <c r="U3" s="2259"/>
      <c r="V3" s="2259"/>
    </row>
    <row r="4" spans="2:23" s="59" customFormat="1" ht="30" customHeight="1">
      <c r="B4" s="2260" t="s">
        <v>756</v>
      </c>
      <c r="C4" s="2261"/>
      <c r="D4" s="2261"/>
      <c r="E4" s="2261"/>
      <c r="F4" s="2261"/>
      <c r="G4" s="2261"/>
      <c r="H4" s="2261"/>
      <c r="I4" s="2261"/>
      <c r="J4" s="2261"/>
      <c r="K4" s="2261"/>
      <c r="L4" s="2261"/>
      <c r="M4" s="2261"/>
      <c r="N4" s="2261"/>
      <c r="O4" s="2261"/>
      <c r="P4" s="2261"/>
      <c r="Q4" s="2261"/>
      <c r="R4" s="2261"/>
      <c r="S4" s="2261"/>
      <c r="T4" s="2261"/>
      <c r="U4" s="2261"/>
      <c r="V4" s="2261"/>
    </row>
    <row r="5" spans="2:23" s="59" customFormat="1" ht="11.25" customHeight="1">
      <c r="B5" s="2262"/>
      <c r="C5" s="2262"/>
      <c r="D5" s="2262"/>
      <c r="E5" s="2262"/>
      <c r="F5" s="2262"/>
      <c r="G5" s="2262"/>
      <c r="H5" s="2262"/>
      <c r="I5" s="2262"/>
      <c r="J5" s="2262"/>
      <c r="K5" s="2262"/>
      <c r="L5" s="2262"/>
      <c r="M5" s="2262"/>
      <c r="N5" s="2262"/>
      <c r="O5" s="2262"/>
      <c r="P5" s="2262"/>
      <c r="Q5" s="2262"/>
      <c r="R5" s="2262"/>
      <c r="S5" s="2262"/>
      <c r="T5" s="2262"/>
      <c r="U5" s="2262"/>
      <c r="V5" s="2262"/>
    </row>
    <row r="6" spans="2:23" ht="30.75" customHeight="1">
      <c r="B6" s="2263" t="s">
        <v>728</v>
      </c>
      <c r="C6" s="2263"/>
      <c r="D6" s="2263"/>
      <c r="E6" s="2263"/>
      <c r="F6" s="2263"/>
      <c r="G6" s="2263"/>
      <c r="H6" s="2263"/>
      <c r="I6" s="2263"/>
      <c r="J6" s="2263"/>
      <c r="K6" s="2263"/>
      <c r="L6" s="2263"/>
      <c r="M6" s="2263"/>
      <c r="N6" s="2263"/>
      <c r="O6" s="2263"/>
      <c r="P6" s="2263"/>
      <c r="Q6" s="2263"/>
      <c r="R6" s="2263"/>
      <c r="S6" s="2263"/>
      <c r="T6" s="2263"/>
      <c r="U6" s="2263"/>
      <c r="V6" s="2263"/>
      <c r="W6" s="63"/>
    </row>
    <row r="7" spans="2:23" ht="21.75" customHeight="1">
      <c r="B7" s="65">
        <v>1</v>
      </c>
      <c r="C7" s="65">
        <v>2</v>
      </c>
      <c r="D7" s="65"/>
      <c r="E7" s="65">
        <v>2</v>
      </c>
      <c r="F7" s="200">
        <v>3</v>
      </c>
      <c r="G7" s="65">
        <v>4</v>
      </c>
      <c r="H7" s="2264">
        <v>5</v>
      </c>
      <c r="I7" s="2264"/>
      <c r="J7" s="2264"/>
      <c r="K7" s="2264"/>
      <c r="L7" s="2264"/>
      <c r="M7" s="2264"/>
      <c r="N7" s="2264"/>
      <c r="O7" s="2264"/>
      <c r="P7" s="2264"/>
      <c r="Q7" s="2264"/>
      <c r="R7" s="2264"/>
      <c r="S7" s="2264"/>
      <c r="T7" s="2264">
        <v>6</v>
      </c>
      <c r="U7" s="2264"/>
      <c r="V7" s="2264"/>
    </row>
    <row r="8" spans="2:23" ht="27" customHeight="1">
      <c r="B8" s="2257" t="s">
        <v>350</v>
      </c>
      <c r="C8" s="2257" t="s">
        <v>5</v>
      </c>
      <c r="D8" s="2257" t="s">
        <v>6</v>
      </c>
      <c r="E8" s="2257" t="s">
        <v>729</v>
      </c>
      <c r="F8" s="2257" t="s">
        <v>8</v>
      </c>
      <c r="G8" s="2257" t="s">
        <v>180</v>
      </c>
      <c r="H8" s="2265" t="s">
        <v>10</v>
      </c>
      <c r="I8" s="2265"/>
      <c r="J8" s="2265"/>
      <c r="K8" s="2265"/>
      <c r="L8" s="2265"/>
      <c r="M8" s="2265"/>
      <c r="N8" s="2265"/>
      <c r="O8" s="2265"/>
      <c r="P8" s="2265"/>
      <c r="Q8" s="2265"/>
      <c r="R8" s="2265"/>
      <c r="S8" s="2265"/>
      <c r="T8" s="2266" t="s">
        <v>11</v>
      </c>
      <c r="U8" s="2266"/>
      <c r="V8" s="2266"/>
    </row>
    <row r="9" spans="2:23" ht="24" customHeight="1">
      <c r="B9" s="2257"/>
      <c r="C9" s="2257"/>
      <c r="D9" s="2257"/>
      <c r="E9" s="2257"/>
      <c r="F9" s="2257"/>
      <c r="G9" s="2257"/>
      <c r="H9" s="2267" t="s">
        <v>12</v>
      </c>
      <c r="I9" s="2267"/>
      <c r="J9" s="2267"/>
      <c r="K9" s="2267" t="s">
        <v>13</v>
      </c>
      <c r="L9" s="2267"/>
      <c r="M9" s="2267"/>
      <c r="N9" s="2267" t="s">
        <v>14</v>
      </c>
      <c r="O9" s="2267"/>
      <c r="P9" s="2267"/>
      <c r="Q9" s="2267" t="s">
        <v>15</v>
      </c>
      <c r="R9" s="2267"/>
      <c r="S9" s="2267"/>
      <c r="T9" s="2268" t="s">
        <v>16</v>
      </c>
      <c r="U9" s="2268" t="s">
        <v>17</v>
      </c>
      <c r="V9" s="2268"/>
    </row>
    <row r="10" spans="2:23" ht="24" customHeight="1">
      <c r="B10" s="2257"/>
      <c r="C10" s="2257"/>
      <c r="D10" s="2257"/>
      <c r="E10" s="2257"/>
      <c r="F10" s="2257"/>
      <c r="G10" s="2257"/>
      <c r="H10" s="269">
        <v>1</v>
      </c>
      <c r="I10" s="269">
        <v>2</v>
      </c>
      <c r="J10" s="269">
        <v>3</v>
      </c>
      <c r="K10" s="269">
        <v>4</v>
      </c>
      <c r="L10" s="269">
        <v>5</v>
      </c>
      <c r="M10" s="269">
        <v>6</v>
      </c>
      <c r="N10" s="269">
        <v>7</v>
      </c>
      <c r="O10" s="269">
        <v>8</v>
      </c>
      <c r="P10" s="269">
        <v>9</v>
      </c>
      <c r="Q10" s="269">
        <v>10</v>
      </c>
      <c r="R10" s="269">
        <v>11</v>
      </c>
      <c r="S10" s="269">
        <v>12</v>
      </c>
      <c r="T10" s="2268"/>
      <c r="U10" s="270" t="s">
        <v>18</v>
      </c>
      <c r="V10" s="270" t="s">
        <v>19</v>
      </c>
    </row>
    <row r="11" spans="2:23" ht="278.25" customHeight="1">
      <c r="B11" s="2270" t="s">
        <v>730</v>
      </c>
      <c r="C11" s="2276" t="s">
        <v>757</v>
      </c>
      <c r="D11" s="2271">
        <v>1</v>
      </c>
      <c r="E11" s="271" t="s">
        <v>731</v>
      </c>
      <c r="F11" s="272" t="s">
        <v>732</v>
      </c>
      <c r="G11" s="2277" t="s">
        <v>733</v>
      </c>
      <c r="H11" s="273"/>
      <c r="I11" s="273"/>
      <c r="J11" s="273"/>
      <c r="K11" s="273"/>
      <c r="L11" s="273"/>
      <c r="M11" s="273"/>
      <c r="N11" s="273"/>
      <c r="O11" s="273"/>
      <c r="P11" s="273"/>
      <c r="Q11" s="273"/>
      <c r="R11" s="273"/>
      <c r="S11" s="273"/>
      <c r="T11" s="2270" t="s">
        <v>734</v>
      </c>
      <c r="U11" s="2269">
        <v>0</v>
      </c>
      <c r="V11" s="2269">
        <v>0</v>
      </c>
    </row>
    <row r="12" spans="2:23" ht="119.25" customHeight="1">
      <c r="B12" s="2270"/>
      <c r="C12" s="2276"/>
      <c r="D12" s="2271"/>
      <c r="E12" s="271" t="s">
        <v>735</v>
      </c>
      <c r="F12" s="272" t="s">
        <v>736</v>
      </c>
      <c r="G12" s="2277"/>
      <c r="H12" s="273"/>
      <c r="I12" s="273"/>
      <c r="J12" s="273"/>
      <c r="K12" s="273"/>
      <c r="L12" s="273"/>
      <c r="M12" s="273"/>
      <c r="N12" s="273"/>
      <c r="O12" s="273"/>
      <c r="P12" s="273"/>
      <c r="Q12" s="273"/>
      <c r="R12" s="273"/>
      <c r="S12" s="273"/>
      <c r="T12" s="2270"/>
      <c r="U12" s="2269"/>
      <c r="V12" s="2269"/>
    </row>
    <row r="13" spans="2:23" ht="94.5" customHeight="1">
      <c r="B13" s="2270"/>
      <c r="C13" s="2276"/>
      <c r="D13" s="2271"/>
      <c r="E13" s="271" t="s">
        <v>737</v>
      </c>
      <c r="F13" s="272" t="s">
        <v>738</v>
      </c>
      <c r="G13" s="2277"/>
      <c r="H13" s="273"/>
      <c r="I13" s="273"/>
      <c r="J13" s="273"/>
      <c r="K13" s="273"/>
      <c r="L13" s="273"/>
      <c r="M13" s="273"/>
      <c r="N13" s="273"/>
      <c r="O13" s="273"/>
      <c r="P13" s="273"/>
      <c r="Q13" s="273"/>
      <c r="R13" s="273"/>
      <c r="S13" s="273"/>
      <c r="T13" s="2270"/>
      <c r="U13" s="2269"/>
      <c r="V13" s="2269"/>
    </row>
    <row r="14" spans="2:23" ht="112.5" customHeight="1">
      <c r="B14" s="2270" t="s">
        <v>739</v>
      </c>
      <c r="C14" s="2270" t="s">
        <v>740</v>
      </c>
      <c r="D14" s="2271">
        <v>1</v>
      </c>
      <c r="E14" s="271" t="s">
        <v>741</v>
      </c>
      <c r="F14" s="272" t="s">
        <v>742</v>
      </c>
      <c r="G14" s="2272" t="s">
        <v>743</v>
      </c>
      <c r="H14" s="273"/>
      <c r="I14" s="273"/>
      <c r="J14" s="273"/>
      <c r="K14" s="273"/>
      <c r="L14" s="273"/>
      <c r="M14" s="273"/>
      <c r="N14" s="273"/>
      <c r="O14" s="273"/>
      <c r="P14" s="273"/>
      <c r="Q14" s="273"/>
      <c r="R14" s="273"/>
      <c r="S14" s="273"/>
      <c r="T14" s="2273"/>
      <c r="U14" s="2269">
        <v>0</v>
      </c>
      <c r="V14" s="2269">
        <v>0</v>
      </c>
    </row>
    <row r="15" spans="2:23" ht="96" customHeight="1">
      <c r="B15" s="2270"/>
      <c r="C15" s="2270"/>
      <c r="D15" s="2271"/>
      <c r="E15" s="272" t="s">
        <v>744</v>
      </c>
      <c r="F15" s="2274" t="s">
        <v>745</v>
      </c>
      <c r="G15" s="2272"/>
      <c r="H15" s="273"/>
      <c r="I15" s="273"/>
      <c r="J15" s="273"/>
      <c r="K15" s="273"/>
      <c r="L15" s="273"/>
      <c r="M15" s="273"/>
      <c r="N15" s="273"/>
      <c r="O15" s="273"/>
      <c r="P15" s="273"/>
      <c r="Q15" s="273"/>
      <c r="R15" s="273"/>
      <c r="S15" s="273"/>
      <c r="T15" s="2273"/>
      <c r="U15" s="2269"/>
      <c r="V15" s="2269"/>
    </row>
    <row r="16" spans="2:23" ht="111.75" customHeight="1">
      <c r="B16" s="2270"/>
      <c r="C16" s="2270"/>
      <c r="D16" s="2271"/>
      <c r="E16" s="272" t="s">
        <v>746</v>
      </c>
      <c r="F16" s="2275"/>
      <c r="G16" s="2272"/>
      <c r="H16" s="273"/>
      <c r="I16" s="273"/>
      <c r="J16" s="273"/>
      <c r="K16" s="273"/>
      <c r="L16" s="273"/>
      <c r="M16" s="273"/>
      <c r="N16" s="273"/>
      <c r="O16" s="273"/>
      <c r="P16" s="273"/>
      <c r="Q16" s="273"/>
      <c r="R16" s="273"/>
      <c r="S16" s="273"/>
      <c r="T16" s="2273"/>
      <c r="U16" s="2269"/>
      <c r="V16" s="2269"/>
    </row>
    <row r="17" spans="2:22" ht="339" customHeight="1">
      <c r="B17" s="274" t="s">
        <v>747</v>
      </c>
      <c r="C17" s="275"/>
      <c r="D17" s="276"/>
      <c r="E17" s="277" t="s">
        <v>748</v>
      </c>
      <c r="F17" s="278" t="s">
        <v>749</v>
      </c>
      <c r="G17" s="279" t="s">
        <v>750</v>
      </c>
      <c r="H17" s="280"/>
      <c r="I17" s="280"/>
      <c r="J17" s="280"/>
      <c r="K17" s="280"/>
      <c r="L17" s="280"/>
      <c r="M17" s="280"/>
      <c r="N17" s="280"/>
      <c r="O17" s="280"/>
      <c r="P17" s="280"/>
      <c r="Q17" s="280"/>
      <c r="R17" s="280"/>
      <c r="S17" s="280"/>
      <c r="T17" s="281" t="s">
        <v>751</v>
      </c>
      <c r="U17" s="282"/>
      <c r="V17" s="283"/>
    </row>
    <row r="18" spans="2:22" ht="53.25" customHeight="1">
      <c r="B18" s="2279" t="s">
        <v>752</v>
      </c>
      <c r="C18" s="2281"/>
      <c r="D18" s="2282"/>
      <c r="E18" s="284" t="s">
        <v>753</v>
      </c>
      <c r="F18" s="284" t="s">
        <v>754</v>
      </c>
      <c r="G18" s="2283" t="s">
        <v>755</v>
      </c>
      <c r="H18" s="285"/>
      <c r="I18" s="285"/>
      <c r="J18" s="286"/>
      <c r="K18" s="285"/>
      <c r="L18" s="285"/>
      <c r="M18" s="286"/>
      <c r="N18" s="287"/>
      <c r="O18" s="287"/>
      <c r="P18" s="273"/>
      <c r="Q18" s="287"/>
      <c r="R18" s="273"/>
      <c r="S18" s="288"/>
      <c r="T18" s="2284"/>
      <c r="U18" s="2278">
        <v>0</v>
      </c>
      <c r="V18" s="2278">
        <v>0</v>
      </c>
    </row>
    <row r="19" spans="2:22" ht="71.25" customHeight="1">
      <c r="B19" s="2280"/>
      <c r="C19" s="2281"/>
      <c r="D19" s="2282"/>
      <c r="E19" s="284" t="s">
        <v>247</v>
      </c>
      <c r="F19" s="284" t="s">
        <v>248</v>
      </c>
      <c r="G19" s="2283"/>
      <c r="H19" s="285"/>
      <c r="I19" s="285"/>
      <c r="J19" s="285"/>
      <c r="K19" s="285"/>
      <c r="L19" s="285"/>
      <c r="M19" s="285"/>
      <c r="N19" s="287"/>
      <c r="O19" s="287"/>
      <c r="P19" s="287"/>
      <c r="Q19" s="287"/>
      <c r="R19" s="273"/>
      <c r="S19" s="288"/>
      <c r="T19" s="2284"/>
      <c r="U19" s="2278"/>
      <c r="V19" s="2278"/>
    </row>
    <row r="20" spans="2:22" ht="30" customHeight="1">
      <c r="U20" s="289">
        <f>SUM(U11:U13)</f>
        <v>0</v>
      </c>
      <c r="V20" s="289">
        <f>SUM(V11:V13)</f>
        <v>0</v>
      </c>
    </row>
  </sheetData>
  <mergeCells count="43">
    <mergeCell ref="V18:V19"/>
    <mergeCell ref="B18:B19"/>
    <mergeCell ref="C18:C19"/>
    <mergeCell ref="D18:D19"/>
    <mergeCell ref="G18:G19"/>
    <mergeCell ref="T18:T19"/>
    <mergeCell ref="U18:U19"/>
    <mergeCell ref="V11:V13"/>
    <mergeCell ref="B14:B16"/>
    <mergeCell ref="C14:C16"/>
    <mergeCell ref="D14:D16"/>
    <mergeCell ref="G14:G16"/>
    <mergeCell ref="T14:T16"/>
    <mergeCell ref="U14:U16"/>
    <mergeCell ref="V14:V16"/>
    <mergeCell ref="F15:F16"/>
    <mergeCell ref="B11:B13"/>
    <mergeCell ref="C11:C13"/>
    <mergeCell ref="D11:D13"/>
    <mergeCell ref="G11:G13"/>
    <mergeCell ref="T11:T13"/>
    <mergeCell ref="U11:U13"/>
    <mergeCell ref="K9:M9"/>
    <mergeCell ref="N9:P9"/>
    <mergeCell ref="Q9:S9"/>
    <mergeCell ref="T9:T10"/>
    <mergeCell ref="U9:V9"/>
    <mergeCell ref="G8:G10"/>
    <mergeCell ref="B2:V2"/>
    <mergeCell ref="B3:V3"/>
    <mergeCell ref="B4:V4"/>
    <mergeCell ref="B5:V5"/>
    <mergeCell ref="B6:V6"/>
    <mergeCell ref="H7:S7"/>
    <mergeCell ref="T7:V7"/>
    <mergeCell ref="B8:B10"/>
    <mergeCell ref="C8:C10"/>
    <mergeCell ref="D8:D10"/>
    <mergeCell ref="E8:E10"/>
    <mergeCell ref="F8:F10"/>
    <mergeCell ref="H8:S8"/>
    <mergeCell ref="T8:V8"/>
    <mergeCell ref="H9:J9"/>
  </mergeCells>
  <pageMargins left="0.62992125984251968" right="0" top="0" bottom="0" header="0" footer="0"/>
  <pageSetup scale="40" fitToHeight="0" orientation="landscape" r:id="rId1"/>
  <headerFooter alignWithMargins="0">
    <oddFooter>&amp;L&amp;"Tahoma,Normal"&amp;9DIRECCIÓN DE PLANIFICACIÓN Y DESARROLLO &amp;R&amp;"Tahoma,Normal"&amp;9&amp;N/&amp;N
&amp;D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24"/>
  <sheetViews>
    <sheetView showGridLines="0" zoomScale="70" zoomScaleNormal="70" zoomScaleSheetLayoutView="70" workbookViewId="0">
      <selection activeCell="G10" sqref="G10:G12"/>
    </sheetView>
  </sheetViews>
  <sheetFormatPr baseColWidth="10" defaultColWidth="11.5703125" defaultRowHeight="48" customHeight="1"/>
  <cols>
    <col min="1" max="1" width="53.140625" style="1083" customWidth="1"/>
    <col min="2" max="2" width="35.42578125" style="1084" hidden="1" customWidth="1"/>
    <col min="3" max="3" width="18.140625" style="1084" hidden="1" customWidth="1"/>
    <col min="4" max="4" width="63.42578125" style="1083" customWidth="1"/>
    <col min="5" max="5" width="53.28515625" style="1084" hidden="1" customWidth="1"/>
    <col min="6" max="6" width="42.85546875" style="1083" customWidth="1"/>
    <col min="7" max="7" width="30.7109375" style="1084" customWidth="1"/>
    <col min="8" max="8" width="5.28515625" style="1084" customWidth="1"/>
    <col min="9" max="9" width="5.140625" style="1084" customWidth="1"/>
    <col min="10" max="16" width="3.85546875" style="1084" customWidth="1"/>
    <col min="17" max="17" width="5.85546875" style="1084" customWidth="1"/>
    <col min="18" max="19" width="6.42578125" style="1084" customWidth="1"/>
    <col min="20" max="20" width="49.42578125" style="1084" customWidth="1"/>
    <col min="21" max="21" width="19" style="1085" customWidth="1"/>
    <col min="22" max="22" width="10" style="1085" customWidth="1"/>
    <col min="23" max="23" width="13.85546875" style="1084" bestFit="1" customWidth="1"/>
    <col min="24" max="16384" width="11.5703125" style="1084"/>
  </cols>
  <sheetData>
    <row r="1" spans="1:24" ht="63" customHeight="1"/>
    <row r="3" spans="1:24" ht="23.25" customHeight="1">
      <c r="A3" s="2291" t="s">
        <v>0</v>
      </c>
      <c r="B3" s="2291"/>
      <c r="C3" s="2291"/>
      <c r="D3" s="2291"/>
      <c r="E3" s="2291"/>
      <c r="F3" s="2291"/>
      <c r="G3" s="2291"/>
      <c r="H3" s="2291"/>
      <c r="I3" s="2291"/>
      <c r="J3" s="2291"/>
      <c r="K3" s="2291"/>
      <c r="L3" s="2291"/>
      <c r="M3" s="2291"/>
      <c r="N3" s="2291"/>
      <c r="O3" s="2291"/>
      <c r="P3" s="2291"/>
      <c r="Q3" s="2291"/>
      <c r="R3" s="2291"/>
      <c r="S3" s="2291"/>
      <c r="T3" s="2291"/>
      <c r="U3" s="2291"/>
      <c r="V3" s="2291"/>
    </row>
    <row r="4" spans="1:24" ht="39.75" customHeight="1">
      <c r="A4" s="2292" t="s">
        <v>3052</v>
      </c>
      <c r="B4" s="2292"/>
      <c r="C4" s="2292"/>
      <c r="D4" s="2292"/>
      <c r="E4" s="2292"/>
      <c r="F4" s="2292"/>
      <c r="G4" s="2292"/>
      <c r="H4" s="2292"/>
      <c r="I4" s="2292"/>
      <c r="J4" s="2292"/>
      <c r="K4" s="2292"/>
      <c r="L4" s="2292"/>
      <c r="M4" s="2292"/>
      <c r="N4" s="2292"/>
      <c r="O4" s="2292"/>
      <c r="P4" s="2292"/>
      <c r="Q4" s="2292"/>
      <c r="R4" s="2292"/>
      <c r="S4" s="2292"/>
      <c r="T4" s="2292"/>
      <c r="U4" s="2292"/>
      <c r="V4" s="2292"/>
    </row>
    <row r="5" spans="1:24" ht="33.75" customHeight="1">
      <c r="A5" s="2293" t="s">
        <v>177</v>
      </c>
      <c r="B5" s="2293"/>
      <c r="C5" s="2293"/>
      <c r="D5" s="2293"/>
      <c r="E5" s="2293"/>
      <c r="F5" s="2293"/>
      <c r="G5" s="2293"/>
      <c r="H5" s="2293"/>
      <c r="I5" s="2293"/>
      <c r="J5" s="2293"/>
      <c r="K5" s="2293"/>
      <c r="L5" s="2293"/>
      <c r="M5" s="2293"/>
      <c r="N5" s="2293"/>
      <c r="O5" s="2293"/>
      <c r="P5" s="2293"/>
      <c r="Q5" s="2293"/>
      <c r="R5" s="2293"/>
      <c r="S5" s="2293"/>
      <c r="T5" s="2293"/>
      <c r="U5" s="2293"/>
      <c r="V5" s="2293"/>
    </row>
    <row r="6" spans="1:24" ht="5.25" customHeight="1">
      <c r="A6" s="1086"/>
      <c r="B6" s="1087"/>
      <c r="C6" s="1087"/>
      <c r="D6" s="1086"/>
      <c r="E6" s="1087"/>
      <c r="F6" s="1086"/>
      <c r="G6" s="1087"/>
      <c r="H6" s="1087"/>
      <c r="I6" s="1087"/>
      <c r="J6" s="1087"/>
      <c r="K6" s="1087"/>
      <c r="L6" s="1087"/>
      <c r="M6" s="1087"/>
      <c r="N6" s="1087"/>
      <c r="O6" s="1087"/>
      <c r="P6" s="1087"/>
      <c r="Q6" s="1087"/>
      <c r="R6" s="1087"/>
      <c r="S6" s="1087"/>
      <c r="T6" s="1087"/>
      <c r="U6" s="1087"/>
      <c r="V6" s="1087"/>
    </row>
    <row r="7" spans="1:24" ht="33.75" customHeight="1">
      <c r="A7" s="2294" t="s">
        <v>3053</v>
      </c>
      <c r="B7" s="2295"/>
      <c r="C7" s="2295"/>
      <c r="D7" s="2295"/>
      <c r="E7" s="2295"/>
      <c r="F7" s="2295"/>
      <c r="G7" s="2295"/>
      <c r="H7" s="2295"/>
      <c r="I7" s="2295"/>
      <c r="J7" s="2295"/>
      <c r="K7" s="2295"/>
      <c r="L7" s="2295"/>
      <c r="M7" s="2295"/>
      <c r="N7" s="2295"/>
      <c r="O7" s="2295"/>
      <c r="P7" s="2295"/>
      <c r="Q7" s="2295"/>
      <c r="R7" s="2295"/>
      <c r="S7" s="2295"/>
      <c r="T7" s="2295"/>
      <c r="U7" s="2295"/>
      <c r="V7" s="2296"/>
    </row>
    <row r="8" spans="1:24" ht="33.75" customHeight="1">
      <c r="A8" s="2294" t="s">
        <v>3054</v>
      </c>
      <c r="B8" s="2295"/>
      <c r="C8" s="2295"/>
      <c r="D8" s="2295"/>
      <c r="E8" s="2295"/>
      <c r="F8" s="2295"/>
      <c r="G8" s="2295"/>
      <c r="H8" s="2295"/>
      <c r="I8" s="2295"/>
      <c r="J8" s="2295"/>
      <c r="K8" s="2295"/>
      <c r="L8" s="2295"/>
      <c r="M8" s="2295"/>
      <c r="N8" s="2295"/>
      <c r="O8" s="2295"/>
      <c r="P8" s="2295"/>
      <c r="Q8" s="2295"/>
      <c r="R8" s="2295"/>
      <c r="S8" s="2295"/>
      <c r="T8" s="2295"/>
      <c r="U8" s="2295"/>
      <c r="V8" s="2296"/>
    </row>
    <row r="9" spans="1:24" s="1090" customFormat="1" ht="48" customHeight="1">
      <c r="A9" s="1088">
        <v>1</v>
      </c>
      <c r="B9" s="1089">
        <v>2</v>
      </c>
      <c r="C9" s="1089">
        <v>3</v>
      </c>
      <c r="D9" s="1088">
        <v>4</v>
      </c>
      <c r="E9" s="1089"/>
      <c r="F9" s="1088">
        <v>5</v>
      </c>
      <c r="G9" s="1089">
        <v>6</v>
      </c>
      <c r="H9" s="2297">
        <v>7</v>
      </c>
      <c r="I9" s="2297"/>
      <c r="J9" s="2297"/>
      <c r="K9" s="2297"/>
      <c r="L9" s="2297"/>
      <c r="M9" s="2297"/>
      <c r="N9" s="2297"/>
      <c r="O9" s="2297"/>
      <c r="P9" s="2297"/>
      <c r="Q9" s="2297"/>
      <c r="R9" s="2297"/>
      <c r="S9" s="2297"/>
      <c r="T9" s="2298">
        <v>8</v>
      </c>
      <c r="U9" s="2298"/>
      <c r="V9" s="2298"/>
    </row>
    <row r="10" spans="1:24" ht="28.5" customHeight="1">
      <c r="A10" s="2285" t="s">
        <v>4</v>
      </c>
      <c r="B10" s="2288" t="s">
        <v>5</v>
      </c>
      <c r="C10" s="2288" t="s">
        <v>6</v>
      </c>
      <c r="D10" s="2285" t="s">
        <v>7</v>
      </c>
      <c r="E10" s="2288" t="s">
        <v>1411</v>
      </c>
      <c r="F10" s="2285" t="s">
        <v>179</v>
      </c>
      <c r="G10" s="2288" t="s">
        <v>180</v>
      </c>
      <c r="H10" s="2299" t="s">
        <v>10</v>
      </c>
      <c r="I10" s="2299"/>
      <c r="J10" s="2299"/>
      <c r="K10" s="2299"/>
      <c r="L10" s="2299"/>
      <c r="M10" s="2299"/>
      <c r="N10" s="2299"/>
      <c r="O10" s="2299"/>
      <c r="P10" s="2299"/>
      <c r="Q10" s="2299"/>
      <c r="R10" s="2299"/>
      <c r="S10" s="2299"/>
      <c r="T10" s="2300" t="s">
        <v>11</v>
      </c>
      <c r="U10" s="2300"/>
      <c r="V10" s="2300"/>
    </row>
    <row r="11" spans="1:24" ht="28.5" customHeight="1">
      <c r="A11" s="2286"/>
      <c r="B11" s="2289"/>
      <c r="C11" s="2289"/>
      <c r="D11" s="2286"/>
      <c r="E11" s="2289"/>
      <c r="F11" s="2286"/>
      <c r="G11" s="2289"/>
      <c r="H11" s="2301" t="s">
        <v>12</v>
      </c>
      <c r="I11" s="2301"/>
      <c r="J11" s="2301"/>
      <c r="K11" s="2301" t="s">
        <v>13</v>
      </c>
      <c r="L11" s="2301"/>
      <c r="M11" s="2301"/>
      <c r="N11" s="2301" t="s">
        <v>14</v>
      </c>
      <c r="O11" s="2301"/>
      <c r="P11" s="2301"/>
      <c r="Q11" s="2301" t="s">
        <v>15</v>
      </c>
      <c r="R11" s="2301"/>
      <c r="S11" s="2301"/>
      <c r="T11" s="2300" t="s">
        <v>1306</v>
      </c>
      <c r="U11" s="2302" t="s">
        <v>181</v>
      </c>
      <c r="V11" s="2302"/>
    </row>
    <row r="12" spans="1:24" ht="28.5" customHeight="1">
      <c r="A12" s="2287"/>
      <c r="B12" s="2290"/>
      <c r="C12" s="2290"/>
      <c r="D12" s="2287"/>
      <c r="E12" s="2290"/>
      <c r="F12" s="2287"/>
      <c r="G12" s="2290"/>
      <c r="H12" s="1091">
        <v>1</v>
      </c>
      <c r="I12" s="1091">
        <v>2</v>
      </c>
      <c r="J12" s="1091">
        <v>3</v>
      </c>
      <c r="K12" s="1091">
        <v>4</v>
      </c>
      <c r="L12" s="1091">
        <v>5</v>
      </c>
      <c r="M12" s="1091">
        <v>6</v>
      </c>
      <c r="N12" s="1091">
        <v>7</v>
      </c>
      <c r="O12" s="1091">
        <v>8</v>
      </c>
      <c r="P12" s="1091">
        <v>9</v>
      </c>
      <c r="Q12" s="1091">
        <v>10</v>
      </c>
      <c r="R12" s="1091">
        <v>11</v>
      </c>
      <c r="S12" s="1091">
        <v>12</v>
      </c>
      <c r="T12" s="2300"/>
      <c r="U12" s="1092" t="s">
        <v>18</v>
      </c>
      <c r="V12" s="1092" t="s">
        <v>19</v>
      </c>
    </row>
    <row r="13" spans="1:24" s="1099" customFormat="1" ht="48" hidden="1" customHeight="1">
      <c r="A13" s="2315" t="s">
        <v>3055</v>
      </c>
      <c r="B13" s="1093"/>
      <c r="C13" s="1093"/>
      <c r="D13" s="1094" t="s">
        <v>3056</v>
      </c>
      <c r="E13" s="1095" t="s">
        <v>3057</v>
      </c>
      <c r="F13" s="1094" t="s">
        <v>3058</v>
      </c>
      <c r="G13" s="2318" t="s">
        <v>3059</v>
      </c>
      <c r="H13" s="1096"/>
      <c r="I13" s="1096"/>
      <c r="J13" s="1096"/>
      <c r="K13" s="1096"/>
      <c r="L13" s="1096"/>
      <c r="M13" s="1096"/>
      <c r="N13" s="1096"/>
      <c r="O13" s="1096"/>
      <c r="P13" s="1096"/>
      <c r="Q13" s="1096"/>
      <c r="R13" s="1096"/>
      <c r="S13" s="1096"/>
      <c r="T13" s="1097"/>
      <c r="U13" s="1098"/>
      <c r="V13" s="1098"/>
      <c r="X13" s="1100"/>
    </row>
    <row r="14" spans="1:24" s="1099" customFormat="1" ht="48" hidden="1" customHeight="1">
      <c r="A14" s="2316"/>
      <c r="B14" s="1093"/>
      <c r="C14" s="1093"/>
      <c r="D14" s="1101" t="s">
        <v>3060</v>
      </c>
      <c r="E14" s="1095" t="s">
        <v>3061</v>
      </c>
      <c r="F14" s="1102" t="s">
        <v>3062</v>
      </c>
      <c r="G14" s="2318"/>
      <c r="H14" s="1096"/>
      <c r="I14" s="1096"/>
      <c r="J14" s="1096"/>
      <c r="K14" s="1096"/>
      <c r="L14" s="1096"/>
      <c r="M14" s="1096"/>
      <c r="N14" s="1096"/>
      <c r="O14" s="1096"/>
      <c r="P14" s="1096"/>
      <c r="Q14" s="1096"/>
      <c r="R14" s="1096"/>
      <c r="S14" s="1096"/>
      <c r="T14" s="1097"/>
      <c r="U14" s="1098"/>
      <c r="V14" s="1098"/>
      <c r="X14" s="1100"/>
    </row>
    <row r="15" spans="1:24" s="1099" customFormat="1" ht="48" hidden="1" customHeight="1">
      <c r="A15" s="2316"/>
      <c r="B15" s="1093"/>
      <c r="C15" s="1093"/>
      <c r="D15" s="1094" t="s">
        <v>3063</v>
      </c>
      <c r="E15" s="1095" t="s">
        <v>3064</v>
      </c>
      <c r="F15" s="1094" t="s">
        <v>3065</v>
      </c>
      <c r="G15" s="2318"/>
      <c r="H15" s="1096"/>
      <c r="I15" s="1096"/>
      <c r="J15" s="1096"/>
      <c r="K15" s="1096"/>
      <c r="L15" s="1096"/>
      <c r="M15" s="1096"/>
      <c r="N15" s="1096"/>
      <c r="O15" s="1096"/>
      <c r="P15" s="1096"/>
      <c r="Q15" s="1096"/>
      <c r="R15" s="1096"/>
      <c r="S15" s="1096"/>
      <c r="T15" s="1097"/>
      <c r="U15" s="1098"/>
      <c r="V15" s="1098"/>
      <c r="X15" s="1100"/>
    </row>
    <row r="16" spans="1:24" s="1099" customFormat="1" ht="48" hidden="1" customHeight="1">
      <c r="A16" s="2316"/>
      <c r="B16" s="1093"/>
      <c r="C16" s="1093"/>
      <c r="D16" s="1103" t="s">
        <v>3066</v>
      </c>
      <c r="E16" s="1095" t="s">
        <v>3067</v>
      </c>
      <c r="F16" s="1094" t="s">
        <v>3068</v>
      </c>
      <c r="G16" s="2318"/>
      <c r="H16" s="1096"/>
      <c r="I16" s="1096"/>
      <c r="J16" s="1096"/>
      <c r="K16" s="1096"/>
      <c r="L16" s="1096"/>
      <c r="M16" s="1096"/>
      <c r="N16" s="1096"/>
      <c r="O16" s="1096"/>
      <c r="P16" s="1096"/>
      <c r="Q16" s="1096"/>
      <c r="R16" s="1096"/>
      <c r="S16" s="1096"/>
      <c r="T16" s="1097" t="s">
        <v>3</v>
      </c>
      <c r="U16" s="1098"/>
      <c r="V16" s="1098"/>
      <c r="X16" s="1100"/>
    </row>
    <row r="17" spans="1:25" s="1099" customFormat="1" ht="48" hidden="1" customHeight="1">
      <c r="A17" s="2317"/>
      <c r="B17" s="1093"/>
      <c r="C17" s="1093"/>
      <c r="D17" s="1103" t="s">
        <v>3069</v>
      </c>
      <c r="E17" s="1104"/>
      <c r="F17" s="1094" t="s">
        <v>3070</v>
      </c>
      <c r="G17" s="2318"/>
      <c r="H17" s="1096"/>
      <c r="I17" s="1096"/>
      <c r="J17" s="1096"/>
      <c r="K17" s="1096"/>
      <c r="L17" s="1096"/>
      <c r="M17" s="1096"/>
      <c r="N17" s="1096"/>
      <c r="O17" s="1096"/>
      <c r="P17" s="1096"/>
      <c r="Q17" s="1096"/>
      <c r="R17" s="1096"/>
      <c r="S17" s="1096"/>
      <c r="T17" s="1097"/>
      <c r="U17" s="1098"/>
      <c r="V17" s="1098"/>
      <c r="X17" s="1100"/>
      <c r="Y17" s="1099" t="s">
        <v>3</v>
      </c>
    </row>
    <row r="18" spans="1:25" s="1099" customFormat="1" ht="48" hidden="1" customHeight="1">
      <c r="A18" s="2315" t="s">
        <v>3071</v>
      </c>
      <c r="B18" s="1093"/>
      <c r="C18" s="1093"/>
      <c r="D18" s="1105" t="s">
        <v>3072</v>
      </c>
      <c r="E18" s="1095" t="s">
        <v>3057</v>
      </c>
      <c r="F18" s="1094" t="s">
        <v>3058</v>
      </c>
      <c r="G18" s="2319" t="s">
        <v>3059</v>
      </c>
      <c r="H18" s="1096"/>
      <c r="I18" s="1096"/>
      <c r="J18" s="1096"/>
      <c r="K18" s="1096"/>
      <c r="L18" s="1096"/>
      <c r="M18" s="1096"/>
      <c r="N18" s="1096"/>
      <c r="O18" s="1096"/>
      <c r="P18" s="1096"/>
      <c r="Q18" s="1096"/>
      <c r="R18" s="1096"/>
      <c r="S18" s="1096"/>
      <c r="T18" s="1097"/>
      <c r="U18" s="1098"/>
      <c r="V18" s="1098"/>
      <c r="X18" s="1100"/>
    </row>
    <row r="19" spans="1:25" s="1099" customFormat="1" ht="48" hidden="1" customHeight="1">
      <c r="A19" s="2316"/>
      <c r="B19" s="1093"/>
      <c r="C19" s="1093"/>
      <c r="D19" s="1106" t="s">
        <v>3073</v>
      </c>
      <c r="E19" s="1095" t="s">
        <v>3074</v>
      </c>
      <c r="F19" s="1102" t="s">
        <v>3062</v>
      </c>
      <c r="G19" s="2319"/>
      <c r="H19" s="1096"/>
      <c r="I19" s="1096"/>
      <c r="J19" s="1096"/>
      <c r="K19" s="1096"/>
      <c r="L19" s="1096"/>
      <c r="M19" s="1096"/>
      <c r="N19" s="1096"/>
      <c r="O19" s="1096"/>
      <c r="P19" s="1096"/>
      <c r="Q19" s="1096"/>
      <c r="R19" s="1096"/>
      <c r="S19" s="1096"/>
      <c r="T19" s="1097"/>
      <c r="U19" s="1098"/>
      <c r="V19" s="1098"/>
      <c r="W19" s="1099" t="s">
        <v>3</v>
      </c>
      <c r="X19" s="1100"/>
    </row>
    <row r="20" spans="1:25" s="1099" customFormat="1" ht="48" hidden="1" customHeight="1">
      <c r="A20" s="2316"/>
      <c r="B20" s="1093"/>
      <c r="C20" s="1093"/>
      <c r="D20" s="1103" t="s">
        <v>3075</v>
      </c>
      <c r="E20" s="1107" t="s">
        <v>3064</v>
      </c>
      <c r="F20" s="1094" t="s">
        <v>3076</v>
      </c>
      <c r="G20" s="2319"/>
      <c r="H20" s="1096"/>
      <c r="I20" s="1096"/>
      <c r="J20" s="1096"/>
      <c r="K20" s="1096"/>
      <c r="L20" s="1096"/>
      <c r="M20" s="1096"/>
      <c r="N20" s="1096"/>
      <c r="O20" s="1096"/>
      <c r="P20" s="1096"/>
      <c r="Q20" s="1096"/>
      <c r="R20" s="1096"/>
      <c r="S20" s="1096"/>
      <c r="T20" s="1097"/>
      <c r="U20" s="1098"/>
      <c r="V20" s="1098"/>
      <c r="X20" s="1100"/>
    </row>
    <row r="21" spans="1:25" s="1099" customFormat="1" ht="48" hidden="1" customHeight="1">
      <c r="A21" s="2316"/>
      <c r="B21" s="1093"/>
      <c r="C21" s="1093"/>
      <c r="D21" s="1105" t="s">
        <v>3077</v>
      </c>
      <c r="E21" s="1095" t="s">
        <v>3067</v>
      </c>
      <c r="F21" s="1094" t="s">
        <v>3068</v>
      </c>
      <c r="G21" s="2319"/>
      <c r="H21" s="1096"/>
      <c r="I21" s="1096"/>
      <c r="J21" s="1096"/>
      <c r="K21" s="1096"/>
      <c r="L21" s="1096"/>
      <c r="M21" s="1096"/>
      <c r="N21" s="1096"/>
      <c r="O21" s="1096"/>
      <c r="P21" s="1096"/>
      <c r="Q21" s="1096"/>
      <c r="R21" s="1096"/>
      <c r="S21" s="1096"/>
      <c r="T21" s="1097"/>
      <c r="U21" s="1098"/>
      <c r="V21" s="1098"/>
      <c r="X21" s="1100"/>
    </row>
    <row r="22" spans="1:25" s="1099" customFormat="1" ht="48" hidden="1" customHeight="1">
      <c r="A22" s="2317"/>
      <c r="B22" s="1093"/>
      <c r="C22" s="1093"/>
      <c r="D22" s="1108"/>
      <c r="E22" s="1104"/>
      <c r="F22" s="1094" t="s">
        <v>3070</v>
      </c>
      <c r="G22" s="2319"/>
      <c r="H22" s="1096"/>
      <c r="I22" s="1096"/>
      <c r="J22" s="1096"/>
      <c r="K22" s="1096"/>
      <c r="L22" s="1096"/>
      <c r="M22" s="1096"/>
      <c r="N22" s="1096"/>
      <c r="O22" s="1096"/>
      <c r="P22" s="1096"/>
      <c r="Q22" s="1096"/>
      <c r="R22" s="1096"/>
      <c r="S22" s="1096"/>
      <c r="T22" s="1097"/>
      <c r="U22" s="1098"/>
      <c r="V22" s="1098"/>
      <c r="X22" s="1100"/>
      <c r="Y22" s="1099" t="s">
        <v>3</v>
      </c>
    </row>
    <row r="23" spans="1:25" s="1099" customFormat="1" ht="48" hidden="1" customHeight="1">
      <c r="A23" s="2315" t="s">
        <v>3078</v>
      </c>
      <c r="B23" s="1109"/>
      <c r="C23" s="1109"/>
      <c r="D23" s="2320" t="s">
        <v>3079</v>
      </c>
      <c r="E23" s="1095" t="s">
        <v>3080</v>
      </c>
      <c r="F23" s="2322" t="s">
        <v>3081</v>
      </c>
      <c r="G23" s="2324" t="s">
        <v>3059</v>
      </c>
      <c r="H23" s="1110"/>
      <c r="I23" s="1110"/>
      <c r="J23" s="1110"/>
      <c r="K23" s="1110"/>
      <c r="L23" s="1110"/>
      <c r="M23" s="1110"/>
      <c r="N23" s="1110"/>
      <c r="O23" s="1110"/>
      <c r="P23" s="1110"/>
      <c r="Q23" s="1110"/>
      <c r="R23" s="1110"/>
      <c r="S23" s="1110"/>
      <c r="T23" s="1110"/>
      <c r="U23" s="1111"/>
      <c r="V23" s="1111"/>
      <c r="X23" s="1100"/>
    </row>
    <row r="24" spans="1:25" s="1099" customFormat="1" ht="48" hidden="1" customHeight="1">
      <c r="A24" s="2317"/>
      <c r="B24" s="1109"/>
      <c r="C24" s="1109"/>
      <c r="D24" s="2321"/>
      <c r="E24" s="1104" t="s">
        <v>3082</v>
      </c>
      <c r="F24" s="2323"/>
      <c r="G24" s="2325"/>
      <c r="H24" s="1110"/>
      <c r="I24" s="1110"/>
      <c r="J24" s="1110"/>
      <c r="K24" s="1110"/>
      <c r="L24" s="1110"/>
      <c r="M24" s="1110"/>
      <c r="N24" s="1110"/>
      <c r="O24" s="1110"/>
      <c r="P24" s="1110"/>
      <c r="Q24" s="1110"/>
      <c r="R24" s="1110"/>
      <c r="S24" s="1110"/>
      <c r="T24" s="1110"/>
      <c r="U24" s="1111"/>
      <c r="V24" s="1111"/>
      <c r="X24" s="1100"/>
    </row>
    <row r="25" spans="1:25" ht="70.5" customHeight="1">
      <c r="A25" s="2303" t="s">
        <v>3083</v>
      </c>
      <c r="B25" s="1112"/>
      <c r="C25" s="1112"/>
      <c r="D25" s="1113" t="s">
        <v>3084</v>
      </c>
      <c r="E25" s="1114"/>
      <c r="F25" s="1113" t="s">
        <v>3085</v>
      </c>
      <c r="G25" s="1115" t="s">
        <v>3086</v>
      </c>
      <c r="H25" s="1116"/>
      <c r="I25" s="1116"/>
      <c r="J25" s="1116"/>
      <c r="K25" s="1112"/>
      <c r="L25" s="1112"/>
      <c r="M25" s="1112"/>
      <c r="N25" s="1112"/>
      <c r="O25" s="1112"/>
      <c r="P25" s="1112"/>
      <c r="Q25" s="1112"/>
      <c r="R25" s="1112"/>
      <c r="S25" s="1112"/>
      <c r="T25" s="2306" t="s">
        <v>3087</v>
      </c>
      <c r="U25" s="2309"/>
      <c r="V25" s="2309"/>
    </row>
    <row r="26" spans="1:25" ht="62.25" customHeight="1">
      <c r="A26" s="2304"/>
      <c r="B26" s="1112"/>
      <c r="C26" s="1112"/>
      <c r="D26" s="1113" t="s">
        <v>3088</v>
      </c>
      <c r="E26" s="1114"/>
      <c r="F26" s="1113" t="s">
        <v>3089</v>
      </c>
      <c r="G26" s="1115" t="s">
        <v>3090</v>
      </c>
      <c r="H26" s="1112"/>
      <c r="I26" s="1112"/>
      <c r="J26" s="1116"/>
      <c r="K26" s="1116"/>
      <c r="L26" s="1116"/>
      <c r="M26" s="1116"/>
      <c r="N26" s="1112"/>
      <c r="O26" s="1112"/>
      <c r="P26" s="1112"/>
      <c r="Q26" s="1112"/>
      <c r="R26" s="1112"/>
      <c r="S26" s="1112"/>
      <c r="T26" s="2307"/>
      <c r="U26" s="2310"/>
      <c r="V26" s="2310"/>
    </row>
    <row r="27" spans="1:25" ht="65.25" customHeight="1">
      <c r="A27" s="2304"/>
      <c r="B27" s="1112"/>
      <c r="C27" s="1112"/>
      <c r="D27" s="1113" t="s">
        <v>3091</v>
      </c>
      <c r="E27" s="1114"/>
      <c r="F27" s="1113" t="s">
        <v>3092</v>
      </c>
      <c r="G27" s="1115" t="s">
        <v>3093</v>
      </c>
      <c r="H27" s="1112"/>
      <c r="I27" s="1112"/>
      <c r="J27" s="1112"/>
      <c r="K27" s="1116"/>
      <c r="L27" s="1116"/>
      <c r="M27" s="1116"/>
      <c r="N27" s="1116"/>
      <c r="O27" s="1116"/>
      <c r="P27" s="1116"/>
      <c r="Q27" s="1116"/>
      <c r="R27" s="1116"/>
      <c r="S27" s="1116"/>
      <c r="T27" s="2307"/>
      <c r="U27" s="2310"/>
      <c r="V27" s="2310"/>
    </row>
    <row r="28" spans="1:25" ht="65.25" customHeight="1">
      <c r="A28" s="2304"/>
      <c r="B28" s="1112"/>
      <c r="C28" s="1112"/>
      <c r="D28" s="1113" t="s">
        <v>3094</v>
      </c>
      <c r="E28" s="1114"/>
      <c r="F28" s="1113" t="s">
        <v>3095</v>
      </c>
      <c r="G28" s="2312" t="s">
        <v>3096</v>
      </c>
      <c r="H28" s="1112"/>
      <c r="I28" s="1112"/>
      <c r="J28" s="1112"/>
      <c r="K28" s="1116"/>
      <c r="L28" s="1116"/>
      <c r="M28" s="1116"/>
      <c r="N28" s="1116"/>
      <c r="O28" s="1116"/>
      <c r="P28" s="1116"/>
      <c r="Q28" s="1116"/>
      <c r="R28" s="1116"/>
      <c r="S28" s="1116"/>
      <c r="T28" s="2307"/>
      <c r="U28" s="2310"/>
      <c r="V28" s="2310"/>
    </row>
    <row r="29" spans="1:25" ht="51" customHeight="1">
      <c r="A29" s="2304"/>
      <c r="B29" s="1112"/>
      <c r="C29" s="1112"/>
      <c r="D29" s="1113" t="s">
        <v>3097</v>
      </c>
      <c r="E29" s="1114"/>
      <c r="F29" s="1113"/>
      <c r="G29" s="2313"/>
      <c r="H29" s="1112"/>
      <c r="I29" s="1112"/>
      <c r="J29" s="1112"/>
      <c r="K29" s="1116"/>
      <c r="L29" s="1116"/>
      <c r="M29" s="1116"/>
      <c r="N29" s="1116"/>
      <c r="O29" s="1116"/>
      <c r="P29" s="1116"/>
      <c r="Q29" s="1116"/>
      <c r="R29" s="1116"/>
      <c r="S29" s="1116"/>
      <c r="T29" s="2307"/>
      <c r="U29" s="2310"/>
      <c r="V29" s="2310"/>
    </row>
    <row r="30" spans="1:25" ht="54.75" customHeight="1">
      <c r="A30" s="2305"/>
      <c r="B30" s="1112"/>
      <c r="C30" s="1112"/>
      <c r="D30" s="1113" t="s">
        <v>3098</v>
      </c>
      <c r="E30" s="1114"/>
      <c r="F30" s="1113" t="s">
        <v>3099</v>
      </c>
      <c r="G30" s="1115" t="s">
        <v>3086</v>
      </c>
      <c r="H30" s="1112"/>
      <c r="I30" s="1112"/>
      <c r="J30" s="1112"/>
      <c r="K30" s="1116"/>
      <c r="L30" s="1116"/>
      <c r="M30" s="1116"/>
      <c r="N30" s="1116"/>
      <c r="O30" s="1116"/>
      <c r="P30" s="1116"/>
      <c r="Q30" s="1116"/>
      <c r="R30" s="1116"/>
      <c r="S30" s="1116"/>
      <c r="T30" s="2308"/>
      <c r="U30" s="2311"/>
      <c r="V30" s="2311"/>
    </row>
    <row r="31" spans="1:25" ht="38.25" customHeight="1">
      <c r="A31" s="2314" t="s">
        <v>3100</v>
      </c>
      <c r="B31" s="2314"/>
      <c r="C31" s="2314"/>
      <c r="D31" s="2314"/>
      <c r="E31" s="2314"/>
      <c r="F31" s="2314"/>
      <c r="G31" s="2314"/>
      <c r="H31" s="2314"/>
      <c r="I31" s="2314"/>
      <c r="J31" s="2314"/>
      <c r="K31" s="2314"/>
      <c r="L31" s="2314"/>
      <c r="M31" s="2314"/>
      <c r="N31" s="2314"/>
      <c r="O31" s="2314"/>
      <c r="P31" s="2314"/>
      <c r="Q31" s="2314"/>
      <c r="R31" s="2314"/>
      <c r="S31" s="2314"/>
      <c r="T31" s="2314"/>
      <c r="U31" s="2314"/>
      <c r="V31" s="2314"/>
    </row>
    <row r="32" spans="1:25" s="1090" customFormat="1" ht="48" customHeight="1">
      <c r="A32" s="1117">
        <v>1</v>
      </c>
      <c r="B32" s="1089">
        <v>2</v>
      </c>
      <c r="C32" s="1089">
        <v>3</v>
      </c>
      <c r="D32" s="1117">
        <v>4</v>
      </c>
      <c r="E32" s="1089"/>
      <c r="F32" s="1117">
        <v>5</v>
      </c>
      <c r="G32" s="1089">
        <v>6</v>
      </c>
      <c r="H32" s="2297">
        <v>7</v>
      </c>
      <c r="I32" s="2297"/>
      <c r="J32" s="2297"/>
      <c r="K32" s="2297"/>
      <c r="L32" s="2297"/>
      <c r="M32" s="2297"/>
      <c r="N32" s="2297"/>
      <c r="O32" s="2297"/>
      <c r="P32" s="2297"/>
      <c r="Q32" s="2297"/>
      <c r="R32" s="2297"/>
      <c r="S32" s="2297"/>
      <c r="T32" s="2298">
        <v>8</v>
      </c>
      <c r="U32" s="2298"/>
      <c r="V32" s="2298"/>
    </row>
    <row r="33" spans="1:22" ht="48" customHeight="1">
      <c r="A33" s="2288" t="s">
        <v>350</v>
      </c>
      <c r="B33" s="2288" t="s">
        <v>5</v>
      </c>
      <c r="C33" s="2288" t="s">
        <v>6</v>
      </c>
      <c r="D33" s="2288" t="s">
        <v>7</v>
      </c>
      <c r="E33" s="2288" t="s">
        <v>1411</v>
      </c>
      <c r="F33" s="2299" t="s">
        <v>8</v>
      </c>
      <c r="G33" s="2288" t="s">
        <v>180</v>
      </c>
      <c r="H33" s="2299" t="s">
        <v>10</v>
      </c>
      <c r="I33" s="2299"/>
      <c r="J33" s="2299"/>
      <c r="K33" s="2299"/>
      <c r="L33" s="2299"/>
      <c r="M33" s="2299"/>
      <c r="N33" s="2299"/>
      <c r="O33" s="2299"/>
      <c r="P33" s="2299"/>
      <c r="Q33" s="2299"/>
      <c r="R33" s="2299"/>
      <c r="S33" s="2299"/>
      <c r="T33" s="2300" t="s">
        <v>11</v>
      </c>
      <c r="U33" s="2300"/>
      <c r="V33" s="2300"/>
    </row>
    <row r="34" spans="1:22" ht="23.25" customHeight="1">
      <c r="A34" s="2289"/>
      <c r="B34" s="2289"/>
      <c r="C34" s="2289"/>
      <c r="D34" s="2289"/>
      <c r="E34" s="2289"/>
      <c r="F34" s="2299"/>
      <c r="G34" s="2289"/>
      <c r="H34" s="2301" t="s">
        <v>12</v>
      </c>
      <c r="I34" s="2301"/>
      <c r="J34" s="2301"/>
      <c r="K34" s="2301" t="s">
        <v>13</v>
      </c>
      <c r="L34" s="2301"/>
      <c r="M34" s="2301"/>
      <c r="N34" s="2301" t="s">
        <v>14</v>
      </c>
      <c r="O34" s="2301"/>
      <c r="P34" s="2301"/>
      <c r="Q34" s="2301" t="s">
        <v>15</v>
      </c>
      <c r="R34" s="2301"/>
      <c r="S34" s="2301"/>
      <c r="T34" s="2300" t="s">
        <v>1306</v>
      </c>
      <c r="U34" s="2302" t="s">
        <v>181</v>
      </c>
      <c r="V34" s="2302"/>
    </row>
    <row r="35" spans="1:22" ht="21.75" customHeight="1">
      <c r="A35" s="2290"/>
      <c r="B35" s="2290"/>
      <c r="C35" s="2290"/>
      <c r="D35" s="2290"/>
      <c r="E35" s="2290"/>
      <c r="F35" s="2299"/>
      <c r="G35" s="2290"/>
      <c r="H35" s="1091">
        <v>1</v>
      </c>
      <c r="I35" s="1091">
        <v>2</v>
      </c>
      <c r="J35" s="1091">
        <v>3</v>
      </c>
      <c r="K35" s="1091">
        <v>4</v>
      </c>
      <c r="L35" s="1091">
        <v>5</v>
      </c>
      <c r="M35" s="1091">
        <v>6</v>
      </c>
      <c r="N35" s="1091">
        <v>7</v>
      </c>
      <c r="O35" s="1091">
        <v>8</v>
      </c>
      <c r="P35" s="1091">
        <v>9</v>
      </c>
      <c r="Q35" s="1091">
        <v>10</v>
      </c>
      <c r="R35" s="1091">
        <v>11</v>
      </c>
      <c r="S35" s="1091">
        <v>12</v>
      </c>
      <c r="T35" s="2300"/>
      <c r="U35" s="1092" t="s">
        <v>18</v>
      </c>
      <c r="V35" s="1092" t="s">
        <v>19</v>
      </c>
    </row>
    <row r="36" spans="1:22" s="1099" customFormat="1" ht="48" customHeight="1">
      <c r="A36" s="2326" t="s">
        <v>3101</v>
      </c>
      <c r="B36" s="1096"/>
      <c r="C36" s="1096"/>
      <c r="D36" s="1118" t="s">
        <v>3102</v>
      </c>
      <c r="E36" s="1119"/>
      <c r="F36" s="1120" t="s">
        <v>3103</v>
      </c>
      <c r="G36" s="2327" t="s">
        <v>3104</v>
      </c>
      <c r="H36" s="1096"/>
      <c r="I36" s="1116"/>
      <c r="J36" s="1096"/>
      <c r="K36" s="1096"/>
      <c r="L36" s="1096"/>
      <c r="M36" s="1096"/>
      <c r="N36" s="1096"/>
      <c r="O36" s="1096"/>
      <c r="P36" s="1096"/>
      <c r="Q36" s="1096"/>
      <c r="R36" s="1096"/>
      <c r="S36" s="1096"/>
      <c r="T36" s="2330" t="s">
        <v>3105</v>
      </c>
      <c r="U36" s="2333"/>
      <c r="V36" s="2333"/>
    </row>
    <row r="37" spans="1:22" s="1099" customFormat="1" ht="48" customHeight="1">
      <c r="A37" s="2326"/>
      <c r="B37" s="1096"/>
      <c r="C37" s="1096"/>
      <c r="D37" s="1118" t="s">
        <v>3106</v>
      </c>
      <c r="E37" s="1119"/>
      <c r="F37" s="1120" t="s">
        <v>3107</v>
      </c>
      <c r="G37" s="2328"/>
      <c r="H37" s="1096"/>
      <c r="I37" s="1096"/>
      <c r="J37" s="1116"/>
      <c r="K37" s="1096"/>
      <c r="L37" s="1096"/>
      <c r="M37" s="1096"/>
      <c r="N37" s="1096"/>
      <c r="O37" s="1096"/>
      <c r="P37" s="1096"/>
      <c r="Q37" s="1096"/>
      <c r="R37" s="1096"/>
      <c r="S37" s="1096"/>
      <c r="T37" s="2331"/>
      <c r="U37" s="2334"/>
      <c r="V37" s="2334"/>
    </row>
    <row r="38" spans="1:22" s="1099" customFormat="1" ht="48" customHeight="1">
      <c r="A38" s="2326"/>
      <c r="B38" s="1096"/>
      <c r="C38" s="1096"/>
      <c r="D38" s="1118" t="s">
        <v>3108</v>
      </c>
      <c r="E38" s="1119"/>
      <c r="F38" s="1120" t="s">
        <v>3109</v>
      </c>
      <c r="G38" s="2328"/>
      <c r="H38" s="1096"/>
      <c r="I38" s="1096"/>
      <c r="J38" s="1096"/>
      <c r="K38" s="1116"/>
      <c r="L38" s="1096"/>
      <c r="M38" s="1096"/>
      <c r="N38" s="1096"/>
      <c r="O38" s="1096"/>
      <c r="P38" s="1096"/>
      <c r="Q38" s="1096"/>
      <c r="R38" s="1096"/>
      <c r="S38" s="1096"/>
      <c r="T38" s="2331"/>
      <c r="U38" s="2334"/>
      <c r="V38" s="2334"/>
    </row>
    <row r="39" spans="1:22" s="1099" customFormat="1" ht="48" customHeight="1">
      <c r="A39" s="2326"/>
      <c r="B39" s="1096"/>
      <c r="C39" s="1096"/>
      <c r="D39" s="1113" t="s">
        <v>3110</v>
      </c>
      <c r="E39" s="1119"/>
      <c r="F39" s="1120" t="s">
        <v>3111</v>
      </c>
      <c r="G39" s="2328"/>
      <c r="H39" s="1096"/>
      <c r="I39" s="1096"/>
      <c r="J39" s="1096"/>
      <c r="K39" s="1116"/>
      <c r="L39" s="1096"/>
      <c r="M39" s="1096"/>
      <c r="N39" s="1096"/>
      <c r="O39" s="1096"/>
      <c r="P39" s="1096"/>
      <c r="Q39" s="1096"/>
      <c r="R39" s="1096"/>
      <c r="S39" s="1096"/>
      <c r="T39" s="2331"/>
      <c r="U39" s="2334"/>
      <c r="V39" s="2334"/>
    </row>
    <row r="40" spans="1:22" s="1099" customFormat="1" ht="48" customHeight="1">
      <c r="A40" s="2326"/>
      <c r="B40" s="1096"/>
      <c r="C40" s="1096"/>
      <c r="D40" s="1120" t="s">
        <v>3112</v>
      </c>
      <c r="E40" s="1119"/>
      <c r="F40" s="1120" t="s">
        <v>3113</v>
      </c>
      <c r="G40" s="2329"/>
      <c r="H40" s="1096"/>
      <c r="I40" s="1096"/>
      <c r="J40" s="1096"/>
      <c r="K40" s="1096"/>
      <c r="L40" s="1116"/>
      <c r="M40" s="1096"/>
      <c r="N40" s="1096"/>
      <c r="O40" s="1096"/>
      <c r="P40" s="1096"/>
      <c r="Q40" s="1096"/>
      <c r="R40" s="1096"/>
      <c r="S40" s="1096"/>
      <c r="T40" s="2332"/>
      <c r="U40" s="2335"/>
      <c r="V40" s="2335"/>
    </row>
    <row r="41" spans="1:22" ht="10.5" customHeight="1">
      <c r="A41" s="1121"/>
      <c r="B41" s="1122"/>
      <c r="C41" s="1122"/>
      <c r="D41" s="1121"/>
      <c r="E41" s="1121"/>
      <c r="F41" s="1121"/>
      <c r="G41" s="1121"/>
      <c r="H41" s="1122"/>
      <c r="I41" s="1122"/>
      <c r="J41" s="1122"/>
      <c r="K41" s="1122"/>
      <c r="L41" s="1122"/>
      <c r="M41" s="1122"/>
      <c r="N41" s="1122"/>
      <c r="O41" s="1122"/>
      <c r="P41" s="1122"/>
      <c r="Q41" s="1122"/>
      <c r="R41" s="1122"/>
      <c r="S41" s="1122"/>
      <c r="T41" s="1122"/>
      <c r="U41" s="1122"/>
      <c r="V41" s="1122"/>
    </row>
    <row r="42" spans="1:22" ht="48" customHeight="1">
      <c r="A42" s="2336" t="s">
        <v>253</v>
      </c>
      <c r="B42" s="2337"/>
      <c r="C42" s="2337"/>
      <c r="D42" s="2337"/>
      <c r="E42" s="2337"/>
      <c r="F42" s="2337"/>
      <c r="G42" s="2337"/>
      <c r="H42" s="2337"/>
      <c r="I42" s="2337"/>
      <c r="J42" s="2337"/>
      <c r="K42" s="2337"/>
      <c r="L42" s="2337"/>
      <c r="M42" s="2337"/>
      <c r="N42" s="2337"/>
      <c r="O42" s="2337"/>
      <c r="P42" s="2337"/>
      <c r="Q42" s="2337"/>
      <c r="R42" s="2337"/>
      <c r="S42" s="2337"/>
      <c r="T42" s="2337"/>
      <c r="U42" s="2337"/>
      <c r="V42" s="2338"/>
    </row>
    <row r="43" spans="1:22" ht="48" customHeight="1">
      <c r="A43" s="2314" t="s">
        <v>3114</v>
      </c>
      <c r="B43" s="2314"/>
      <c r="C43" s="2314"/>
      <c r="D43" s="2314"/>
      <c r="E43" s="2314"/>
      <c r="F43" s="2314"/>
      <c r="G43" s="2314"/>
      <c r="H43" s="2314"/>
      <c r="I43" s="2314"/>
      <c r="J43" s="2314"/>
      <c r="K43" s="2314"/>
      <c r="L43" s="2314"/>
      <c r="M43" s="2314"/>
      <c r="N43" s="2314"/>
      <c r="O43" s="2314"/>
      <c r="P43" s="2314"/>
      <c r="Q43" s="2314"/>
      <c r="R43" s="2314"/>
      <c r="S43" s="2314"/>
      <c r="T43" s="2314"/>
      <c r="U43" s="2314"/>
      <c r="V43" s="2314"/>
    </row>
    <row r="44" spans="1:22" s="1090" customFormat="1" ht="37.5" customHeight="1">
      <c r="A44" s="1117">
        <v>1</v>
      </c>
      <c r="B44" s="1089">
        <v>2</v>
      </c>
      <c r="C44" s="1089">
        <v>3</v>
      </c>
      <c r="D44" s="1117">
        <v>4</v>
      </c>
      <c r="E44" s="1089"/>
      <c r="F44" s="1117">
        <v>5</v>
      </c>
      <c r="G44" s="1089">
        <v>6</v>
      </c>
      <c r="H44" s="2297">
        <v>7</v>
      </c>
      <c r="I44" s="2297"/>
      <c r="J44" s="2297"/>
      <c r="K44" s="2297"/>
      <c r="L44" s="2297"/>
      <c r="M44" s="2297"/>
      <c r="N44" s="2297"/>
      <c r="O44" s="2297"/>
      <c r="P44" s="2297"/>
      <c r="Q44" s="2297"/>
      <c r="R44" s="2297"/>
      <c r="S44" s="2297"/>
      <c r="T44" s="2298">
        <v>8</v>
      </c>
      <c r="U44" s="2298"/>
      <c r="V44" s="2298"/>
    </row>
    <row r="45" spans="1:22" ht="27.75" customHeight="1">
      <c r="A45" s="2288" t="s">
        <v>350</v>
      </c>
      <c r="B45" s="2288" t="s">
        <v>5</v>
      </c>
      <c r="C45" s="2288" t="s">
        <v>6</v>
      </c>
      <c r="D45" s="2288" t="s">
        <v>7</v>
      </c>
      <c r="E45" s="2288" t="s">
        <v>1411</v>
      </c>
      <c r="F45" s="2339" t="s">
        <v>8</v>
      </c>
      <c r="G45" s="2288" t="s">
        <v>180</v>
      </c>
      <c r="H45" s="2299" t="s">
        <v>10</v>
      </c>
      <c r="I45" s="2299"/>
      <c r="J45" s="2299"/>
      <c r="K45" s="2299"/>
      <c r="L45" s="2299"/>
      <c r="M45" s="2299"/>
      <c r="N45" s="2299"/>
      <c r="O45" s="2299"/>
      <c r="P45" s="2299"/>
      <c r="Q45" s="2299"/>
      <c r="R45" s="2299"/>
      <c r="S45" s="2299"/>
      <c r="T45" s="2300" t="s">
        <v>11</v>
      </c>
      <c r="U45" s="2300"/>
      <c r="V45" s="2300"/>
    </row>
    <row r="46" spans="1:22" ht="27.75" customHeight="1">
      <c r="A46" s="2289"/>
      <c r="B46" s="2289"/>
      <c r="C46" s="2289"/>
      <c r="D46" s="2289"/>
      <c r="E46" s="2289"/>
      <c r="F46" s="2339"/>
      <c r="G46" s="2289"/>
      <c r="H46" s="2301" t="s">
        <v>12</v>
      </c>
      <c r="I46" s="2301"/>
      <c r="J46" s="2301"/>
      <c r="K46" s="2301" t="s">
        <v>13</v>
      </c>
      <c r="L46" s="2301"/>
      <c r="M46" s="2301"/>
      <c r="N46" s="2301" t="s">
        <v>14</v>
      </c>
      <c r="O46" s="2301"/>
      <c r="P46" s="2301"/>
      <c r="Q46" s="2301" t="s">
        <v>15</v>
      </c>
      <c r="R46" s="2301"/>
      <c r="S46" s="2301"/>
      <c r="T46" s="2300" t="s">
        <v>1306</v>
      </c>
      <c r="U46" s="2302" t="s">
        <v>181</v>
      </c>
      <c r="V46" s="2302"/>
    </row>
    <row r="47" spans="1:22" ht="27.75" customHeight="1">
      <c r="A47" s="2290"/>
      <c r="B47" s="2290"/>
      <c r="C47" s="2290"/>
      <c r="D47" s="2290"/>
      <c r="E47" s="2290"/>
      <c r="F47" s="2339"/>
      <c r="G47" s="2290"/>
      <c r="H47" s="1091">
        <v>1</v>
      </c>
      <c r="I47" s="1091">
        <v>2</v>
      </c>
      <c r="J47" s="1091">
        <v>3</v>
      </c>
      <c r="K47" s="1091">
        <v>4</v>
      </c>
      <c r="L47" s="1091">
        <v>5</v>
      </c>
      <c r="M47" s="1091">
        <v>6</v>
      </c>
      <c r="N47" s="1091">
        <v>7</v>
      </c>
      <c r="O47" s="1091">
        <v>8</v>
      </c>
      <c r="P47" s="1091">
        <v>9</v>
      </c>
      <c r="Q47" s="1091">
        <v>10</v>
      </c>
      <c r="R47" s="1091">
        <v>11</v>
      </c>
      <c r="S47" s="1091">
        <v>12</v>
      </c>
      <c r="T47" s="2300"/>
      <c r="U47" s="1092" t="s">
        <v>18</v>
      </c>
      <c r="V47" s="1092" t="s">
        <v>19</v>
      </c>
    </row>
    <row r="48" spans="1:22" s="1099" customFormat="1" ht="48" customHeight="1">
      <c r="A48" s="2340" t="s">
        <v>3115</v>
      </c>
      <c r="B48" s="1096"/>
      <c r="C48" s="1096"/>
      <c r="D48" s="1120" t="s">
        <v>3116</v>
      </c>
      <c r="E48" s="1096"/>
      <c r="F48" s="1120" t="s">
        <v>3117</v>
      </c>
      <c r="G48" s="2324" t="s">
        <v>3118</v>
      </c>
      <c r="H48" s="1116"/>
      <c r="I48" s="1116"/>
      <c r="J48" s="1096"/>
      <c r="K48" s="1096"/>
      <c r="L48" s="1096"/>
      <c r="M48" s="1096"/>
      <c r="N48" s="1096"/>
      <c r="O48" s="1096"/>
      <c r="P48" s="1096"/>
      <c r="Q48" s="1096"/>
      <c r="R48" s="1096"/>
      <c r="S48" s="1096"/>
      <c r="T48" s="2344"/>
      <c r="U48" s="2333"/>
      <c r="V48" s="2333"/>
    </row>
    <row r="49" spans="1:22" s="1099" customFormat="1" ht="48" customHeight="1">
      <c r="A49" s="2341"/>
      <c r="B49" s="1096"/>
      <c r="C49" s="1096"/>
      <c r="D49" s="1120" t="s">
        <v>3119</v>
      </c>
      <c r="E49" s="1096"/>
      <c r="F49" s="1120" t="s">
        <v>3120</v>
      </c>
      <c r="G49" s="2343"/>
      <c r="H49" s="1096"/>
      <c r="I49" s="1116"/>
      <c r="J49" s="1096"/>
      <c r="K49" s="1096"/>
      <c r="L49" s="1096"/>
      <c r="M49" s="1096"/>
      <c r="N49" s="1096"/>
      <c r="O49" s="1096"/>
      <c r="P49" s="1096"/>
      <c r="Q49" s="1096"/>
      <c r="R49" s="1096"/>
      <c r="S49" s="1096"/>
      <c r="T49" s="2345"/>
      <c r="U49" s="2334"/>
      <c r="V49" s="2334"/>
    </row>
    <row r="50" spans="1:22" s="1099" customFormat="1" ht="48" customHeight="1">
      <c r="A50" s="2342"/>
      <c r="B50" s="1096"/>
      <c r="C50" s="1096"/>
      <c r="D50" s="1120" t="s">
        <v>3121</v>
      </c>
      <c r="E50" s="1096"/>
      <c r="F50" s="1120" t="s">
        <v>3122</v>
      </c>
      <c r="G50" s="2343"/>
      <c r="H50" s="1096"/>
      <c r="I50" s="1096"/>
      <c r="J50" s="1116"/>
      <c r="K50" s="1116"/>
      <c r="L50" s="1116"/>
      <c r="M50" s="1116"/>
      <c r="N50" s="1116"/>
      <c r="O50" s="1116"/>
      <c r="P50" s="1116"/>
      <c r="Q50" s="1116"/>
      <c r="R50" s="1116"/>
      <c r="S50" s="1116"/>
      <c r="T50" s="2346"/>
      <c r="U50" s="2335"/>
      <c r="V50" s="2335"/>
    </row>
    <row r="51" spans="1:22" s="1099" customFormat="1" ht="58.5" customHeight="1">
      <c r="A51" s="2340" t="s">
        <v>3123</v>
      </c>
      <c r="B51" s="1096"/>
      <c r="C51" s="1096"/>
      <c r="D51" s="1120" t="s">
        <v>3124</v>
      </c>
      <c r="E51" s="1096"/>
      <c r="F51" s="1120" t="s">
        <v>3125</v>
      </c>
      <c r="G51" s="2343"/>
      <c r="H51" s="1096"/>
      <c r="I51" s="1096"/>
      <c r="J51" s="1116"/>
      <c r="K51" s="1096"/>
      <c r="L51" s="1096"/>
      <c r="M51" s="1096"/>
      <c r="N51" s="1096"/>
      <c r="O51" s="1096"/>
      <c r="P51" s="1096"/>
      <c r="Q51" s="1096"/>
      <c r="R51" s="1096"/>
      <c r="S51" s="1096"/>
      <c r="T51" s="1097"/>
      <c r="U51" s="1098"/>
      <c r="V51" s="1098"/>
    </row>
    <row r="52" spans="1:22" s="1099" customFormat="1" ht="48" customHeight="1">
      <c r="A52" s="2341"/>
      <c r="B52" s="1096"/>
      <c r="C52" s="1096"/>
      <c r="D52" s="1120" t="s">
        <v>3126</v>
      </c>
      <c r="E52" s="1096"/>
      <c r="F52" s="1120" t="s">
        <v>3127</v>
      </c>
      <c r="G52" s="2343"/>
      <c r="H52" s="1096"/>
      <c r="I52" s="1096"/>
      <c r="J52" s="1116"/>
      <c r="K52" s="1096"/>
      <c r="L52" s="1096"/>
      <c r="M52" s="1096"/>
      <c r="N52" s="1096"/>
      <c r="O52" s="1096"/>
      <c r="P52" s="1096"/>
      <c r="Q52" s="1096"/>
      <c r="R52" s="1096"/>
      <c r="S52" s="1096"/>
      <c r="T52" s="1097"/>
      <c r="U52" s="1098"/>
      <c r="V52" s="1098"/>
    </row>
    <row r="53" spans="1:22" s="1099" customFormat="1" ht="61.5" customHeight="1">
      <c r="A53" s="2342"/>
      <c r="B53" s="1096"/>
      <c r="C53" s="1096"/>
      <c r="D53" s="1120" t="s">
        <v>3128</v>
      </c>
      <c r="E53" s="1096"/>
      <c r="F53" s="1120" t="s">
        <v>3129</v>
      </c>
      <c r="G53" s="2343"/>
      <c r="H53" s="1096"/>
      <c r="I53" s="1096"/>
      <c r="J53" s="1096"/>
      <c r="K53" s="1116"/>
      <c r="L53" s="1116"/>
      <c r="M53" s="1116"/>
      <c r="N53" s="1116"/>
      <c r="O53" s="1116"/>
      <c r="P53" s="1116"/>
      <c r="Q53" s="1116"/>
      <c r="R53" s="1116"/>
      <c r="S53" s="1116"/>
      <c r="T53" s="1097"/>
      <c r="U53" s="1098"/>
      <c r="V53" s="1098"/>
    </row>
    <row r="54" spans="1:22" s="1099" customFormat="1" ht="48" customHeight="1">
      <c r="A54" s="2340" t="s">
        <v>3130</v>
      </c>
      <c r="B54" s="1096"/>
      <c r="C54" s="1096"/>
      <c r="D54" s="1120" t="s">
        <v>3131</v>
      </c>
      <c r="E54" s="1096"/>
      <c r="F54" s="1120" t="s">
        <v>3132</v>
      </c>
      <c r="G54" s="2343"/>
      <c r="H54" s="1096"/>
      <c r="I54" s="1096"/>
      <c r="J54" s="1096"/>
      <c r="K54" s="1116"/>
      <c r="L54" s="1096"/>
      <c r="M54" s="1096"/>
      <c r="N54" s="1096"/>
      <c r="O54" s="1096"/>
      <c r="P54" s="1096"/>
      <c r="Q54" s="1096"/>
      <c r="R54" s="1096"/>
      <c r="S54" s="1096"/>
      <c r="T54" s="1097"/>
      <c r="U54" s="1098"/>
      <c r="V54" s="1098"/>
    </row>
    <row r="55" spans="1:22" s="1099" customFormat="1" ht="48" customHeight="1">
      <c r="A55" s="2341"/>
      <c r="B55" s="1096"/>
      <c r="C55" s="1096"/>
      <c r="D55" s="1120" t="s">
        <v>3126</v>
      </c>
      <c r="E55" s="1096"/>
      <c r="F55" s="1120" t="s">
        <v>3133</v>
      </c>
      <c r="G55" s="2343"/>
      <c r="H55" s="1096"/>
      <c r="I55" s="1096"/>
      <c r="J55" s="1096"/>
      <c r="K55" s="1116"/>
      <c r="L55" s="1096"/>
      <c r="M55" s="1096"/>
      <c r="N55" s="1096"/>
      <c r="O55" s="1096"/>
      <c r="P55" s="1096"/>
      <c r="Q55" s="1096"/>
      <c r="R55" s="1096"/>
      <c r="S55" s="1096"/>
      <c r="T55" s="1097"/>
      <c r="U55" s="1098"/>
      <c r="V55" s="1098"/>
    </row>
    <row r="56" spans="1:22" s="1099" customFormat="1" ht="48" customHeight="1">
      <c r="A56" s="2341"/>
      <c r="B56" s="1096"/>
      <c r="C56" s="1096"/>
      <c r="D56" s="1120" t="s">
        <v>3134</v>
      </c>
      <c r="E56" s="1096"/>
      <c r="F56" s="1120" t="s">
        <v>3135</v>
      </c>
      <c r="G56" s="2343"/>
      <c r="H56" s="1096"/>
      <c r="I56" s="1096"/>
      <c r="J56" s="1096"/>
      <c r="K56" s="1116"/>
      <c r="L56" s="1096"/>
      <c r="M56" s="1096"/>
      <c r="N56" s="1096"/>
      <c r="O56" s="1096"/>
      <c r="P56" s="1096"/>
      <c r="Q56" s="1096"/>
      <c r="R56" s="1096"/>
      <c r="S56" s="1096"/>
      <c r="T56" s="1097"/>
      <c r="U56" s="1098"/>
      <c r="V56" s="1098"/>
    </row>
    <row r="57" spans="1:22" s="1099" customFormat="1" ht="48" customHeight="1">
      <c r="A57" s="2342"/>
      <c r="B57" s="1110"/>
      <c r="C57" s="1110"/>
      <c r="D57" s="1120" t="s">
        <v>3136</v>
      </c>
      <c r="E57" s="1110"/>
      <c r="F57" s="1123" t="s">
        <v>3137</v>
      </c>
      <c r="G57" s="2325"/>
      <c r="H57" s="1110"/>
      <c r="I57" s="1110"/>
      <c r="J57" s="1110"/>
      <c r="K57" s="1110"/>
      <c r="L57" s="1116"/>
      <c r="M57" s="1116"/>
      <c r="N57" s="1110"/>
      <c r="O57" s="1124"/>
      <c r="P57" s="1116"/>
      <c r="Q57" s="1096"/>
      <c r="R57" s="1124"/>
      <c r="S57" s="1124"/>
      <c r="T57" s="1110"/>
      <c r="U57" s="1111"/>
      <c r="V57" s="1111"/>
    </row>
    <row r="58" spans="1:22" s="1099" customFormat="1" ht="10.5" customHeight="1">
      <c r="A58" s="1125"/>
      <c r="B58" s="1126"/>
      <c r="C58" s="1126"/>
      <c r="D58" s="1086"/>
      <c r="E58" s="1126"/>
      <c r="F58" s="1086"/>
      <c r="G58" s="1126"/>
      <c r="H58" s="1126"/>
      <c r="I58" s="1126"/>
      <c r="J58" s="1126"/>
      <c r="K58" s="1126"/>
      <c r="L58" s="1126"/>
      <c r="M58" s="1126"/>
      <c r="N58" s="1126"/>
      <c r="O58" s="1126"/>
      <c r="P58" s="1126"/>
      <c r="Q58" s="1126"/>
      <c r="R58" s="1126"/>
      <c r="S58" s="1126"/>
      <c r="T58" s="1126"/>
      <c r="U58" s="1087"/>
      <c r="V58" s="1087"/>
    </row>
    <row r="59" spans="1:22" ht="48" customHeight="1">
      <c r="A59" s="2314" t="s">
        <v>3486</v>
      </c>
      <c r="B59" s="2314"/>
      <c r="C59" s="2314"/>
      <c r="D59" s="2314"/>
      <c r="E59" s="2314"/>
      <c r="F59" s="2314"/>
      <c r="G59" s="2314"/>
      <c r="H59" s="2314"/>
      <c r="I59" s="2314"/>
      <c r="J59" s="2314"/>
      <c r="K59" s="2314"/>
      <c r="L59" s="2314"/>
      <c r="M59" s="2314"/>
      <c r="N59" s="2314"/>
      <c r="O59" s="2314"/>
      <c r="P59" s="2314"/>
      <c r="Q59" s="2314"/>
      <c r="R59" s="2314"/>
      <c r="S59" s="2314"/>
      <c r="T59" s="2314"/>
      <c r="U59" s="2314"/>
      <c r="V59" s="2314"/>
    </row>
    <row r="60" spans="1:22" s="1090" customFormat="1" ht="48" customHeight="1">
      <c r="A60" s="1117">
        <v>1</v>
      </c>
      <c r="B60" s="1089">
        <v>2</v>
      </c>
      <c r="C60" s="1089">
        <v>3</v>
      </c>
      <c r="D60" s="1117">
        <v>4</v>
      </c>
      <c r="E60" s="1089"/>
      <c r="F60" s="1117">
        <v>5</v>
      </c>
      <c r="G60" s="1089">
        <v>6</v>
      </c>
      <c r="H60" s="2297">
        <v>7</v>
      </c>
      <c r="I60" s="2297"/>
      <c r="J60" s="2297"/>
      <c r="K60" s="2297"/>
      <c r="L60" s="2297"/>
      <c r="M60" s="2297"/>
      <c r="N60" s="2297"/>
      <c r="O60" s="2297"/>
      <c r="P60" s="2297"/>
      <c r="Q60" s="2297"/>
      <c r="R60" s="2297"/>
      <c r="S60" s="2297"/>
      <c r="T60" s="2298">
        <v>8</v>
      </c>
      <c r="U60" s="2298"/>
      <c r="V60" s="2298"/>
    </row>
    <row r="61" spans="1:22" ht="30.75" customHeight="1">
      <c r="A61" s="2288" t="s">
        <v>350</v>
      </c>
      <c r="B61" s="2288" t="s">
        <v>5</v>
      </c>
      <c r="C61" s="2288" t="s">
        <v>6</v>
      </c>
      <c r="D61" s="2288" t="s">
        <v>7</v>
      </c>
      <c r="E61" s="2288" t="s">
        <v>1411</v>
      </c>
      <c r="F61" s="2339" t="s">
        <v>8</v>
      </c>
      <c r="G61" s="2288" t="s">
        <v>180</v>
      </c>
      <c r="H61" s="2299" t="s">
        <v>10</v>
      </c>
      <c r="I61" s="2299"/>
      <c r="J61" s="2299"/>
      <c r="K61" s="2299"/>
      <c r="L61" s="2299"/>
      <c r="M61" s="2299"/>
      <c r="N61" s="2299"/>
      <c r="O61" s="2299"/>
      <c r="P61" s="2299"/>
      <c r="Q61" s="2299"/>
      <c r="R61" s="2299"/>
      <c r="S61" s="2299"/>
      <c r="T61" s="2300" t="s">
        <v>11</v>
      </c>
      <c r="U61" s="2300"/>
      <c r="V61" s="2300"/>
    </row>
    <row r="62" spans="1:22" ht="48" customHeight="1">
      <c r="A62" s="2289"/>
      <c r="B62" s="2289"/>
      <c r="C62" s="2289"/>
      <c r="D62" s="2289"/>
      <c r="E62" s="2289"/>
      <c r="F62" s="2339"/>
      <c r="G62" s="2289"/>
      <c r="H62" s="2301" t="s">
        <v>12</v>
      </c>
      <c r="I62" s="2301"/>
      <c r="J62" s="2301"/>
      <c r="K62" s="2301" t="s">
        <v>13</v>
      </c>
      <c r="L62" s="2301"/>
      <c r="M62" s="2301"/>
      <c r="N62" s="2301" t="s">
        <v>14</v>
      </c>
      <c r="O62" s="2301"/>
      <c r="P62" s="2301"/>
      <c r="Q62" s="2301" t="s">
        <v>15</v>
      </c>
      <c r="R62" s="2301"/>
      <c r="S62" s="2301"/>
      <c r="T62" s="2300" t="s">
        <v>1306</v>
      </c>
      <c r="U62" s="2302" t="s">
        <v>181</v>
      </c>
      <c r="V62" s="2302"/>
    </row>
    <row r="63" spans="1:22" ht="23.25" customHeight="1">
      <c r="A63" s="2290"/>
      <c r="B63" s="2290"/>
      <c r="C63" s="2290"/>
      <c r="D63" s="2290"/>
      <c r="E63" s="2290"/>
      <c r="F63" s="2339"/>
      <c r="G63" s="2290"/>
      <c r="H63" s="1091">
        <v>1</v>
      </c>
      <c r="I63" s="1091">
        <v>2</v>
      </c>
      <c r="J63" s="1091">
        <v>3</v>
      </c>
      <c r="K63" s="1091">
        <v>4</v>
      </c>
      <c r="L63" s="1091">
        <v>5</v>
      </c>
      <c r="M63" s="1091">
        <v>6</v>
      </c>
      <c r="N63" s="1091">
        <v>7</v>
      </c>
      <c r="O63" s="1091">
        <v>8</v>
      </c>
      <c r="P63" s="1091">
        <v>9</v>
      </c>
      <c r="Q63" s="1091">
        <v>10</v>
      </c>
      <c r="R63" s="1091">
        <v>11</v>
      </c>
      <c r="S63" s="1091">
        <v>12</v>
      </c>
      <c r="T63" s="2300"/>
      <c r="U63" s="1092" t="s">
        <v>18</v>
      </c>
      <c r="V63" s="1092" t="s">
        <v>19</v>
      </c>
    </row>
    <row r="64" spans="1:22" s="1099" customFormat="1" ht="48" customHeight="1">
      <c r="A64" s="2340" t="s">
        <v>3138</v>
      </c>
      <c r="B64" s="1096"/>
      <c r="C64" s="1096"/>
      <c r="D64" s="1120" t="s">
        <v>3139</v>
      </c>
      <c r="E64" s="1096"/>
      <c r="F64" s="1120" t="s">
        <v>3140</v>
      </c>
      <c r="G64" s="1127" t="s">
        <v>3141</v>
      </c>
      <c r="H64" s="1096"/>
      <c r="I64" s="1096"/>
      <c r="J64" s="1096"/>
      <c r="K64" s="1096"/>
      <c r="L64" s="1096"/>
      <c r="M64" s="1116"/>
      <c r="N64" s="1096"/>
      <c r="O64" s="1096"/>
      <c r="P64" s="1096"/>
      <c r="Q64" s="1096"/>
      <c r="R64" s="1096"/>
      <c r="S64" s="1096"/>
      <c r="T64" s="2344"/>
      <c r="U64" s="2333"/>
      <c r="V64" s="2333"/>
    </row>
    <row r="65" spans="1:22" s="1099" customFormat="1" ht="48" customHeight="1">
      <c r="A65" s="2341"/>
      <c r="B65" s="1096"/>
      <c r="C65" s="1096"/>
      <c r="D65" s="1120" t="s">
        <v>3142</v>
      </c>
      <c r="E65" s="1096"/>
      <c r="F65" s="1120" t="s">
        <v>3143</v>
      </c>
      <c r="G65" s="1127" t="s">
        <v>3141</v>
      </c>
      <c r="H65" s="1096"/>
      <c r="I65" s="1096"/>
      <c r="J65" s="1096"/>
      <c r="K65" s="1096"/>
      <c r="L65" s="1096"/>
      <c r="M65" s="1116"/>
      <c r="N65" s="1096"/>
      <c r="O65" s="1096"/>
      <c r="P65" s="1096"/>
      <c r="Q65" s="1096"/>
      <c r="R65" s="1096"/>
      <c r="S65" s="1096"/>
      <c r="T65" s="2345"/>
      <c r="U65" s="2334"/>
      <c r="V65" s="2334"/>
    </row>
    <row r="66" spans="1:22" s="1099" customFormat="1" ht="48" customHeight="1">
      <c r="A66" s="2341"/>
      <c r="B66" s="1096"/>
      <c r="C66" s="1096"/>
      <c r="D66" s="1120" t="s">
        <v>3144</v>
      </c>
      <c r="E66" s="1096"/>
      <c r="F66" s="1120" t="s">
        <v>3145</v>
      </c>
      <c r="G66" s="1127" t="s">
        <v>3146</v>
      </c>
      <c r="H66" s="1096"/>
      <c r="I66" s="1096"/>
      <c r="J66" s="1096"/>
      <c r="K66" s="1096"/>
      <c r="L66" s="1096"/>
      <c r="M66" s="1096"/>
      <c r="N66" s="1116"/>
      <c r="O66" s="1096"/>
      <c r="P66" s="1096"/>
      <c r="Q66" s="1096"/>
      <c r="R66" s="1096"/>
      <c r="S66" s="1096"/>
      <c r="T66" s="2345"/>
      <c r="U66" s="2334"/>
      <c r="V66" s="2334"/>
    </row>
    <row r="67" spans="1:22" s="1099" customFormat="1" ht="48" customHeight="1">
      <c r="A67" s="2342"/>
      <c r="B67" s="1096"/>
      <c r="C67" s="1096"/>
      <c r="D67" s="1120" t="s">
        <v>3147</v>
      </c>
      <c r="E67" s="1096"/>
      <c r="F67" s="1120" t="s">
        <v>3148</v>
      </c>
      <c r="G67" s="1127" t="s">
        <v>3118</v>
      </c>
      <c r="H67" s="1096"/>
      <c r="I67" s="1096"/>
      <c r="J67" s="1096"/>
      <c r="K67" s="1096"/>
      <c r="L67" s="1096"/>
      <c r="M67" s="1096"/>
      <c r="N67" s="1116"/>
      <c r="O67" s="1096"/>
      <c r="P67" s="1096"/>
      <c r="Q67" s="1096"/>
      <c r="R67" s="1096"/>
      <c r="S67" s="1096"/>
      <c r="T67" s="2346"/>
      <c r="U67" s="2335"/>
      <c r="V67" s="2335"/>
    </row>
    <row r="68" spans="1:22" s="1099" customFormat="1" ht="48" customHeight="1">
      <c r="A68" s="2340" t="s">
        <v>3149</v>
      </c>
      <c r="B68" s="1096"/>
      <c r="C68" s="1096"/>
      <c r="D68" s="1120" t="s">
        <v>3150</v>
      </c>
      <c r="E68" s="1096"/>
      <c r="F68" s="1120" t="s">
        <v>3151</v>
      </c>
      <c r="G68" s="1127" t="s">
        <v>3152</v>
      </c>
      <c r="H68" s="1116"/>
      <c r="I68" s="1096"/>
      <c r="J68" s="1096"/>
      <c r="K68" s="1116"/>
      <c r="L68" s="1096"/>
      <c r="M68" s="1096"/>
      <c r="N68" s="1116"/>
      <c r="O68" s="1096"/>
      <c r="P68" s="1096"/>
      <c r="Q68" s="1116"/>
      <c r="R68" s="1096"/>
      <c r="S68" s="1096"/>
      <c r="T68" s="2344"/>
      <c r="U68" s="2333"/>
      <c r="V68" s="2333"/>
    </row>
    <row r="69" spans="1:22" s="1099" customFormat="1" ht="48" customHeight="1">
      <c r="A69" s="2341"/>
      <c r="B69" s="1096"/>
      <c r="C69" s="1096"/>
      <c r="D69" s="1120" t="s">
        <v>3153</v>
      </c>
      <c r="E69" s="1096"/>
      <c r="F69" s="1120" t="s">
        <v>3120</v>
      </c>
      <c r="G69" s="1127" t="s">
        <v>3118</v>
      </c>
      <c r="H69" s="1116"/>
      <c r="I69" s="1096"/>
      <c r="J69" s="1096"/>
      <c r="K69" s="1116"/>
      <c r="L69" s="1096"/>
      <c r="M69" s="1096"/>
      <c r="N69" s="1096"/>
      <c r="O69" s="1096"/>
      <c r="P69" s="1096"/>
      <c r="Q69" s="1116"/>
      <c r="R69" s="1096"/>
      <c r="S69" s="1096"/>
      <c r="T69" s="2345"/>
      <c r="U69" s="2334"/>
      <c r="V69" s="2334"/>
    </row>
    <row r="70" spans="1:22" s="1099" customFormat="1" ht="48" customHeight="1">
      <c r="A70" s="2342"/>
      <c r="B70" s="1096"/>
      <c r="C70" s="1096"/>
      <c r="D70" s="1120" t="s">
        <v>3154</v>
      </c>
      <c r="E70" s="1096"/>
      <c r="F70" s="1120" t="s">
        <v>3155</v>
      </c>
      <c r="G70" s="1127" t="s">
        <v>3152</v>
      </c>
      <c r="H70" s="1116"/>
      <c r="I70" s="1096"/>
      <c r="J70" s="1096"/>
      <c r="K70" s="1116"/>
      <c r="L70" s="1096"/>
      <c r="M70" s="1096"/>
      <c r="N70" s="1096"/>
      <c r="O70" s="1096"/>
      <c r="P70" s="1096"/>
      <c r="Q70" s="1116"/>
      <c r="R70" s="1096"/>
      <c r="S70" s="1096"/>
      <c r="T70" s="2346"/>
      <c r="U70" s="2335"/>
      <c r="V70" s="2335"/>
    </row>
    <row r="71" spans="1:22" s="1099" customFormat="1" ht="48" customHeight="1">
      <c r="A71" s="2340" t="s">
        <v>3156</v>
      </c>
      <c r="B71" s="1110"/>
      <c r="C71" s="1110"/>
      <c r="D71" s="1120" t="s">
        <v>3157</v>
      </c>
      <c r="E71" s="1110"/>
      <c r="F71" s="1120" t="s">
        <v>3158</v>
      </c>
      <c r="G71" s="2324" t="s">
        <v>3118</v>
      </c>
      <c r="H71" s="1110"/>
      <c r="I71" s="1110"/>
      <c r="J71" s="1110"/>
      <c r="K71" s="1110"/>
      <c r="L71" s="1110"/>
      <c r="M71" s="1116"/>
      <c r="N71" s="1110"/>
      <c r="O71" s="1110"/>
      <c r="P71" s="1110"/>
      <c r="Q71" s="1110"/>
      <c r="R71" s="1110"/>
      <c r="S71" s="1110"/>
      <c r="T71" s="2347"/>
      <c r="U71" s="2350"/>
      <c r="V71" s="2350"/>
    </row>
    <row r="72" spans="1:22" s="1099" customFormat="1" ht="48" customHeight="1">
      <c r="A72" s="2341"/>
      <c r="B72" s="1110"/>
      <c r="C72" s="1110"/>
      <c r="D72" s="1120" t="s">
        <v>3126</v>
      </c>
      <c r="E72" s="1110"/>
      <c r="F72" s="1120" t="s">
        <v>3159</v>
      </c>
      <c r="G72" s="2343"/>
      <c r="H72" s="1110"/>
      <c r="I72" s="1110"/>
      <c r="J72" s="1110"/>
      <c r="K72" s="1110"/>
      <c r="L72" s="1110"/>
      <c r="M72" s="1116"/>
      <c r="N72" s="1110"/>
      <c r="O72" s="1110"/>
      <c r="P72" s="1110"/>
      <c r="Q72" s="1110"/>
      <c r="R72" s="1110"/>
      <c r="S72" s="1110"/>
      <c r="T72" s="2348"/>
      <c r="U72" s="2351"/>
      <c r="V72" s="2351"/>
    </row>
    <row r="73" spans="1:22" s="1099" customFormat="1" ht="48" customHeight="1">
      <c r="A73" s="2341"/>
      <c r="B73" s="1110"/>
      <c r="C73" s="1110"/>
      <c r="D73" s="1120" t="s">
        <v>3160</v>
      </c>
      <c r="E73" s="1110"/>
      <c r="F73" s="1120" t="s">
        <v>3135</v>
      </c>
      <c r="G73" s="2343"/>
      <c r="H73" s="1110"/>
      <c r="I73" s="1110"/>
      <c r="J73" s="1110"/>
      <c r="K73" s="1110"/>
      <c r="L73" s="1110"/>
      <c r="M73" s="1110"/>
      <c r="N73" s="1116"/>
      <c r="O73" s="1110"/>
      <c r="P73" s="1110"/>
      <c r="Q73" s="1110"/>
      <c r="R73" s="1110"/>
      <c r="S73" s="1110"/>
      <c r="T73" s="2348"/>
      <c r="U73" s="2351"/>
      <c r="V73" s="2351"/>
    </row>
    <row r="74" spans="1:22" s="1128" customFormat="1" ht="48" customHeight="1">
      <c r="A74" s="2342"/>
      <c r="B74" s="1110"/>
      <c r="C74" s="1110"/>
      <c r="D74" s="1120" t="s">
        <v>3161</v>
      </c>
      <c r="E74" s="1110"/>
      <c r="F74" s="1123" t="s">
        <v>3137</v>
      </c>
      <c r="G74" s="2325"/>
      <c r="H74" s="1110"/>
      <c r="I74" s="1110"/>
      <c r="J74" s="1110"/>
      <c r="K74" s="1110"/>
      <c r="L74" s="1110"/>
      <c r="M74" s="1110"/>
      <c r="N74" s="1110"/>
      <c r="O74" s="1116"/>
      <c r="P74" s="1116"/>
      <c r="Q74" s="1116"/>
      <c r="R74" s="1116"/>
      <c r="S74" s="1116"/>
      <c r="T74" s="2349"/>
      <c r="U74" s="2352"/>
      <c r="V74" s="2352"/>
    </row>
    <row r="75" spans="1:22" s="1128" customFormat="1" ht="9.75" customHeight="1">
      <c r="A75" s="1125"/>
      <c r="B75" s="1129"/>
      <c r="C75" s="1129"/>
      <c r="D75" s="1125"/>
      <c r="E75" s="1129"/>
      <c r="F75" s="1086"/>
      <c r="G75" s="1126"/>
      <c r="H75" s="1126"/>
      <c r="I75" s="1126"/>
      <c r="J75" s="1126"/>
      <c r="K75" s="1126"/>
      <c r="L75" s="1126"/>
      <c r="M75" s="1126"/>
      <c r="N75" s="1126"/>
      <c r="O75" s="1126"/>
      <c r="P75" s="1126"/>
      <c r="Q75" s="1126"/>
      <c r="R75" s="1126"/>
      <c r="S75" s="1126"/>
      <c r="T75" s="1126"/>
      <c r="U75" s="1087"/>
      <c r="V75" s="1087"/>
    </row>
    <row r="76" spans="1:22" ht="48" customHeight="1">
      <c r="A76" s="2314" t="s">
        <v>3162</v>
      </c>
      <c r="B76" s="2314"/>
      <c r="C76" s="2314"/>
      <c r="D76" s="2314"/>
      <c r="E76" s="2314"/>
      <c r="F76" s="2314"/>
      <c r="G76" s="2314"/>
      <c r="H76" s="2314"/>
      <c r="I76" s="2314"/>
      <c r="J76" s="2314"/>
      <c r="K76" s="2314"/>
      <c r="L76" s="2314"/>
      <c r="M76" s="2314"/>
      <c r="N76" s="2314"/>
      <c r="O76" s="2314"/>
      <c r="P76" s="2314"/>
      <c r="Q76" s="2314"/>
      <c r="R76" s="2314"/>
      <c r="S76" s="2314"/>
      <c r="T76" s="2314"/>
      <c r="U76" s="2314"/>
      <c r="V76" s="2314"/>
    </row>
    <row r="77" spans="1:22" s="1090" customFormat="1" ht="48" customHeight="1">
      <c r="A77" s="1117">
        <v>1</v>
      </c>
      <c r="B77" s="1089">
        <v>2</v>
      </c>
      <c r="C77" s="1089">
        <v>3</v>
      </c>
      <c r="D77" s="1117">
        <v>4</v>
      </c>
      <c r="E77" s="1089"/>
      <c r="F77" s="1117">
        <v>5</v>
      </c>
      <c r="G77" s="1117">
        <v>6</v>
      </c>
      <c r="H77" s="2301">
        <v>7</v>
      </c>
      <c r="I77" s="2301"/>
      <c r="J77" s="2301"/>
      <c r="K77" s="2301"/>
      <c r="L77" s="2301"/>
      <c r="M77" s="2301"/>
      <c r="N77" s="2301"/>
      <c r="O77" s="2301"/>
      <c r="P77" s="2301"/>
      <c r="Q77" s="2301"/>
      <c r="R77" s="2301"/>
      <c r="S77" s="2301"/>
      <c r="T77" s="2298">
        <v>8</v>
      </c>
      <c r="U77" s="2298"/>
      <c r="V77" s="2298"/>
    </row>
    <row r="78" spans="1:22" ht="25.5" customHeight="1">
      <c r="A78" s="2288" t="s">
        <v>350</v>
      </c>
      <c r="B78" s="2288" t="s">
        <v>5</v>
      </c>
      <c r="C78" s="2288" t="s">
        <v>6</v>
      </c>
      <c r="D78" s="2288" t="s">
        <v>7</v>
      </c>
      <c r="E78" s="2288" t="s">
        <v>1411</v>
      </c>
      <c r="F78" s="2339" t="s">
        <v>8</v>
      </c>
      <c r="G78" s="2288" t="s">
        <v>180</v>
      </c>
      <c r="H78" s="2299" t="s">
        <v>10</v>
      </c>
      <c r="I78" s="2299"/>
      <c r="J78" s="2299"/>
      <c r="K78" s="2299"/>
      <c r="L78" s="2299"/>
      <c r="M78" s="2299"/>
      <c r="N78" s="2299"/>
      <c r="O78" s="2299"/>
      <c r="P78" s="2299"/>
      <c r="Q78" s="2299"/>
      <c r="R78" s="2299"/>
      <c r="S78" s="2299"/>
      <c r="T78" s="2300" t="s">
        <v>11</v>
      </c>
      <c r="U78" s="2300"/>
      <c r="V78" s="2300"/>
    </row>
    <row r="79" spans="1:22" ht="25.5" customHeight="1">
      <c r="A79" s="2289"/>
      <c r="B79" s="2289"/>
      <c r="C79" s="2289"/>
      <c r="D79" s="2289"/>
      <c r="E79" s="2289"/>
      <c r="F79" s="2339"/>
      <c r="G79" s="2289"/>
      <c r="H79" s="2301" t="s">
        <v>12</v>
      </c>
      <c r="I79" s="2301"/>
      <c r="J79" s="2301"/>
      <c r="K79" s="2301" t="s">
        <v>13</v>
      </c>
      <c r="L79" s="2301"/>
      <c r="M79" s="2301"/>
      <c r="N79" s="2301" t="s">
        <v>14</v>
      </c>
      <c r="O79" s="2301"/>
      <c r="P79" s="2301"/>
      <c r="Q79" s="2301" t="s">
        <v>15</v>
      </c>
      <c r="R79" s="2301"/>
      <c r="S79" s="2301"/>
      <c r="T79" s="2300" t="s">
        <v>1306</v>
      </c>
      <c r="U79" s="2302" t="s">
        <v>181</v>
      </c>
      <c r="V79" s="2302"/>
    </row>
    <row r="80" spans="1:22" ht="25.5" customHeight="1">
      <c r="A80" s="2290"/>
      <c r="B80" s="2290"/>
      <c r="C80" s="2290"/>
      <c r="D80" s="2290"/>
      <c r="E80" s="2290"/>
      <c r="F80" s="2339"/>
      <c r="G80" s="2290"/>
      <c r="H80" s="1091">
        <v>1</v>
      </c>
      <c r="I80" s="1091">
        <v>2</v>
      </c>
      <c r="J80" s="1091">
        <v>3</v>
      </c>
      <c r="K80" s="1091">
        <v>4</v>
      </c>
      <c r="L80" s="1091">
        <v>5</v>
      </c>
      <c r="M80" s="1091">
        <v>6</v>
      </c>
      <c r="N80" s="1091">
        <v>7</v>
      </c>
      <c r="O80" s="1091">
        <v>8</v>
      </c>
      <c r="P80" s="1091">
        <v>9</v>
      </c>
      <c r="Q80" s="1091">
        <v>10</v>
      </c>
      <c r="R80" s="1091">
        <v>11</v>
      </c>
      <c r="S80" s="1091">
        <v>12</v>
      </c>
      <c r="T80" s="2300"/>
      <c r="U80" s="1092" t="s">
        <v>18</v>
      </c>
      <c r="V80" s="1092" t="s">
        <v>19</v>
      </c>
    </row>
    <row r="81" spans="1:25" ht="48" customHeight="1">
      <c r="A81" s="2340" t="s">
        <v>3163</v>
      </c>
      <c r="B81" s="1096"/>
      <c r="C81" s="1096"/>
      <c r="D81" s="1130" t="s">
        <v>3164</v>
      </c>
      <c r="E81" s="1119" t="s">
        <v>3165</v>
      </c>
      <c r="F81" s="1120" t="s">
        <v>3058</v>
      </c>
      <c r="G81" s="2353" t="s">
        <v>3166</v>
      </c>
      <c r="H81" s="1116"/>
      <c r="I81" s="1116"/>
      <c r="J81" s="1116"/>
      <c r="K81" s="1116"/>
      <c r="L81" s="1116"/>
      <c r="M81" s="1116"/>
      <c r="N81" s="1116"/>
      <c r="O81" s="1116"/>
      <c r="P81" s="1116"/>
      <c r="Q81" s="1116"/>
      <c r="R81" s="1116"/>
      <c r="S81" s="1116"/>
      <c r="T81" s="2344"/>
      <c r="U81" s="2333"/>
      <c r="V81" s="2333"/>
    </row>
    <row r="82" spans="1:25" ht="48" customHeight="1">
      <c r="A82" s="2341"/>
      <c r="B82" s="1131"/>
      <c r="C82" s="1131"/>
      <c r="D82" s="1132" t="s">
        <v>3167</v>
      </c>
      <c r="E82" s="1119" t="s">
        <v>3168</v>
      </c>
      <c r="F82" s="1120" t="s">
        <v>3169</v>
      </c>
      <c r="G82" s="2353"/>
      <c r="H82" s="1116"/>
      <c r="I82" s="1116"/>
      <c r="J82" s="1116"/>
      <c r="K82" s="1116"/>
      <c r="L82" s="1116"/>
      <c r="M82" s="1116"/>
      <c r="N82" s="1116"/>
      <c r="O82" s="1116"/>
      <c r="P82" s="1116"/>
      <c r="Q82" s="1116"/>
      <c r="R82" s="1116"/>
      <c r="S82" s="1116"/>
      <c r="T82" s="2345"/>
      <c r="U82" s="2334"/>
      <c r="V82" s="2334"/>
    </row>
    <row r="83" spans="1:25" ht="48" customHeight="1">
      <c r="A83" s="2341"/>
      <c r="B83" s="1131"/>
      <c r="C83" s="1131"/>
      <c r="D83" s="1132" t="s">
        <v>3170</v>
      </c>
      <c r="E83" s="1119" t="s">
        <v>3171</v>
      </c>
      <c r="F83" s="1120" t="s">
        <v>3172</v>
      </c>
      <c r="G83" s="2353"/>
      <c r="H83" s="1116"/>
      <c r="I83" s="1116"/>
      <c r="J83" s="1116"/>
      <c r="K83" s="1116"/>
      <c r="L83" s="1116"/>
      <c r="M83" s="1116"/>
      <c r="N83" s="1116"/>
      <c r="O83" s="1116"/>
      <c r="P83" s="1116"/>
      <c r="Q83" s="1116"/>
      <c r="R83" s="1116"/>
      <c r="S83" s="1116"/>
      <c r="T83" s="2345"/>
      <c r="U83" s="2334"/>
      <c r="V83" s="2334"/>
    </row>
    <row r="84" spans="1:25" ht="48" customHeight="1">
      <c r="A84" s="2341"/>
      <c r="B84" s="1131"/>
      <c r="C84" s="1131"/>
      <c r="D84" s="1132" t="s">
        <v>3077</v>
      </c>
      <c r="E84" s="1119" t="s">
        <v>3064</v>
      </c>
      <c r="F84" s="1120" t="s">
        <v>3173</v>
      </c>
      <c r="G84" s="2353"/>
      <c r="H84" s="1116"/>
      <c r="I84" s="1116"/>
      <c r="J84" s="1116"/>
      <c r="K84" s="1116"/>
      <c r="L84" s="1116"/>
      <c r="M84" s="1116"/>
      <c r="N84" s="1116"/>
      <c r="O84" s="1116"/>
      <c r="P84" s="1116"/>
      <c r="Q84" s="1116"/>
      <c r="R84" s="1116"/>
      <c r="S84" s="1116"/>
      <c r="T84" s="2345"/>
      <c r="U84" s="2334"/>
      <c r="V84" s="2334"/>
    </row>
    <row r="85" spans="1:25" ht="48" customHeight="1">
      <c r="A85" s="2341"/>
      <c r="B85" s="1131"/>
      <c r="C85" s="1131"/>
      <c r="D85" s="1132" t="s">
        <v>3174</v>
      </c>
      <c r="E85" s="1119" t="s">
        <v>3175</v>
      </c>
      <c r="F85" s="1120" t="s">
        <v>3176</v>
      </c>
      <c r="G85" s="2353"/>
      <c r="H85" s="1116"/>
      <c r="I85" s="1116"/>
      <c r="J85" s="1116"/>
      <c r="K85" s="1116"/>
      <c r="L85" s="1116"/>
      <c r="M85" s="1116"/>
      <c r="N85" s="1116"/>
      <c r="O85" s="1116"/>
      <c r="P85" s="1116"/>
      <c r="Q85" s="1116"/>
      <c r="R85" s="1116"/>
      <c r="S85" s="1116"/>
      <c r="T85" s="2346"/>
      <c r="U85" s="2335"/>
      <c r="V85" s="2335"/>
    </row>
    <row r="86" spans="1:25" ht="48" customHeight="1">
      <c r="A86" s="2340" t="s">
        <v>3177</v>
      </c>
      <c r="B86" s="2354"/>
      <c r="C86" s="2354"/>
      <c r="D86" s="1130" t="s">
        <v>3164</v>
      </c>
      <c r="E86" s="1119" t="s">
        <v>3165</v>
      </c>
      <c r="F86" s="1120" t="s">
        <v>3178</v>
      </c>
      <c r="G86" s="2357" t="s">
        <v>3179</v>
      </c>
      <c r="H86" s="1116"/>
      <c r="I86" s="1116"/>
      <c r="J86" s="1116"/>
      <c r="K86" s="1116"/>
      <c r="L86" s="1116"/>
      <c r="M86" s="1116"/>
      <c r="N86" s="1116"/>
      <c r="O86" s="1116"/>
      <c r="P86" s="1116"/>
      <c r="Q86" s="1116"/>
      <c r="R86" s="1116"/>
      <c r="S86" s="1116"/>
      <c r="T86" s="2344"/>
      <c r="U86" s="2333"/>
      <c r="V86" s="2333"/>
    </row>
    <row r="87" spans="1:25" ht="60" customHeight="1">
      <c r="A87" s="2341"/>
      <c r="B87" s="2355"/>
      <c r="C87" s="2355"/>
      <c r="D87" s="1123" t="s">
        <v>3180</v>
      </c>
      <c r="E87" s="1119" t="s">
        <v>3168</v>
      </c>
      <c r="F87" s="1120" t="s">
        <v>3181</v>
      </c>
      <c r="G87" s="2358"/>
      <c r="H87" s="1116"/>
      <c r="I87" s="1116"/>
      <c r="J87" s="1116"/>
      <c r="K87" s="1116"/>
      <c r="L87" s="1116"/>
      <c r="M87" s="1116"/>
      <c r="N87" s="1116"/>
      <c r="O87" s="1116"/>
      <c r="P87" s="1116"/>
      <c r="Q87" s="1116"/>
      <c r="R87" s="1116"/>
      <c r="S87" s="1116"/>
      <c r="T87" s="2345"/>
      <c r="U87" s="2334"/>
      <c r="V87" s="2334"/>
      <c r="X87" s="1084" t="s">
        <v>3</v>
      </c>
      <c r="Y87" s="1084" t="s">
        <v>3</v>
      </c>
    </row>
    <row r="88" spans="1:25" ht="60.75" customHeight="1">
      <c r="A88" s="2341"/>
      <c r="B88" s="2355"/>
      <c r="C88" s="2355"/>
      <c r="D88" s="1133" t="s">
        <v>3182</v>
      </c>
      <c r="E88" s="1134" t="s">
        <v>3183</v>
      </c>
      <c r="F88" s="1120" t="s">
        <v>3184</v>
      </c>
      <c r="G88" s="2358"/>
      <c r="H88" s="1116"/>
      <c r="I88" s="1116"/>
      <c r="J88" s="1116"/>
      <c r="K88" s="1116"/>
      <c r="L88" s="1116"/>
      <c r="M88" s="1116"/>
      <c r="N88" s="1116"/>
      <c r="O88" s="1116"/>
      <c r="P88" s="1116"/>
      <c r="Q88" s="1116"/>
      <c r="R88" s="1116"/>
      <c r="S88" s="1116"/>
      <c r="T88" s="2345"/>
      <c r="U88" s="2334"/>
      <c r="V88" s="2334"/>
    </row>
    <row r="89" spans="1:25" ht="48" customHeight="1">
      <c r="A89" s="2341"/>
      <c r="B89" s="2355"/>
      <c r="C89" s="2355"/>
      <c r="D89" s="1135" t="s">
        <v>3185</v>
      </c>
      <c r="E89" s="1119" t="s">
        <v>3171</v>
      </c>
      <c r="F89" s="1120" t="s">
        <v>3186</v>
      </c>
      <c r="G89" s="2358"/>
      <c r="H89" s="1116"/>
      <c r="I89" s="1116"/>
      <c r="J89" s="1116"/>
      <c r="K89" s="1116"/>
      <c r="L89" s="1116"/>
      <c r="M89" s="1116"/>
      <c r="N89" s="1116"/>
      <c r="O89" s="1116"/>
      <c r="P89" s="1116"/>
      <c r="Q89" s="1116"/>
      <c r="R89" s="1116"/>
      <c r="S89" s="1116"/>
      <c r="T89" s="2345"/>
      <c r="U89" s="2334"/>
      <c r="V89" s="2334"/>
    </row>
    <row r="90" spans="1:25" ht="48" customHeight="1">
      <c r="A90" s="2341"/>
      <c r="B90" s="2355"/>
      <c r="C90" s="2355"/>
      <c r="D90" s="1135" t="s">
        <v>3187</v>
      </c>
      <c r="E90" s="1119" t="s">
        <v>3064</v>
      </c>
      <c r="F90" s="1136" t="s">
        <v>3188</v>
      </c>
      <c r="G90" s="2358"/>
      <c r="H90" s="1116"/>
      <c r="I90" s="1116"/>
      <c r="J90" s="1116"/>
      <c r="K90" s="1116"/>
      <c r="L90" s="1116"/>
      <c r="M90" s="1116"/>
      <c r="N90" s="1116"/>
      <c r="O90" s="1116"/>
      <c r="P90" s="1116"/>
      <c r="Q90" s="1116"/>
      <c r="R90" s="1116"/>
      <c r="S90" s="1116"/>
      <c r="T90" s="2345"/>
      <c r="U90" s="2334"/>
      <c r="V90" s="2334"/>
    </row>
    <row r="91" spans="1:25" ht="48" customHeight="1">
      <c r="A91" s="2342"/>
      <c r="B91" s="2356"/>
      <c r="C91" s="2356"/>
      <c r="D91" s="1120" t="s">
        <v>3189</v>
      </c>
      <c r="E91" s="1119" t="s">
        <v>3175</v>
      </c>
      <c r="G91" s="2359"/>
      <c r="H91" s="1116"/>
      <c r="I91" s="1116"/>
      <c r="J91" s="1116"/>
      <c r="K91" s="1116"/>
      <c r="L91" s="1116"/>
      <c r="M91" s="1116"/>
      <c r="N91" s="1116"/>
      <c r="O91" s="1116"/>
      <c r="P91" s="1116"/>
      <c r="Q91" s="1116"/>
      <c r="R91" s="1116"/>
      <c r="S91" s="1116"/>
      <c r="T91" s="2346"/>
      <c r="U91" s="2335"/>
      <c r="V91" s="2335"/>
    </row>
    <row r="92" spans="1:25" ht="48" customHeight="1">
      <c r="A92" s="2326" t="s">
        <v>3190</v>
      </c>
      <c r="B92" s="2360"/>
      <c r="C92" s="2360"/>
      <c r="D92" s="1137" t="s">
        <v>3191</v>
      </c>
      <c r="E92" s="1119" t="s">
        <v>3192</v>
      </c>
      <c r="F92" s="1120" t="s">
        <v>3193</v>
      </c>
      <c r="G92" s="2353" t="s">
        <v>3194</v>
      </c>
      <c r="H92" s="1116"/>
      <c r="I92" s="1116"/>
      <c r="J92" s="1116"/>
      <c r="K92" s="1116"/>
      <c r="L92" s="1116"/>
      <c r="M92" s="1116"/>
      <c r="N92" s="1116"/>
      <c r="O92" s="1116"/>
      <c r="P92" s="1116"/>
      <c r="Q92" s="1116"/>
      <c r="R92" s="1116"/>
      <c r="S92" s="1116"/>
      <c r="T92" s="2344"/>
      <c r="U92" s="2333"/>
      <c r="V92" s="2333"/>
    </row>
    <row r="93" spans="1:25" ht="48" customHeight="1">
      <c r="A93" s="2326"/>
      <c r="B93" s="2360"/>
      <c r="C93" s="2360"/>
      <c r="D93" s="1137" t="s">
        <v>3195</v>
      </c>
      <c r="E93" s="1120"/>
      <c r="F93" s="1120" t="s">
        <v>3196</v>
      </c>
      <c r="G93" s="2353"/>
      <c r="H93" s="1116"/>
      <c r="I93" s="1116"/>
      <c r="J93" s="1116"/>
      <c r="K93" s="1116"/>
      <c r="L93" s="1116"/>
      <c r="M93" s="1116"/>
      <c r="N93" s="1116"/>
      <c r="O93" s="1116"/>
      <c r="P93" s="1116"/>
      <c r="Q93" s="1116"/>
      <c r="R93" s="1116"/>
      <c r="S93" s="1116"/>
      <c r="T93" s="2346"/>
      <c r="U93" s="2335"/>
      <c r="V93" s="2335"/>
    </row>
    <row r="94" spans="1:25" s="1142" customFormat="1" ht="12.75" customHeight="1">
      <c r="A94" s="1125"/>
      <c r="B94" s="1138"/>
      <c r="C94" s="1138"/>
      <c r="D94" s="1139"/>
      <c r="E94" s="1138"/>
      <c r="F94" s="1139"/>
      <c r="G94" s="1138"/>
      <c r="H94" s="1138"/>
      <c r="I94" s="1138"/>
      <c r="J94" s="1138"/>
      <c r="K94" s="1138"/>
      <c r="L94" s="1138"/>
      <c r="M94" s="1138"/>
      <c r="N94" s="1138"/>
      <c r="O94" s="1138"/>
      <c r="P94" s="1138"/>
      <c r="Q94" s="1138"/>
      <c r="R94" s="1138"/>
      <c r="S94" s="1138"/>
      <c r="T94" s="1140"/>
      <c r="U94" s="1141"/>
      <c r="V94" s="1141"/>
    </row>
    <row r="95" spans="1:25" ht="48" customHeight="1">
      <c r="A95" s="2361" t="s">
        <v>3197</v>
      </c>
      <c r="B95" s="2361"/>
      <c r="C95" s="2361"/>
      <c r="D95" s="2361"/>
      <c r="E95" s="2361"/>
      <c r="F95" s="2361"/>
      <c r="G95" s="2361"/>
      <c r="H95" s="2361"/>
      <c r="I95" s="2361"/>
      <c r="J95" s="2361"/>
      <c r="K95" s="2361"/>
      <c r="L95" s="2361"/>
      <c r="M95" s="2361"/>
      <c r="N95" s="2361"/>
      <c r="O95" s="2361"/>
      <c r="P95" s="2361"/>
      <c r="Q95" s="2361"/>
      <c r="R95" s="2361"/>
      <c r="S95" s="2361"/>
      <c r="T95" s="2361"/>
      <c r="U95" s="2361"/>
      <c r="V95" s="2361"/>
    </row>
    <row r="96" spans="1:25" s="1090" customFormat="1" ht="48" customHeight="1">
      <c r="A96" s="1117">
        <v>1</v>
      </c>
      <c r="B96" s="1089">
        <v>2</v>
      </c>
      <c r="C96" s="1089">
        <v>3</v>
      </c>
      <c r="D96" s="1117">
        <v>4</v>
      </c>
      <c r="E96" s="1089"/>
      <c r="F96" s="1117">
        <v>5</v>
      </c>
      <c r="G96" s="1089">
        <v>6</v>
      </c>
      <c r="H96" s="2297">
        <v>7</v>
      </c>
      <c r="I96" s="2297"/>
      <c r="J96" s="2297"/>
      <c r="K96" s="2297"/>
      <c r="L96" s="2297"/>
      <c r="M96" s="2297"/>
      <c r="N96" s="2297"/>
      <c r="O96" s="2297"/>
      <c r="P96" s="2297"/>
      <c r="Q96" s="2297"/>
      <c r="R96" s="2297"/>
      <c r="S96" s="2297"/>
      <c r="T96" s="2298">
        <v>8</v>
      </c>
      <c r="U96" s="2298"/>
      <c r="V96" s="2298"/>
    </row>
    <row r="97" spans="1:22" ht="25.5" customHeight="1">
      <c r="A97" s="2285" t="s">
        <v>350</v>
      </c>
      <c r="B97" s="2288" t="s">
        <v>5</v>
      </c>
      <c r="C97" s="2288" t="s">
        <v>6</v>
      </c>
      <c r="D97" s="2285" t="s">
        <v>7</v>
      </c>
      <c r="E97" s="2288" t="s">
        <v>1411</v>
      </c>
      <c r="F97" s="2339" t="s">
        <v>8</v>
      </c>
      <c r="G97" s="2288" t="s">
        <v>180</v>
      </c>
      <c r="H97" s="2299" t="s">
        <v>10</v>
      </c>
      <c r="I97" s="2299"/>
      <c r="J97" s="2299"/>
      <c r="K97" s="2299"/>
      <c r="L97" s="2299"/>
      <c r="M97" s="2299"/>
      <c r="N97" s="2299"/>
      <c r="O97" s="2299"/>
      <c r="P97" s="2299"/>
      <c r="Q97" s="2299"/>
      <c r="R97" s="2299"/>
      <c r="S97" s="2299"/>
      <c r="T97" s="2300" t="s">
        <v>11</v>
      </c>
      <c r="U97" s="2300"/>
      <c r="V97" s="2300"/>
    </row>
    <row r="98" spans="1:22" ht="25.5" customHeight="1">
      <c r="A98" s="2286"/>
      <c r="B98" s="2289"/>
      <c r="C98" s="2289"/>
      <c r="D98" s="2286"/>
      <c r="E98" s="2289"/>
      <c r="F98" s="2339"/>
      <c r="G98" s="2289"/>
      <c r="H98" s="2301" t="s">
        <v>12</v>
      </c>
      <c r="I98" s="2301"/>
      <c r="J98" s="2301"/>
      <c r="K98" s="2301" t="s">
        <v>13</v>
      </c>
      <c r="L98" s="2301"/>
      <c r="M98" s="2301"/>
      <c r="N98" s="2301" t="s">
        <v>14</v>
      </c>
      <c r="O98" s="2301"/>
      <c r="P98" s="2301"/>
      <c r="Q98" s="2301" t="s">
        <v>15</v>
      </c>
      <c r="R98" s="2301"/>
      <c r="S98" s="2301"/>
      <c r="T98" s="2300" t="s">
        <v>1306</v>
      </c>
      <c r="U98" s="2302" t="s">
        <v>181</v>
      </c>
      <c r="V98" s="2302"/>
    </row>
    <row r="99" spans="1:22" ht="25.5" customHeight="1">
      <c r="A99" s="2287"/>
      <c r="B99" s="2290"/>
      <c r="C99" s="2290"/>
      <c r="D99" s="2287"/>
      <c r="E99" s="2290"/>
      <c r="F99" s="2339"/>
      <c r="G99" s="2290"/>
      <c r="H99" s="1091">
        <v>1</v>
      </c>
      <c r="I99" s="1091">
        <v>2</v>
      </c>
      <c r="J99" s="1091">
        <v>3</v>
      </c>
      <c r="K99" s="1091">
        <v>4</v>
      </c>
      <c r="L99" s="1091">
        <v>5</v>
      </c>
      <c r="M99" s="1091">
        <v>6</v>
      </c>
      <c r="N99" s="1091">
        <v>7</v>
      </c>
      <c r="O99" s="1091">
        <v>8</v>
      </c>
      <c r="P99" s="1091">
        <v>9</v>
      </c>
      <c r="Q99" s="1091">
        <v>10</v>
      </c>
      <c r="R99" s="1091">
        <v>11</v>
      </c>
      <c r="S99" s="1091">
        <v>12</v>
      </c>
      <c r="T99" s="2300"/>
      <c r="U99" s="1092" t="s">
        <v>18</v>
      </c>
      <c r="V99" s="1092" t="s">
        <v>19</v>
      </c>
    </row>
    <row r="100" spans="1:22" ht="62.25" customHeight="1">
      <c r="A100" s="2340" t="s">
        <v>3198</v>
      </c>
      <c r="B100" s="1143"/>
      <c r="C100" s="1143"/>
      <c r="D100" s="1113" t="s">
        <v>3199</v>
      </c>
      <c r="E100" s="1144"/>
      <c r="F100" s="1113" t="s">
        <v>3200</v>
      </c>
      <c r="G100" s="2362" t="s">
        <v>3201</v>
      </c>
      <c r="H100" s="1145"/>
      <c r="I100" s="1145"/>
      <c r="J100" s="1145"/>
      <c r="K100" s="1145"/>
      <c r="L100" s="1145"/>
      <c r="M100" s="1145"/>
      <c r="N100" s="1145"/>
      <c r="O100" s="1145"/>
      <c r="P100" s="1145"/>
      <c r="Q100" s="1145"/>
      <c r="R100" s="1116"/>
      <c r="S100" s="1145"/>
      <c r="T100" s="2365" t="s">
        <v>3202</v>
      </c>
      <c r="U100" s="2368"/>
      <c r="V100" s="2368"/>
    </row>
    <row r="101" spans="1:22" s="1099" customFormat="1" ht="48" customHeight="1">
      <c r="A101" s="2341"/>
      <c r="B101" s="1143"/>
      <c r="C101" s="1143"/>
      <c r="D101" s="1146" t="s">
        <v>3203</v>
      </c>
      <c r="E101" s="1147"/>
      <c r="F101" s="1113" t="s">
        <v>3204</v>
      </c>
      <c r="G101" s="2363"/>
      <c r="H101" s="1116"/>
      <c r="I101" s="1116"/>
      <c r="J101" s="1116"/>
      <c r="K101" s="1116"/>
      <c r="L101" s="1116"/>
      <c r="M101" s="1116"/>
      <c r="N101" s="1116"/>
      <c r="O101" s="1116"/>
      <c r="P101" s="1116"/>
      <c r="Q101" s="1116"/>
      <c r="R101" s="1116"/>
      <c r="S101" s="1116"/>
      <c r="T101" s="2366"/>
      <c r="U101" s="2369"/>
      <c r="V101" s="2369"/>
    </row>
    <row r="102" spans="1:22" s="1099" customFormat="1" ht="48" customHeight="1">
      <c r="A102" s="2341"/>
      <c r="B102" s="1143"/>
      <c r="C102" s="1143"/>
      <c r="D102" s="1146" t="s">
        <v>3205</v>
      </c>
      <c r="E102" s="1147"/>
      <c r="F102" s="1113" t="s">
        <v>3206</v>
      </c>
      <c r="G102" s="2363"/>
      <c r="H102" s="1116"/>
      <c r="I102" s="1116"/>
      <c r="J102" s="1116"/>
      <c r="K102" s="1116"/>
      <c r="L102" s="1116"/>
      <c r="M102" s="1116"/>
      <c r="N102" s="1116"/>
      <c r="O102" s="1116"/>
      <c r="P102" s="1116"/>
      <c r="Q102" s="1116"/>
      <c r="R102" s="1116"/>
      <c r="S102" s="1116"/>
      <c r="T102" s="2366"/>
      <c r="U102" s="2369"/>
      <c r="V102" s="2369"/>
    </row>
    <row r="103" spans="1:22" s="1099" customFormat="1" ht="48" customHeight="1">
      <c r="A103" s="2341"/>
      <c r="B103" s="1143"/>
      <c r="C103" s="1143"/>
      <c r="D103" s="1146" t="s">
        <v>3207</v>
      </c>
      <c r="E103" s="1147"/>
      <c r="F103" s="1113" t="s">
        <v>3208</v>
      </c>
      <c r="G103" s="2363"/>
      <c r="H103" s="1116"/>
      <c r="I103" s="1116"/>
      <c r="J103" s="1116"/>
      <c r="K103" s="1116"/>
      <c r="L103" s="1116"/>
      <c r="M103" s="1116"/>
      <c r="N103" s="1116"/>
      <c r="O103" s="1116"/>
      <c r="P103" s="1116"/>
      <c r="Q103" s="1116"/>
      <c r="R103" s="1116"/>
      <c r="S103" s="1116"/>
      <c r="T103" s="2366"/>
      <c r="U103" s="2369"/>
      <c r="V103" s="2369"/>
    </row>
    <row r="104" spans="1:22" s="1099" customFormat="1" ht="48" customHeight="1">
      <c r="A104" s="2341"/>
      <c r="B104" s="1148"/>
      <c r="C104" s="1148"/>
      <c r="D104" s="1149" t="s">
        <v>3209</v>
      </c>
      <c r="E104" s="1150"/>
      <c r="F104" s="1151" t="s">
        <v>3210</v>
      </c>
      <c r="G104" s="2364"/>
      <c r="H104" s="1116"/>
      <c r="I104" s="1116"/>
      <c r="J104" s="1116"/>
      <c r="K104" s="1116"/>
      <c r="L104" s="1116"/>
      <c r="M104" s="1116"/>
      <c r="N104" s="1116"/>
      <c r="O104" s="1116"/>
      <c r="P104" s="1116"/>
      <c r="Q104" s="1116"/>
      <c r="R104" s="1116"/>
      <c r="S104" s="1116"/>
      <c r="T104" s="2367"/>
      <c r="U104" s="2370"/>
      <c r="V104" s="2370"/>
    </row>
    <row r="105" spans="1:22" s="1099" customFormat="1" ht="72.75" customHeight="1">
      <c r="A105" s="2326" t="s">
        <v>3211</v>
      </c>
      <c r="B105" s="1152"/>
      <c r="C105" s="1152"/>
      <c r="D105" s="1137" t="s">
        <v>3212</v>
      </c>
      <c r="E105" s="1137"/>
      <c r="F105" s="1113" t="s">
        <v>3213</v>
      </c>
      <c r="G105" s="2327" t="s">
        <v>3214</v>
      </c>
      <c r="H105" s="1116"/>
      <c r="I105" s="1153"/>
      <c r="J105" s="1116"/>
      <c r="K105" s="1153"/>
      <c r="L105" s="1116"/>
      <c r="M105" s="1153"/>
      <c r="N105" s="1116"/>
      <c r="O105" s="1153"/>
      <c r="P105" s="1116"/>
      <c r="Q105" s="1153"/>
      <c r="R105" s="1116"/>
      <c r="S105" s="1153"/>
      <c r="T105" s="2365" t="s">
        <v>3215</v>
      </c>
      <c r="U105" s="2371">
        <v>0</v>
      </c>
      <c r="V105" s="2374">
        <v>0</v>
      </c>
    </row>
    <row r="106" spans="1:22" s="1099" customFormat="1" ht="72.75" customHeight="1">
      <c r="A106" s="2326"/>
      <c r="B106" s="1152"/>
      <c r="C106" s="1152"/>
      <c r="D106" s="1137" t="s">
        <v>3216</v>
      </c>
      <c r="E106" s="1137"/>
      <c r="F106" s="1113"/>
      <c r="G106" s="2328"/>
      <c r="H106" s="1116"/>
      <c r="I106" s="1153"/>
      <c r="J106" s="1116"/>
      <c r="K106" s="1153"/>
      <c r="L106" s="1116"/>
      <c r="M106" s="1153"/>
      <c r="N106" s="1116"/>
      <c r="O106" s="1153"/>
      <c r="P106" s="1116"/>
      <c r="Q106" s="1153"/>
      <c r="R106" s="1116"/>
      <c r="S106" s="1153"/>
      <c r="T106" s="2366"/>
      <c r="U106" s="2372"/>
      <c r="V106" s="2375"/>
    </row>
    <row r="107" spans="1:22" s="1099" customFormat="1" ht="72.75" customHeight="1">
      <c r="A107" s="2326"/>
      <c r="B107" s="1152"/>
      <c r="C107" s="1152"/>
      <c r="D107" s="1137" t="s">
        <v>3217</v>
      </c>
      <c r="E107" s="1137"/>
      <c r="F107" s="1113" t="s">
        <v>3218</v>
      </c>
      <c r="G107" s="2328"/>
      <c r="H107" s="1116"/>
      <c r="I107" s="1153"/>
      <c r="J107" s="1116"/>
      <c r="K107" s="1153"/>
      <c r="L107" s="1116"/>
      <c r="M107" s="1153"/>
      <c r="N107" s="1116"/>
      <c r="O107" s="1153"/>
      <c r="P107" s="1116"/>
      <c r="Q107" s="1153"/>
      <c r="R107" s="1116"/>
      <c r="S107" s="1153"/>
      <c r="T107" s="2366"/>
      <c r="U107" s="2372"/>
      <c r="V107" s="2375"/>
    </row>
    <row r="108" spans="1:22" s="1099" customFormat="1" ht="72.75" customHeight="1">
      <c r="A108" s="2326"/>
      <c r="B108" s="1152"/>
      <c r="C108" s="1152"/>
      <c r="D108" s="1137" t="s">
        <v>3219</v>
      </c>
      <c r="E108" s="1137"/>
      <c r="F108" s="1113" t="s">
        <v>3220</v>
      </c>
      <c r="G108" s="2328"/>
      <c r="H108" s="1116"/>
      <c r="I108" s="1153"/>
      <c r="J108" s="1116"/>
      <c r="K108" s="1153"/>
      <c r="L108" s="1116"/>
      <c r="M108" s="1153"/>
      <c r="N108" s="1116"/>
      <c r="O108" s="1153"/>
      <c r="P108" s="1116"/>
      <c r="Q108" s="1153"/>
      <c r="R108" s="1116"/>
      <c r="S108" s="1153"/>
      <c r="T108" s="2366"/>
      <c r="U108" s="2372"/>
      <c r="V108" s="2375"/>
    </row>
    <row r="109" spans="1:22" s="1099" customFormat="1" ht="72.75" customHeight="1">
      <c r="A109" s="2326"/>
      <c r="B109" s="1152"/>
      <c r="C109" s="1152"/>
      <c r="D109" s="1137" t="s">
        <v>3221</v>
      </c>
      <c r="E109" s="1137"/>
      <c r="F109" s="1113" t="s">
        <v>3222</v>
      </c>
      <c r="G109" s="2328"/>
      <c r="H109" s="1116"/>
      <c r="I109" s="1116"/>
      <c r="J109" s="1153"/>
      <c r="K109" s="1153"/>
      <c r="L109" s="1153"/>
      <c r="M109" s="1153"/>
      <c r="N109" s="1153"/>
      <c r="O109" s="1153"/>
      <c r="P109" s="1153"/>
      <c r="Q109" s="1153"/>
      <c r="R109" s="1153"/>
      <c r="S109" s="1153"/>
      <c r="T109" s="2366"/>
      <c r="U109" s="2372"/>
      <c r="V109" s="2375"/>
    </row>
    <row r="110" spans="1:22" s="1099" customFormat="1" ht="67.5" customHeight="1">
      <c r="A110" s="2326"/>
      <c r="B110" s="1152"/>
      <c r="C110" s="1152"/>
      <c r="D110" s="1137" t="s">
        <v>3223</v>
      </c>
      <c r="E110" s="1137"/>
      <c r="F110" s="1113" t="s">
        <v>3220</v>
      </c>
      <c r="G110" s="2329"/>
      <c r="H110" s="1116"/>
      <c r="I110" s="1116"/>
      <c r="J110" s="1153"/>
      <c r="K110" s="1153"/>
      <c r="L110" s="1153"/>
      <c r="M110" s="1116"/>
      <c r="N110" s="1116"/>
      <c r="O110" s="1153"/>
      <c r="P110" s="1153"/>
      <c r="Q110" s="1153"/>
      <c r="R110" s="1153"/>
      <c r="S110" s="1153"/>
      <c r="T110" s="2367"/>
      <c r="U110" s="2373"/>
      <c r="V110" s="2376"/>
    </row>
    <row r="111" spans="1:22" s="1099" customFormat="1" ht="48" customHeight="1">
      <c r="A111" s="2340" t="s">
        <v>3224</v>
      </c>
      <c r="B111" s="1152"/>
      <c r="C111" s="1152"/>
      <c r="D111" s="2378" t="s">
        <v>3225</v>
      </c>
      <c r="E111" s="1154" t="s">
        <v>3226</v>
      </c>
      <c r="F111" s="1155" t="s">
        <v>3227</v>
      </c>
      <c r="G111" s="2362" t="s">
        <v>3228</v>
      </c>
      <c r="H111" s="1156"/>
      <c r="I111" s="1116"/>
      <c r="J111" s="1156"/>
      <c r="K111" s="1156"/>
      <c r="L111" s="1156"/>
      <c r="M111" s="1156"/>
      <c r="N111" s="1157"/>
      <c r="O111" s="1156"/>
      <c r="P111" s="1156"/>
      <c r="Q111" s="1158"/>
      <c r="R111" s="1156"/>
      <c r="S111" s="1156"/>
      <c r="T111" s="2388" t="s">
        <v>3229</v>
      </c>
      <c r="U111" s="2374">
        <v>6000</v>
      </c>
      <c r="V111" s="2374">
        <v>0</v>
      </c>
    </row>
    <row r="112" spans="1:22" s="1099" customFormat="1" ht="48" customHeight="1">
      <c r="A112" s="2341"/>
      <c r="B112" s="1152"/>
      <c r="C112" s="1152"/>
      <c r="D112" s="2379"/>
      <c r="E112" s="1147" t="s">
        <v>3230</v>
      </c>
      <c r="F112" s="1155" t="s">
        <v>3231</v>
      </c>
      <c r="G112" s="2363"/>
      <c r="H112" s="1159"/>
      <c r="I112" s="1159"/>
      <c r="J112" s="1116"/>
      <c r="K112" s="1116"/>
      <c r="L112" s="1159"/>
      <c r="M112" s="1159"/>
      <c r="N112" s="1160"/>
      <c r="O112" s="1159"/>
      <c r="P112" s="1159"/>
      <c r="Q112" s="1145"/>
      <c r="R112" s="1145"/>
      <c r="S112" s="1159"/>
      <c r="T112" s="2389"/>
      <c r="U112" s="2377"/>
      <c r="V112" s="2377"/>
    </row>
    <row r="113" spans="1:22" s="1099" customFormat="1" ht="48" customHeight="1">
      <c r="A113" s="2341"/>
      <c r="B113" s="1152"/>
      <c r="C113" s="1152"/>
      <c r="D113" s="2379"/>
      <c r="E113" s="1147" t="s">
        <v>3232</v>
      </c>
      <c r="F113" s="1155" t="s">
        <v>3233</v>
      </c>
      <c r="G113" s="2363"/>
      <c r="H113" s="1159"/>
      <c r="I113" s="1159"/>
      <c r="J113" s="1161"/>
      <c r="K113" s="1161"/>
      <c r="L113" s="1116"/>
      <c r="M113" s="1161"/>
      <c r="N113" s="1161"/>
      <c r="O113" s="1159"/>
      <c r="P113" s="1159"/>
      <c r="Q113" s="1161"/>
      <c r="R113" s="1145"/>
      <c r="S113" s="1161"/>
      <c r="T113" s="2389"/>
      <c r="U113" s="2377"/>
      <c r="V113" s="2377"/>
    </row>
    <row r="114" spans="1:22" s="1099" customFormat="1" ht="48" customHeight="1">
      <c r="A114" s="2341"/>
      <c r="B114" s="1152"/>
      <c r="C114" s="1152"/>
      <c r="D114" s="2379"/>
      <c r="E114" s="1147" t="s">
        <v>3234</v>
      </c>
      <c r="F114" s="1155" t="s">
        <v>3235</v>
      </c>
      <c r="G114" s="2363"/>
      <c r="H114" s="1159"/>
      <c r="I114" s="1159"/>
      <c r="J114" s="1161"/>
      <c r="K114" s="1161"/>
      <c r="L114" s="1161"/>
      <c r="M114" s="1116"/>
      <c r="N114" s="1161"/>
      <c r="O114" s="1159"/>
      <c r="P114" s="1159"/>
      <c r="Q114" s="1159"/>
      <c r="R114" s="1161"/>
      <c r="S114" s="1145"/>
      <c r="T114" s="2389"/>
      <c r="U114" s="2377"/>
      <c r="V114" s="2377"/>
    </row>
    <row r="115" spans="1:22" s="1099" customFormat="1" ht="48" customHeight="1">
      <c r="A115" s="2341"/>
      <c r="B115" s="1152"/>
      <c r="C115" s="1152"/>
      <c r="D115" s="2379"/>
      <c r="E115" s="1150" t="s">
        <v>3236</v>
      </c>
      <c r="F115" s="1155" t="s">
        <v>3237</v>
      </c>
      <c r="G115" s="2364"/>
      <c r="H115" s="1159"/>
      <c r="I115" s="1159"/>
      <c r="J115" s="1161"/>
      <c r="K115" s="1161"/>
      <c r="L115" s="1161"/>
      <c r="M115" s="1161"/>
      <c r="N115" s="1116"/>
      <c r="O115" s="1116"/>
      <c r="P115" s="1116"/>
      <c r="Q115" s="1116"/>
      <c r="R115" s="1116"/>
      <c r="S115" s="1116"/>
      <c r="T115" s="2390"/>
      <c r="U115" s="2387"/>
      <c r="V115" s="2387"/>
    </row>
    <row r="116" spans="1:22" s="1099" customFormat="1" ht="48" customHeight="1">
      <c r="A116" s="2341"/>
      <c r="B116" s="1152"/>
      <c r="C116" s="1152"/>
      <c r="D116" s="2326" t="s">
        <v>3238</v>
      </c>
      <c r="E116" s="1150" t="s">
        <v>3239</v>
      </c>
      <c r="F116" s="1155" t="s">
        <v>3240</v>
      </c>
      <c r="G116" s="2381" t="s">
        <v>3241</v>
      </c>
      <c r="H116" s="1159"/>
      <c r="I116" s="1159"/>
      <c r="J116" s="1159"/>
      <c r="K116" s="1159"/>
      <c r="L116" s="1159"/>
      <c r="M116" s="1159"/>
      <c r="N116" s="1116"/>
      <c r="O116" s="1159"/>
      <c r="P116" s="1159"/>
      <c r="Q116" s="1159"/>
      <c r="R116" s="1159"/>
      <c r="S116" s="1159"/>
      <c r="T116" s="2391" t="s">
        <v>3242</v>
      </c>
      <c r="U116" s="2393"/>
      <c r="V116" s="2374"/>
    </row>
    <row r="117" spans="1:22" s="1099" customFormat="1" ht="48" customHeight="1">
      <c r="A117" s="2341"/>
      <c r="B117" s="1152"/>
      <c r="C117" s="1152"/>
      <c r="D117" s="2326"/>
      <c r="E117" s="1150" t="s">
        <v>3243</v>
      </c>
      <c r="F117" s="1113" t="s">
        <v>3244</v>
      </c>
      <c r="G117" s="2382"/>
      <c r="H117" s="1159"/>
      <c r="I117" s="1159"/>
      <c r="J117" s="1159"/>
      <c r="K117" s="1159"/>
      <c r="L117" s="1159"/>
      <c r="M117" s="1159"/>
      <c r="N117" s="1159"/>
      <c r="O117" s="1159"/>
      <c r="P117" s="1159"/>
      <c r="Q117" s="1116"/>
      <c r="R117" s="1116"/>
      <c r="S117" s="1116"/>
      <c r="T117" s="2392"/>
      <c r="U117" s="2377"/>
      <c r="V117" s="2377"/>
    </row>
    <row r="118" spans="1:22" s="1099" customFormat="1" ht="48" customHeight="1">
      <c r="A118" s="2341"/>
      <c r="B118" s="1152"/>
      <c r="C118" s="1152"/>
      <c r="D118" s="2326"/>
      <c r="E118" s="1162" t="s">
        <v>3245</v>
      </c>
      <c r="F118" s="1113" t="s">
        <v>3246</v>
      </c>
      <c r="G118" s="2382"/>
      <c r="H118" s="1159"/>
      <c r="I118" s="1159"/>
      <c r="J118" s="1159"/>
      <c r="K118" s="1159"/>
      <c r="L118" s="1159"/>
      <c r="M118" s="1159"/>
      <c r="N118" s="1159"/>
      <c r="O118" s="1159"/>
      <c r="P118" s="1159"/>
      <c r="Q118" s="1116"/>
      <c r="R118" s="1116"/>
      <c r="S118" s="1116"/>
      <c r="T118" s="2392"/>
      <c r="U118" s="2377"/>
      <c r="V118" s="2377"/>
    </row>
    <row r="119" spans="1:22" s="1099" customFormat="1" ht="77.25" hidden="1" customHeight="1">
      <c r="A119" s="2341"/>
      <c r="B119" s="1152"/>
      <c r="C119" s="1152"/>
      <c r="D119" s="2378" t="s">
        <v>3247</v>
      </c>
      <c r="E119" s="1162" t="s">
        <v>3248</v>
      </c>
      <c r="F119" s="1113" t="s">
        <v>3249</v>
      </c>
      <c r="G119" s="2381" t="s">
        <v>3250</v>
      </c>
      <c r="H119" s="1159"/>
      <c r="I119" s="1159"/>
      <c r="J119" s="1159"/>
      <c r="K119" s="1159"/>
      <c r="L119" s="1159"/>
      <c r="M119" s="1159"/>
      <c r="N119" s="1160"/>
      <c r="O119" s="1159"/>
      <c r="P119" s="1161"/>
      <c r="Q119" s="1159"/>
      <c r="R119" s="1159"/>
      <c r="S119" s="1159"/>
      <c r="T119" s="2384" t="s">
        <v>3229</v>
      </c>
      <c r="U119" s="2374">
        <v>6000</v>
      </c>
      <c r="V119" s="2374"/>
    </row>
    <row r="120" spans="1:22" s="1099" customFormat="1" ht="60.75" hidden="1" customHeight="1">
      <c r="A120" s="2341"/>
      <c r="B120" s="1152"/>
      <c r="C120" s="1152"/>
      <c r="D120" s="2379"/>
      <c r="E120" s="1162" t="s">
        <v>3251</v>
      </c>
      <c r="F120" s="1113" t="s">
        <v>3252</v>
      </c>
      <c r="G120" s="2382"/>
      <c r="H120" s="1159"/>
      <c r="I120" s="1159"/>
      <c r="J120" s="1163"/>
      <c r="K120" s="1159"/>
      <c r="L120" s="1159"/>
      <c r="M120" s="1159"/>
      <c r="N120" s="1160"/>
      <c r="O120" s="1159"/>
      <c r="P120" s="1161"/>
      <c r="Q120" s="1159"/>
      <c r="R120" s="1159"/>
      <c r="S120" s="1159"/>
      <c r="T120" s="2385"/>
      <c r="U120" s="2377"/>
      <c r="V120" s="2377"/>
    </row>
    <row r="121" spans="1:22" s="1099" customFormat="1" ht="48" hidden="1" customHeight="1">
      <c r="A121" s="2341"/>
      <c r="B121" s="1152"/>
      <c r="C121" s="1152"/>
      <c r="D121" s="2379"/>
      <c r="E121" s="1162" t="s">
        <v>3253</v>
      </c>
      <c r="F121" s="1113" t="s">
        <v>3254</v>
      </c>
      <c r="G121" s="2382"/>
      <c r="H121" s="1159"/>
      <c r="I121" s="1159"/>
      <c r="J121" s="1159"/>
      <c r="K121" s="1163"/>
      <c r="L121" s="1159"/>
      <c r="M121" s="1159"/>
      <c r="N121" s="1159"/>
      <c r="O121" s="1160"/>
      <c r="P121" s="1161"/>
      <c r="Q121" s="1159"/>
      <c r="R121" s="1159"/>
      <c r="S121" s="1159"/>
      <c r="T121" s="2385"/>
      <c r="U121" s="2377"/>
      <c r="V121" s="2377"/>
    </row>
    <row r="122" spans="1:22" s="1099" customFormat="1" ht="48" hidden="1" customHeight="1">
      <c r="A122" s="2341"/>
      <c r="B122" s="1152"/>
      <c r="C122" s="1152"/>
      <c r="D122" s="2380"/>
      <c r="E122" s="1162" t="s">
        <v>3255</v>
      </c>
      <c r="F122" s="1113"/>
      <c r="G122" s="2383"/>
      <c r="H122" s="1159"/>
      <c r="I122" s="1159"/>
      <c r="J122" s="1159"/>
      <c r="K122" s="1159"/>
      <c r="L122" s="1163"/>
      <c r="M122" s="1159"/>
      <c r="N122" s="1161"/>
      <c r="O122" s="1159"/>
      <c r="P122" s="1161"/>
      <c r="Q122" s="1159"/>
      <c r="R122" s="1159"/>
      <c r="S122" s="1159"/>
      <c r="T122" s="2386"/>
      <c r="U122" s="2387"/>
      <c r="V122" s="2387"/>
    </row>
    <row r="123" spans="1:22" s="1099" customFormat="1" ht="48" customHeight="1">
      <c r="A123" s="2341"/>
      <c r="B123" s="1152"/>
      <c r="C123" s="1152"/>
      <c r="D123" s="2378" t="s">
        <v>3256</v>
      </c>
      <c r="E123" s="1162" t="s">
        <v>3257</v>
      </c>
      <c r="F123" s="1113" t="s">
        <v>3258</v>
      </c>
      <c r="G123" s="2397" t="s">
        <v>3250</v>
      </c>
      <c r="H123" s="1160"/>
      <c r="I123" s="1160"/>
      <c r="J123" s="1116"/>
      <c r="K123" s="1116"/>
      <c r="L123" s="1160"/>
      <c r="M123" s="1160"/>
      <c r="N123" s="1160"/>
      <c r="O123" s="1160"/>
      <c r="P123" s="1160"/>
      <c r="Q123" s="1160"/>
      <c r="R123" s="1160"/>
      <c r="S123" s="1160"/>
      <c r="T123" s="2391" t="s">
        <v>3259</v>
      </c>
      <c r="U123" s="2399">
        <v>50000</v>
      </c>
      <c r="V123" s="2402"/>
    </row>
    <row r="124" spans="1:22" s="1099" customFormat="1" ht="48" customHeight="1">
      <c r="A124" s="2341"/>
      <c r="B124" s="1152"/>
      <c r="C124" s="1152"/>
      <c r="D124" s="2379"/>
      <c r="E124" s="1162" t="s">
        <v>3260</v>
      </c>
      <c r="F124" s="1113" t="s">
        <v>3261</v>
      </c>
      <c r="G124" s="2328"/>
      <c r="H124" s="1160"/>
      <c r="I124" s="1160"/>
      <c r="J124" s="1160"/>
      <c r="K124" s="1164"/>
      <c r="L124" s="1116"/>
      <c r="M124" s="1160"/>
      <c r="N124" s="1160"/>
      <c r="O124" s="1160"/>
      <c r="P124" s="1160"/>
      <c r="Q124" s="1160"/>
      <c r="R124" s="1160"/>
      <c r="S124" s="1160"/>
      <c r="T124" s="2392"/>
      <c r="U124" s="2400"/>
      <c r="V124" s="2369"/>
    </row>
    <row r="125" spans="1:22" s="1099" customFormat="1" ht="48" customHeight="1">
      <c r="A125" s="2341"/>
      <c r="B125" s="1152"/>
      <c r="C125" s="1152"/>
      <c r="D125" s="2379"/>
      <c r="E125" s="1162" t="s">
        <v>3262</v>
      </c>
      <c r="F125" s="1113" t="s">
        <v>3263</v>
      </c>
      <c r="G125" s="2328"/>
      <c r="H125" s="1160"/>
      <c r="I125" s="1160"/>
      <c r="J125" s="1160"/>
      <c r="K125" s="1160"/>
      <c r="L125" s="1116"/>
      <c r="M125" s="1116"/>
      <c r="N125" s="1116"/>
      <c r="O125" s="1160"/>
      <c r="P125" s="1160"/>
      <c r="Q125" s="1160"/>
      <c r="R125" s="1160"/>
      <c r="S125" s="1160"/>
      <c r="T125" s="2392"/>
      <c r="U125" s="2400"/>
      <c r="V125" s="2369"/>
    </row>
    <row r="126" spans="1:22" s="1099" customFormat="1" ht="48" customHeight="1">
      <c r="A126" s="2341"/>
      <c r="B126" s="1152"/>
      <c r="C126" s="1152"/>
      <c r="D126" s="2379"/>
      <c r="E126" s="1162" t="s">
        <v>3264</v>
      </c>
      <c r="F126" s="1113" t="s">
        <v>3265</v>
      </c>
      <c r="G126" s="2328"/>
      <c r="H126" s="1160"/>
      <c r="I126" s="1160"/>
      <c r="J126" s="1160"/>
      <c r="K126" s="1160"/>
      <c r="L126" s="1160"/>
      <c r="M126" s="1160"/>
      <c r="N126" s="1160"/>
      <c r="O126" s="1160"/>
      <c r="P126" s="1160"/>
      <c r="Q126" s="1116"/>
      <c r="R126" s="1160"/>
      <c r="S126" s="1160"/>
      <c r="T126" s="2392"/>
      <c r="U126" s="2400"/>
      <c r="V126" s="2369"/>
    </row>
    <row r="127" spans="1:22" s="1099" customFormat="1" ht="48" customHeight="1">
      <c r="A127" s="2342"/>
      <c r="B127" s="1152"/>
      <c r="C127" s="1152"/>
      <c r="D127" s="2380"/>
      <c r="E127" s="1162" t="s">
        <v>3266</v>
      </c>
      <c r="F127" s="1113" t="s">
        <v>3267</v>
      </c>
      <c r="G127" s="2329"/>
      <c r="H127" s="1160"/>
      <c r="I127" s="1160"/>
      <c r="J127" s="1160"/>
      <c r="K127" s="1160"/>
      <c r="L127" s="1160"/>
      <c r="M127" s="1160"/>
      <c r="N127" s="1160"/>
      <c r="O127" s="1160"/>
      <c r="P127" s="1160"/>
      <c r="Q127" s="1159"/>
      <c r="R127" s="1116"/>
      <c r="S127" s="1160"/>
      <c r="T127" s="2398"/>
      <c r="U127" s="2401"/>
      <c r="V127" s="2394"/>
    </row>
    <row r="128" spans="1:22" s="1099" customFormat="1" ht="48" customHeight="1">
      <c r="A128" s="2340" t="s">
        <v>3268</v>
      </c>
      <c r="B128" s="1152"/>
      <c r="C128" s="1152"/>
      <c r="D128" s="2303" t="s">
        <v>3269</v>
      </c>
      <c r="E128" s="1165" t="s">
        <v>3270</v>
      </c>
      <c r="F128" s="1113" t="s">
        <v>3271</v>
      </c>
      <c r="G128" s="2327" t="s">
        <v>3250</v>
      </c>
      <c r="H128" s="1152"/>
      <c r="I128" s="1152"/>
      <c r="J128" s="1152"/>
      <c r="K128" s="1152"/>
      <c r="L128" s="1152"/>
      <c r="M128" s="1152"/>
      <c r="N128" s="1160"/>
      <c r="O128" s="1160"/>
      <c r="P128" s="1152"/>
      <c r="Q128" s="1152"/>
      <c r="R128" s="1152"/>
      <c r="S128" s="1152"/>
      <c r="T128" s="2391" t="s">
        <v>3272</v>
      </c>
      <c r="U128" s="2404">
        <v>50000</v>
      </c>
      <c r="V128" s="2368"/>
    </row>
    <row r="129" spans="1:22" s="1099" customFormat="1" ht="48" customHeight="1">
      <c r="A129" s="2341"/>
      <c r="B129" s="1152"/>
      <c r="C129" s="1152"/>
      <c r="D129" s="2304"/>
      <c r="E129" s="1165" t="s">
        <v>3273</v>
      </c>
      <c r="F129" s="1166"/>
      <c r="G129" s="2328"/>
      <c r="H129" s="1152"/>
      <c r="I129" s="1152"/>
      <c r="J129" s="1152"/>
      <c r="K129" s="1152"/>
      <c r="L129" s="1152"/>
      <c r="M129" s="1152"/>
      <c r="N129" s="1152"/>
      <c r="O129" s="1160"/>
      <c r="P129" s="1160"/>
      <c r="Q129" s="1160"/>
      <c r="R129" s="1152"/>
      <c r="S129" s="1152"/>
      <c r="T129" s="2392"/>
      <c r="U129" s="2405"/>
      <c r="V129" s="2369"/>
    </row>
    <row r="130" spans="1:22" s="1099" customFormat="1" ht="48" customHeight="1">
      <c r="A130" s="2342"/>
      <c r="B130" s="1152"/>
      <c r="C130" s="1152"/>
      <c r="D130" s="2403"/>
      <c r="E130" s="1165" t="s">
        <v>3274</v>
      </c>
      <c r="F130" s="1113" t="s">
        <v>3275</v>
      </c>
      <c r="G130" s="2329"/>
      <c r="H130" s="1152"/>
      <c r="I130" s="1152"/>
      <c r="J130" s="1152"/>
      <c r="K130" s="1152"/>
      <c r="L130" s="1152"/>
      <c r="M130" s="1152"/>
      <c r="N130" s="1152"/>
      <c r="O130" s="1160"/>
      <c r="P130" s="1152"/>
      <c r="Q130" s="1152"/>
      <c r="R130" s="1152"/>
      <c r="S130" s="1160"/>
      <c r="T130" s="2398"/>
      <c r="U130" s="2406"/>
      <c r="V130" s="2394"/>
    </row>
    <row r="131" spans="1:22" s="1099" customFormat="1" ht="48" customHeight="1">
      <c r="A131" s="2326" t="s">
        <v>3276</v>
      </c>
      <c r="B131" s="1152"/>
      <c r="C131" s="1152"/>
      <c r="D131" s="1167" t="s">
        <v>3277</v>
      </c>
      <c r="E131" s="1152"/>
      <c r="F131" s="1113" t="s">
        <v>3206</v>
      </c>
      <c r="G131" s="2318" t="s">
        <v>3278</v>
      </c>
      <c r="H131" s="1168"/>
      <c r="I131" s="1153"/>
      <c r="J131" s="1168"/>
      <c r="K131" s="1168"/>
      <c r="L131" s="1168"/>
      <c r="M131" s="1168"/>
      <c r="N131" s="1168"/>
      <c r="O131" s="1168"/>
      <c r="P131" s="1168"/>
      <c r="Q131" s="1168"/>
      <c r="R131" s="1168"/>
      <c r="S131" s="1168"/>
      <c r="T131" s="2365" t="s">
        <v>3279</v>
      </c>
      <c r="U131" s="2396"/>
      <c r="V131" s="2396"/>
    </row>
    <row r="132" spans="1:22" s="1099" customFormat="1" ht="48" customHeight="1">
      <c r="A132" s="2326"/>
      <c r="B132" s="1152"/>
      <c r="C132" s="1152"/>
      <c r="D132" s="1167" t="s">
        <v>3280</v>
      </c>
      <c r="E132" s="1152"/>
      <c r="F132" s="1118" t="s">
        <v>3281</v>
      </c>
      <c r="G132" s="2395"/>
      <c r="H132" s="1168"/>
      <c r="I132" s="1168"/>
      <c r="J132" s="1153"/>
      <c r="K132" s="1153"/>
      <c r="L132" s="1168"/>
      <c r="M132" s="1153"/>
      <c r="N132" s="1153"/>
      <c r="O132" s="1168"/>
      <c r="P132" s="1168"/>
      <c r="Q132" s="1168"/>
      <c r="R132" s="1168"/>
      <c r="S132" s="1168"/>
      <c r="T132" s="2366"/>
      <c r="U132" s="2395"/>
      <c r="V132" s="2395"/>
    </row>
    <row r="133" spans="1:22" s="1099" customFormat="1" ht="66" customHeight="1">
      <c r="A133" s="2326"/>
      <c r="B133" s="1152"/>
      <c r="C133" s="1152"/>
      <c r="D133" s="1167" t="s">
        <v>3282</v>
      </c>
      <c r="E133" s="1152"/>
      <c r="F133" s="1155" t="s">
        <v>3283</v>
      </c>
      <c r="G133" s="2395"/>
      <c r="H133" s="1168"/>
      <c r="I133" s="1168"/>
      <c r="J133" s="1168"/>
      <c r="K133" s="1168"/>
      <c r="L133" s="1153"/>
      <c r="M133" s="1168"/>
      <c r="N133" s="1168"/>
      <c r="O133" s="1153"/>
      <c r="P133" s="1153"/>
      <c r="Q133" s="1168"/>
      <c r="R133" s="1168"/>
      <c r="S133" s="1168"/>
      <c r="T133" s="2367"/>
      <c r="U133" s="2395"/>
      <c r="V133" s="2395"/>
    </row>
    <row r="134" spans="1:22" s="1128" customFormat="1" ht="8.25" customHeight="1">
      <c r="A134" s="1125"/>
      <c r="B134" s="1144"/>
      <c r="C134" s="1144"/>
      <c r="D134" s="1169"/>
      <c r="E134" s="1144"/>
      <c r="F134" s="1169"/>
      <c r="G134" s="1144"/>
      <c r="H134" s="1144"/>
      <c r="I134" s="1144"/>
      <c r="J134" s="1144"/>
      <c r="K134" s="1144"/>
      <c r="L134" s="1144"/>
      <c r="M134" s="1144"/>
      <c r="N134" s="1144"/>
      <c r="O134" s="1144"/>
      <c r="P134" s="1144"/>
      <c r="Q134" s="1144"/>
      <c r="R134" s="1144"/>
      <c r="S134" s="1144"/>
      <c r="T134" s="1170"/>
      <c r="U134" s="1171"/>
      <c r="V134" s="1171"/>
    </row>
    <row r="135" spans="1:22" ht="48" customHeight="1">
      <c r="A135" s="2314" t="s">
        <v>3284</v>
      </c>
      <c r="B135" s="2314"/>
      <c r="C135" s="2314"/>
      <c r="D135" s="2314"/>
      <c r="E135" s="2314"/>
      <c r="F135" s="2314"/>
      <c r="G135" s="2314"/>
      <c r="H135" s="2314"/>
      <c r="I135" s="2314"/>
      <c r="J135" s="2314"/>
      <c r="K135" s="2314"/>
      <c r="L135" s="2314"/>
      <c r="M135" s="2314"/>
      <c r="N135" s="2314"/>
      <c r="O135" s="2314"/>
      <c r="P135" s="2314"/>
      <c r="Q135" s="2314"/>
      <c r="R135" s="2314"/>
      <c r="S135" s="2314"/>
      <c r="T135" s="2314"/>
      <c r="U135" s="2314"/>
      <c r="V135" s="2314"/>
    </row>
    <row r="136" spans="1:22" s="1090" customFormat="1" ht="48" customHeight="1">
      <c r="A136" s="1117">
        <v>1</v>
      </c>
      <c r="B136" s="1089">
        <v>2</v>
      </c>
      <c r="C136" s="1089">
        <v>3</v>
      </c>
      <c r="D136" s="1117">
        <v>4</v>
      </c>
      <c r="E136" s="1089"/>
      <c r="F136" s="1117">
        <v>5</v>
      </c>
      <c r="G136" s="1089">
        <v>6</v>
      </c>
      <c r="H136" s="2297">
        <v>7</v>
      </c>
      <c r="I136" s="2297"/>
      <c r="J136" s="2297"/>
      <c r="K136" s="2297"/>
      <c r="L136" s="2297"/>
      <c r="M136" s="2297"/>
      <c r="N136" s="2297"/>
      <c r="O136" s="2297"/>
      <c r="P136" s="2297"/>
      <c r="Q136" s="2297"/>
      <c r="R136" s="2297"/>
      <c r="S136" s="2297"/>
      <c r="T136" s="2298">
        <v>8</v>
      </c>
      <c r="U136" s="2298"/>
      <c r="V136" s="2298"/>
    </row>
    <row r="137" spans="1:22" ht="28.5" customHeight="1">
      <c r="A137" s="2288" t="s">
        <v>350</v>
      </c>
      <c r="B137" s="2288" t="s">
        <v>5</v>
      </c>
      <c r="C137" s="2288" t="s">
        <v>6</v>
      </c>
      <c r="D137" s="2288" t="s">
        <v>7</v>
      </c>
      <c r="E137" s="2288" t="s">
        <v>1411</v>
      </c>
      <c r="F137" s="2299" t="s">
        <v>8</v>
      </c>
      <c r="G137" s="2288" t="s">
        <v>9</v>
      </c>
      <c r="H137" s="2299" t="s">
        <v>10</v>
      </c>
      <c r="I137" s="2299"/>
      <c r="J137" s="2299"/>
      <c r="K137" s="2299"/>
      <c r="L137" s="2299"/>
      <c r="M137" s="2299"/>
      <c r="N137" s="2299"/>
      <c r="O137" s="2299"/>
      <c r="P137" s="2299"/>
      <c r="Q137" s="2299"/>
      <c r="R137" s="2299"/>
      <c r="S137" s="2299"/>
      <c r="T137" s="2300" t="s">
        <v>11</v>
      </c>
      <c r="U137" s="2300"/>
      <c r="V137" s="2300"/>
    </row>
    <row r="138" spans="1:22" ht="48" customHeight="1">
      <c r="A138" s="2289"/>
      <c r="B138" s="2289"/>
      <c r="C138" s="2289"/>
      <c r="D138" s="2289"/>
      <c r="E138" s="2289"/>
      <c r="F138" s="2299"/>
      <c r="G138" s="2289"/>
      <c r="H138" s="2301" t="s">
        <v>12</v>
      </c>
      <c r="I138" s="2301"/>
      <c r="J138" s="2301"/>
      <c r="K138" s="2301" t="s">
        <v>13</v>
      </c>
      <c r="L138" s="2301"/>
      <c r="M138" s="2301"/>
      <c r="N138" s="2301" t="s">
        <v>14</v>
      </c>
      <c r="O138" s="2301"/>
      <c r="P138" s="2301"/>
      <c r="Q138" s="2301" t="s">
        <v>15</v>
      </c>
      <c r="R138" s="2301"/>
      <c r="S138" s="2301"/>
      <c r="T138" s="2300" t="s">
        <v>1306</v>
      </c>
      <c r="U138" s="2302" t="s">
        <v>181</v>
      </c>
      <c r="V138" s="2302"/>
    </row>
    <row r="139" spans="1:22" ht="48" customHeight="1">
      <c r="A139" s="2290"/>
      <c r="B139" s="2290"/>
      <c r="C139" s="2290"/>
      <c r="D139" s="2290"/>
      <c r="E139" s="2290"/>
      <c r="F139" s="2299"/>
      <c r="G139" s="2290"/>
      <c r="H139" s="1091">
        <v>1</v>
      </c>
      <c r="I139" s="1091">
        <v>2</v>
      </c>
      <c r="J139" s="1091">
        <v>3</v>
      </c>
      <c r="K139" s="1091">
        <v>4</v>
      </c>
      <c r="L139" s="1091">
        <v>5</v>
      </c>
      <c r="M139" s="1091">
        <v>6</v>
      </c>
      <c r="N139" s="1091">
        <v>7</v>
      </c>
      <c r="O139" s="1091">
        <v>8</v>
      </c>
      <c r="P139" s="1091">
        <v>9</v>
      </c>
      <c r="Q139" s="1091">
        <v>10</v>
      </c>
      <c r="R139" s="1091">
        <v>11</v>
      </c>
      <c r="S139" s="1091">
        <v>12</v>
      </c>
      <c r="T139" s="2300"/>
      <c r="U139" s="1092" t="s">
        <v>18</v>
      </c>
      <c r="V139" s="1092" t="s">
        <v>19</v>
      </c>
    </row>
    <row r="140" spans="1:22" s="1099" customFormat="1" ht="59.25" customHeight="1">
      <c r="A140" s="2340" t="s">
        <v>3285</v>
      </c>
      <c r="B140" s="1143"/>
      <c r="C140" s="1143"/>
      <c r="D140" s="1167" t="s">
        <v>3286</v>
      </c>
      <c r="E140" s="1143"/>
      <c r="F140" s="1155" t="s">
        <v>3287</v>
      </c>
      <c r="G140" s="2407" t="s">
        <v>3288</v>
      </c>
      <c r="H140" s="1116"/>
      <c r="I140" s="1116"/>
      <c r="J140" s="1116"/>
      <c r="K140" s="1116"/>
      <c r="L140" s="1116"/>
      <c r="M140" s="1116"/>
      <c r="N140" s="1143"/>
      <c r="O140" s="1143"/>
      <c r="P140" s="1143"/>
      <c r="Q140" s="1143"/>
      <c r="R140" s="1143"/>
      <c r="S140" s="1143"/>
      <c r="T140" s="2409"/>
      <c r="U140" s="2368"/>
      <c r="V140" s="2412"/>
    </row>
    <row r="141" spans="1:22" s="1099" customFormat="1" ht="48" customHeight="1">
      <c r="A141" s="2341"/>
      <c r="B141" s="1143"/>
      <c r="C141" s="1143"/>
      <c r="D141" s="1167" t="s">
        <v>3289</v>
      </c>
      <c r="E141" s="1143"/>
      <c r="F141" s="1155" t="s">
        <v>3290</v>
      </c>
      <c r="G141" s="2408"/>
      <c r="H141" s="1116"/>
      <c r="I141" s="1116"/>
      <c r="J141" s="1116"/>
      <c r="K141" s="1116"/>
      <c r="L141" s="1116"/>
      <c r="M141" s="1116"/>
      <c r="N141" s="1143"/>
      <c r="O141" s="1143"/>
      <c r="P141" s="1143"/>
      <c r="Q141" s="1143"/>
      <c r="R141" s="1143"/>
      <c r="S141" s="1143"/>
      <c r="T141" s="2410"/>
      <c r="U141" s="2369"/>
      <c r="V141" s="2413"/>
    </row>
    <row r="142" spans="1:22" s="1099" customFormat="1" ht="48" customHeight="1">
      <c r="A142" s="2341"/>
      <c r="B142" s="1143"/>
      <c r="C142" s="1143"/>
      <c r="D142" s="1167" t="s">
        <v>3291</v>
      </c>
      <c r="E142" s="1143"/>
      <c r="F142" s="1155" t="s">
        <v>3292</v>
      </c>
      <c r="G142" s="2408"/>
      <c r="H142" s="1116"/>
      <c r="I142" s="1116"/>
      <c r="J142" s="1116"/>
      <c r="K142" s="1116"/>
      <c r="L142" s="1116"/>
      <c r="M142" s="1116"/>
      <c r="N142" s="1143"/>
      <c r="O142" s="1143"/>
      <c r="P142" s="1143"/>
      <c r="Q142" s="1143"/>
      <c r="R142" s="1143"/>
      <c r="S142" s="1143"/>
      <c r="T142" s="2410"/>
      <c r="U142" s="2369"/>
      <c r="V142" s="2413"/>
    </row>
    <row r="143" spans="1:22" s="1099" customFormat="1" ht="66.75" customHeight="1">
      <c r="A143" s="2341"/>
      <c r="B143" s="1148"/>
      <c r="C143" s="1148"/>
      <c r="D143" s="1172" t="s">
        <v>3293</v>
      </c>
      <c r="E143" s="1148"/>
      <c r="F143" s="1173" t="s">
        <v>3294</v>
      </c>
      <c r="G143" s="2408"/>
      <c r="H143" s="1116"/>
      <c r="I143" s="1116"/>
      <c r="J143" s="1116"/>
      <c r="K143" s="1116"/>
      <c r="L143" s="1116"/>
      <c r="M143" s="1116"/>
      <c r="N143" s="1148"/>
      <c r="O143" s="1148"/>
      <c r="P143" s="1148"/>
      <c r="Q143" s="1148"/>
      <c r="R143" s="1148"/>
      <c r="S143" s="1148"/>
      <c r="T143" s="2411"/>
      <c r="U143" s="2394"/>
      <c r="V143" s="2414"/>
    </row>
    <row r="144" spans="1:22" s="1099" customFormat="1" ht="72.75" customHeight="1">
      <c r="A144" s="2340" t="s">
        <v>3295</v>
      </c>
      <c r="B144" s="1152"/>
      <c r="C144" s="1152"/>
      <c r="D144" s="1113" t="s">
        <v>3296</v>
      </c>
      <c r="E144" s="1152"/>
      <c r="F144" s="1173" t="s">
        <v>3297</v>
      </c>
      <c r="G144" s="2362" t="s">
        <v>3298</v>
      </c>
      <c r="H144" s="1152"/>
      <c r="I144" s="1152"/>
      <c r="J144" s="1152"/>
      <c r="K144" s="1152"/>
      <c r="L144" s="1152"/>
      <c r="M144" s="1152"/>
      <c r="N144" s="1116"/>
      <c r="O144" s="1116"/>
      <c r="P144" s="1116"/>
      <c r="Q144" s="1116"/>
      <c r="R144" s="1116"/>
      <c r="S144" s="1116"/>
      <c r="T144" s="2409"/>
      <c r="U144" s="2368"/>
      <c r="V144" s="2368"/>
    </row>
    <row r="145" spans="1:22" s="1099" customFormat="1" ht="62.25" customHeight="1">
      <c r="A145" s="2342"/>
      <c r="B145" s="1152"/>
      <c r="C145" s="1152"/>
      <c r="D145" s="1113" t="s">
        <v>3299</v>
      </c>
      <c r="E145" s="1152"/>
      <c r="F145" s="1113" t="s">
        <v>3300</v>
      </c>
      <c r="G145" s="2364"/>
      <c r="H145" s="1152"/>
      <c r="I145" s="1152"/>
      <c r="J145" s="1152"/>
      <c r="K145" s="1152"/>
      <c r="L145" s="1152"/>
      <c r="M145" s="1152"/>
      <c r="N145" s="1116"/>
      <c r="O145" s="1116"/>
      <c r="P145" s="1116"/>
      <c r="Q145" s="1116"/>
      <c r="R145" s="1116"/>
      <c r="S145" s="1116"/>
      <c r="T145" s="2411"/>
      <c r="U145" s="2394"/>
      <c r="V145" s="2394"/>
    </row>
    <row r="146" spans="1:22" s="1099" customFormat="1" ht="12.75" customHeight="1">
      <c r="A146" s="1125"/>
      <c r="B146" s="1144"/>
      <c r="C146" s="1144"/>
      <c r="D146" s="1169"/>
      <c r="E146" s="1144"/>
      <c r="F146" s="1169"/>
      <c r="G146" s="1144"/>
      <c r="H146" s="1144"/>
      <c r="I146" s="1144"/>
      <c r="J146" s="1144"/>
      <c r="K146" s="1144"/>
      <c r="L146" s="1144"/>
      <c r="M146" s="1144"/>
      <c r="N146" s="1144"/>
      <c r="O146" s="1144"/>
      <c r="P146" s="1144"/>
      <c r="Q146" s="1144"/>
      <c r="R146" s="1144"/>
      <c r="S146" s="1144"/>
      <c r="T146" s="1170"/>
      <c r="U146" s="1171"/>
      <c r="V146" s="1171"/>
    </row>
    <row r="147" spans="1:22" ht="48" customHeight="1">
      <c r="A147" s="2314" t="s">
        <v>3301</v>
      </c>
      <c r="B147" s="2314"/>
      <c r="C147" s="2314"/>
      <c r="D147" s="2314"/>
      <c r="E147" s="2314"/>
      <c r="F147" s="2314"/>
      <c r="G147" s="2314"/>
      <c r="H147" s="2314"/>
      <c r="I147" s="2314"/>
      <c r="J147" s="2314"/>
      <c r="K147" s="2314"/>
      <c r="L147" s="2314"/>
      <c r="M147" s="2314"/>
      <c r="N147" s="2314"/>
      <c r="O147" s="2314"/>
      <c r="P147" s="2314"/>
      <c r="Q147" s="2314"/>
      <c r="R147" s="2314"/>
      <c r="S147" s="2314"/>
      <c r="T147" s="2314"/>
      <c r="U147" s="2314"/>
      <c r="V147" s="2314"/>
    </row>
    <row r="148" spans="1:22" s="1090" customFormat="1" ht="48" customHeight="1">
      <c r="A148" s="1117">
        <v>1</v>
      </c>
      <c r="B148" s="1089">
        <v>2</v>
      </c>
      <c r="C148" s="1089">
        <v>3</v>
      </c>
      <c r="D148" s="1117">
        <v>4</v>
      </c>
      <c r="E148" s="1089"/>
      <c r="F148" s="1117">
        <v>5</v>
      </c>
      <c r="G148" s="1089">
        <v>6</v>
      </c>
      <c r="H148" s="2297">
        <v>7</v>
      </c>
      <c r="I148" s="2297"/>
      <c r="J148" s="2297"/>
      <c r="K148" s="2297"/>
      <c r="L148" s="2297"/>
      <c r="M148" s="2297"/>
      <c r="N148" s="2297"/>
      <c r="O148" s="2297"/>
      <c r="P148" s="2297"/>
      <c r="Q148" s="2297"/>
      <c r="R148" s="2297"/>
      <c r="S148" s="2297"/>
      <c r="T148" s="2298">
        <v>8</v>
      </c>
      <c r="U148" s="2298"/>
      <c r="V148" s="2298"/>
    </row>
    <row r="149" spans="1:22" ht="26.25" customHeight="1">
      <c r="A149" s="2288" t="s">
        <v>350</v>
      </c>
      <c r="B149" s="2288" t="s">
        <v>5</v>
      </c>
      <c r="C149" s="2288" t="s">
        <v>6</v>
      </c>
      <c r="D149" s="2288" t="s">
        <v>7</v>
      </c>
      <c r="E149" s="2288" t="s">
        <v>1411</v>
      </c>
      <c r="F149" s="2299" t="s">
        <v>8</v>
      </c>
      <c r="G149" s="2288" t="s">
        <v>9</v>
      </c>
      <c r="H149" s="2299" t="s">
        <v>10</v>
      </c>
      <c r="I149" s="2299"/>
      <c r="J149" s="2299"/>
      <c r="K149" s="2299"/>
      <c r="L149" s="2299"/>
      <c r="M149" s="2299"/>
      <c r="N149" s="2299"/>
      <c r="O149" s="2299"/>
      <c r="P149" s="2299"/>
      <c r="Q149" s="2299"/>
      <c r="R149" s="2299"/>
      <c r="S149" s="2299"/>
      <c r="T149" s="2300" t="s">
        <v>11</v>
      </c>
      <c r="U149" s="2300"/>
      <c r="V149" s="2300"/>
    </row>
    <row r="150" spans="1:22" ht="26.25" customHeight="1">
      <c r="A150" s="2289"/>
      <c r="B150" s="2289"/>
      <c r="C150" s="2289"/>
      <c r="D150" s="2289"/>
      <c r="E150" s="2289"/>
      <c r="F150" s="2299"/>
      <c r="G150" s="2289"/>
      <c r="H150" s="2301" t="s">
        <v>12</v>
      </c>
      <c r="I150" s="2301"/>
      <c r="J150" s="2301"/>
      <c r="K150" s="2301" t="s">
        <v>13</v>
      </c>
      <c r="L150" s="2301"/>
      <c r="M150" s="2301"/>
      <c r="N150" s="2301" t="s">
        <v>14</v>
      </c>
      <c r="O150" s="2301"/>
      <c r="P150" s="2301"/>
      <c r="Q150" s="2301" t="s">
        <v>15</v>
      </c>
      <c r="R150" s="2301"/>
      <c r="S150" s="2301"/>
      <c r="T150" s="2300" t="s">
        <v>1306</v>
      </c>
      <c r="U150" s="2302" t="s">
        <v>181</v>
      </c>
      <c r="V150" s="2302"/>
    </row>
    <row r="151" spans="1:22" ht="26.25" customHeight="1">
      <c r="A151" s="2290"/>
      <c r="B151" s="2290"/>
      <c r="C151" s="2290"/>
      <c r="D151" s="2290"/>
      <c r="E151" s="2290"/>
      <c r="F151" s="2299"/>
      <c r="G151" s="2290"/>
      <c r="H151" s="1091">
        <v>1</v>
      </c>
      <c r="I151" s="1091">
        <v>2</v>
      </c>
      <c r="J151" s="1091">
        <v>3</v>
      </c>
      <c r="K151" s="1091">
        <v>4</v>
      </c>
      <c r="L151" s="1091">
        <v>5</v>
      </c>
      <c r="M151" s="1091">
        <v>6</v>
      </c>
      <c r="N151" s="1091">
        <v>7</v>
      </c>
      <c r="O151" s="1091">
        <v>8</v>
      </c>
      <c r="P151" s="1091">
        <v>9</v>
      </c>
      <c r="Q151" s="1091">
        <v>10</v>
      </c>
      <c r="R151" s="1091">
        <v>11</v>
      </c>
      <c r="S151" s="1091">
        <v>12</v>
      </c>
      <c r="T151" s="2300"/>
      <c r="U151" s="1092" t="s">
        <v>18</v>
      </c>
      <c r="V151" s="1092" t="s">
        <v>19</v>
      </c>
    </row>
    <row r="152" spans="1:22" s="1099" customFormat="1" ht="89.25" customHeight="1">
      <c r="A152" s="1113" t="s">
        <v>3302</v>
      </c>
      <c r="B152" s="1143"/>
      <c r="C152" s="1143"/>
      <c r="D152" s="1174"/>
      <c r="E152" s="1143"/>
      <c r="F152" s="1174"/>
      <c r="G152" s="1175" t="s">
        <v>3303</v>
      </c>
      <c r="H152" s="1116"/>
      <c r="I152" s="1116"/>
      <c r="J152" s="1116"/>
      <c r="K152" s="1176"/>
      <c r="L152" s="1152"/>
      <c r="M152" s="1152"/>
      <c r="N152" s="1152"/>
      <c r="O152" s="1152"/>
      <c r="P152" s="1152"/>
      <c r="Q152" s="1152"/>
      <c r="R152" s="1152"/>
      <c r="S152" s="1152"/>
      <c r="T152" s="2391" t="s">
        <v>3259</v>
      </c>
      <c r="U152" s="2368"/>
      <c r="V152" s="2368"/>
    </row>
    <row r="153" spans="1:22" s="1099" customFormat="1" ht="72.75" customHeight="1">
      <c r="A153" s="1113" t="s">
        <v>3304</v>
      </c>
      <c r="B153" s="1152"/>
      <c r="C153" s="1152"/>
      <c r="D153" s="1166"/>
      <c r="E153" s="1152"/>
      <c r="F153" s="1166"/>
      <c r="G153" s="2327" t="s">
        <v>3298</v>
      </c>
      <c r="H153" s="1152"/>
      <c r="I153" s="1152"/>
      <c r="J153" s="1152"/>
      <c r="K153" s="1152"/>
      <c r="L153" s="1116"/>
      <c r="M153" s="1116"/>
      <c r="N153" s="1116"/>
      <c r="O153" s="1152"/>
      <c r="P153" s="1152"/>
      <c r="Q153" s="1152"/>
      <c r="R153" s="1152"/>
      <c r="S153" s="1152"/>
      <c r="T153" s="2392"/>
      <c r="U153" s="2369"/>
      <c r="V153" s="2369"/>
    </row>
    <row r="154" spans="1:22" s="1099" customFormat="1" ht="65.25" customHeight="1">
      <c r="A154" s="1113" t="s">
        <v>3305</v>
      </c>
      <c r="B154" s="1152"/>
      <c r="C154" s="1152"/>
      <c r="D154" s="1166"/>
      <c r="E154" s="1152"/>
      <c r="F154" s="1166"/>
      <c r="G154" s="2329"/>
      <c r="H154" s="1152"/>
      <c r="I154" s="1152"/>
      <c r="J154" s="1152"/>
      <c r="K154" s="1152"/>
      <c r="L154" s="1152"/>
      <c r="M154" s="1176"/>
      <c r="N154" s="1116"/>
      <c r="O154" s="1176"/>
      <c r="P154" s="1152"/>
      <c r="Q154" s="1152"/>
      <c r="R154" s="1152"/>
      <c r="S154" s="1152"/>
      <c r="T154" s="2392"/>
      <c r="U154" s="2369"/>
      <c r="V154" s="2369"/>
    </row>
    <row r="155" spans="1:22" s="1099" customFormat="1" ht="69" customHeight="1">
      <c r="A155" s="1113" t="s">
        <v>3306</v>
      </c>
      <c r="B155" s="1152"/>
      <c r="C155" s="1152"/>
      <c r="D155" s="1166"/>
      <c r="E155" s="1152"/>
      <c r="F155" s="1166"/>
      <c r="G155" s="1175" t="s">
        <v>3303</v>
      </c>
      <c r="H155" s="1152"/>
      <c r="I155" s="1152"/>
      <c r="J155" s="1152"/>
      <c r="K155" s="1152"/>
      <c r="L155" s="1152"/>
      <c r="M155" s="1152"/>
      <c r="N155" s="1116"/>
      <c r="O155" s="1116"/>
      <c r="P155" s="1116"/>
      <c r="Q155" s="1116"/>
      <c r="R155" s="1116"/>
      <c r="S155" s="1116"/>
      <c r="T155" s="2398"/>
      <c r="U155" s="2394"/>
      <c r="V155" s="2394"/>
    </row>
    <row r="156" spans="1:22" s="1128" customFormat="1" ht="18.75" customHeight="1">
      <c r="A156" s="1125"/>
      <c r="B156" s="1144"/>
      <c r="C156" s="1144"/>
      <c r="D156" s="1169"/>
      <c r="E156" s="1144"/>
      <c r="F156" s="1169"/>
      <c r="G156" s="1144"/>
      <c r="H156" s="1144"/>
      <c r="I156" s="1144"/>
      <c r="J156" s="1144"/>
      <c r="K156" s="1144"/>
      <c r="L156" s="1144"/>
      <c r="M156" s="1144"/>
      <c r="N156" s="1144"/>
      <c r="O156" s="1144"/>
      <c r="P156" s="1144"/>
      <c r="Q156" s="1144"/>
      <c r="R156" s="1144"/>
      <c r="S156" s="1144"/>
      <c r="T156" s="1170"/>
      <c r="U156" s="1171"/>
      <c r="V156" s="1171"/>
    </row>
    <row r="157" spans="1:22" ht="48" hidden="1" customHeight="1">
      <c r="A157" s="2422" t="s">
        <v>3487</v>
      </c>
      <c r="B157" s="2423"/>
      <c r="C157" s="2423"/>
      <c r="D157" s="2423"/>
      <c r="E157" s="2423"/>
      <c r="F157" s="2423"/>
      <c r="G157" s="2423"/>
      <c r="H157" s="2423"/>
      <c r="I157" s="2423"/>
      <c r="J157" s="2423"/>
      <c r="K157" s="2423"/>
      <c r="L157" s="2423"/>
      <c r="M157" s="2423"/>
      <c r="N157" s="2423"/>
      <c r="O157" s="2423"/>
      <c r="P157" s="2423"/>
      <c r="Q157" s="2423"/>
      <c r="R157" s="2423"/>
      <c r="S157" s="2423"/>
      <c r="T157" s="2423"/>
      <c r="U157" s="2423"/>
      <c r="V157" s="2424"/>
    </row>
    <row r="158" spans="1:22" s="1090" customFormat="1" ht="48" hidden="1" customHeight="1">
      <c r="A158" s="1166">
        <v>1</v>
      </c>
      <c r="B158" s="1177">
        <v>2</v>
      </c>
      <c r="C158" s="1177">
        <v>3</v>
      </c>
      <c r="D158" s="1166">
        <v>4</v>
      </c>
      <c r="E158" s="1177"/>
      <c r="F158" s="1166">
        <v>5</v>
      </c>
      <c r="G158" s="1177">
        <v>6</v>
      </c>
      <c r="H158" s="2425">
        <v>7</v>
      </c>
      <c r="I158" s="2425"/>
      <c r="J158" s="2425"/>
      <c r="K158" s="2425"/>
      <c r="L158" s="2425"/>
      <c r="M158" s="2425"/>
      <c r="N158" s="2425"/>
      <c r="O158" s="2425"/>
      <c r="P158" s="2425"/>
      <c r="Q158" s="2425"/>
      <c r="R158" s="2425"/>
      <c r="S158" s="2425"/>
      <c r="T158" s="2426">
        <v>8</v>
      </c>
      <c r="U158" s="2426"/>
      <c r="V158" s="2426"/>
    </row>
    <row r="159" spans="1:22" ht="48" hidden="1" customHeight="1">
      <c r="A159" s="2415" t="s">
        <v>350</v>
      </c>
      <c r="B159" s="2418" t="s">
        <v>5</v>
      </c>
      <c r="C159" s="2418" t="s">
        <v>6</v>
      </c>
      <c r="D159" s="2415" t="s">
        <v>7</v>
      </c>
      <c r="E159" s="2418" t="s">
        <v>1411</v>
      </c>
      <c r="F159" s="2421" t="s">
        <v>8</v>
      </c>
      <c r="G159" s="2427" t="s">
        <v>3488</v>
      </c>
      <c r="H159" s="2427" t="s">
        <v>10</v>
      </c>
      <c r="I159" s="2427"/>
      <c r="J159" s="2427"/>
      <c r="K159" s="2427"/>
      <c r="L159" s="2427"/>
      <c r="M159" s="2427"/>
      <c r="N159" s="2427"/>
      <c r="O159" s="2427"/>
      <c r="P159" s="2427"/>
      <c r="Q159" s="2427"/>
      <c r="R159" s="2427"/>
      <c r="S159" s="2427"/>
      <c r="T159" s="2428" t="s">
        <v>11</v>
      </c>
      <c r="U159" s="2428"/>
      <c r="V159" s="2428"/>
    </row>
    <row r="160" spans="1:22" ht="48" hidden="1" customHeight="1">
      <c r="A160" s="2416"/>
      <c r="B160" s="2419"/>
      <c r="C160" s="2419"/>
      <c r="D160" s="2416"/>
      <c r="E160" s="2419"/>
      <c r="F160" s="2421"/>
      <c r="G160" s="2427"/>
      <c r="H160" s="2427" t="s">
        <v>12</v>
      </c>
      <c r="I160" s="2427"/>
      <c r="J160" s="2427"/>
      <c r="K160" s="2427" t="s">
        <v>13</v>
      </c>
      <c r="L160" s="2427"/>
      <c r="M160" s="2427"/>
      <c r="N160" s="2427" t="s">
        <v>14</v>
      </c>
      <c r="O160" s="2427"/>
      <c r="P160" s="2427"/>
      <c r="Q160" s="2427" t="s">
        <v>15</v>
      </c>
      <c r="R160" s="2427"/>
      <c r="S160" s="2427"/>
      <c r="T160" s="2428" t="s">
        <v>1306</v>
      </c>
      <c r="U160" s="2429" t="s">
        <v>181</v>
      </c>
      <c r="V160" s="2429"/>
    </row>
    <row r="161" spans="1:23" ht="48" hidden="1" customHeight="1">
      <c r="A161" s="2417"/>
      <c r="B161" s="2420"/>
      <c r="C161" s="2420"/>
      <c r="D161" s="2417"/>
      <c r="E161" s="2420"/>
      <c r="F161" s="2421"/>
      <c r="G161" s="2427"/>
      <c r="H161" s="1152">
        <v>1</v>
      </c>
      <c r="I161" s="1152">
        <v>2</v>
      </c>
      <c r="J161" s="1152">
        <v>3</v>
      </c>
      <c r="K161" s="1152">
        <v>4</v>
      </c>
      <c r="L161" s="1152">
        <v>5</v>
      </c>
      <c r="M161" s="1152">
        <v>6</v>
      </c>
      <c r="N161" s="1152">
        <v>7</v>
      </c>
      <c r="O161" s="1152">
        <v>8</v>
      </c>
      <c r="P161" s="1152">
        <v>9</v>
      </c>
      <c r="Q161" s="1152">
        <v>10</v>
      </c>
      <c r="R161" s="1152">
        <v>11</v>
      </c>
      <c r="S161" s="1152">
        <v>12</v>
      </c>
      <c r="T161" s="2428"/>
      <c r="U161" s="1178" t="s">
        <v>18</v>
      </c>
      <c r="V161" s="1178" t="s">
        <v>19</v>
      </c>
    </row>
    <row r="162" spans="1:23" s="1099" customFormat="1" ht="48" hidden="1" customHeight="1">
      <c r="A162" s="1179" t="s">
        <v>3307</v>
      </c>
      <c r="B162" s="1148"/>
      <c r="C162" s="1148"/>
      <c r="D162" s="1180"/>
      <c r="E162" s="1148"/>
      <c r="F162" s="1180"/>
      <c r="G162" s="1148"/>
      <c r="H162" s="1148"/>
      <c r="I162" s="1148"/>
      <c r="J162" s="1148"/>
      <c r="K162" s="1148"/>
      <c r="L162" s="1148"/>
      <c r="M162" s="1148"/>
      <c r="N162" s="1148"/>
      <c r="O162" s="1148"/>
      <c r="P162" s="1148"/>
      <c r="Q162" s="1148"/>
      <c r="R162" s="1148"/>
      <c r="S162" s="1148"/>
      <c r="T162" s="1181"/>
      <c r="U162" s="1182"/>
      <c r="V162" s="1182"/>
    </row>
    <row r="163" spans="1:23" s="1099" customFormat="1" ht="48" hidden="1" customHeight="1">
      <c r="A163" s="1137" t="s">
        <v>3308</v>
      </c>
      <c r="B163" s="1152"/>
      <c r="C163" s="1152"/>
      <c r="D163" s="1166"/>
      <c r="E163" s="1152"/>
      <c r="F163" s="1166"/>
      <c r="G163" s="1152"/>
      <c r="H163" s="1152"/>
      <c r="I163" s="1152"/>
      <c r="J163" s="1152"/>
      <c r="K163" s="1152"/>
      <c r="L163" s="1152"/>
      <c r="M163" s="1152"/>
      <c r="N163" s="1152"/>
      <c r="O163" s="1152"/>
      <c r="P163" s="1152"/>
      <c r="Q163" s="1152"/>
      <c r="R163" s="1152"/>
      <c r="S163" s="1152"/>
      <c r="T163" s="1183"/>
      <c r="U163" s="1178"/>
      <c r="V163" s="1178"/>
      <c r="W163" s="1184"/>
    </row>
    <row r="164" spans="1:23" s="1099" customFormat="1" ht="48" hidden="1" customHeight="1">
      <c r="A164" s="1125"/>
      <c r="B164" s="1129"/>
      <c r="C164" s="1129"/>
      <c r="D164" s="1125"/>
      <c r="E164" s="1129"/>
      <c r="F164" s="1125"/>
      <c r="G164" s="1129"/>
      <c r="H164" s="1129"/>
      <c r="I164" s="1129"/>
      <c r="J164" s="1129"/>
      <c r="K164" s="1129"/>
      <c r="L164" s="1129"/>
      <c r="M164" s="1129"/>
      <c r="N164" s="1129"/>
      <c r="O164" s="1129"/>
      <c r="P164" s="1129"/>
      <c r="Q164" s="1129"/>
      <c r="R164" s="1129"/>
      <c r="S164" s="1129"/>
      <c r="T164" s="1129"/>
      <c r="U164" s="1129"/>
      <c r="V164" s="1129"/>
      <c r="W164" s="1128"/>
    </row>
    <row r="165" spans="1:23" ht="48" hidden="1" customHeight="1">
      <c r="A165" s="2430" t="s">
        <v>3309</v>
      </c>
      <c r="B165" s="2430"/>
      <c r="C165" s="2430"/>
      <c r="D165" s="2430"/>
      <c r="E165" s="2430"/>
      <c r="F165" s="2430"/>
      <c r="G165" s="2430"/>
      <c r="H165" s="2430"/>
      <c r="I165" s="2430"/>
      <c r="J165" s="2430"/>
      <c r="K165" s="2430"/>
      <c r="L165" s="2430"/>
      <c r="M165" s="2430"/>
      <c r="N165" s="2430"/>
      <c r="O165" s="2430"/>
      <c r="P165" s="2430"/>
      <c r="Q165" s="2430"/>
      <c r="R165" s="2430"/>
      <c r="S165" s="2430"/>
      <c r="T165" s="2430"/>
      <c r="U165" s="2430"/>
      <c r="V165" s="2430"/>
    </row>
    <row r="166" spans="1:23" ht="48" hidden="1" customHeight="1">
      <c r="A166" s="2431" t="s">
        <v>1428</v>
      </c>
      <c r="B166" s="2431"/>
      <c r="C166" s="2431"/>
      <c r="D166" s="2431"/>
      <c r="E166" s="2431"/>
      <c r="F166" s="2431"/>
      <c r="G166" s="2431"/>
      <c r="H166" s="2431"/>
      <c r="I166" s="2431"/>
      <c r="J166" s="2431"/>
      <c r="K166" s="2431"/>
      <c r="L166" s="2431"/>
      <c r="M166" s="2431"/>
      <c r="N166" s="2431"/>
      <c r="O166" s="2431"/>
      <c r="P166" s="2431"/>
      <c r="Q166" s="2431"/>
      <c r="R166" s="2431"/>
      <c r="S166" s="2431"/>
      <c r="T166" s="2431"/>
      <c r="U166" s="2431"/>
      <c r="V166" s="2431"/>
    </row>
    <row r="167" spans="1:23" s="1090" customFormat="1" ht="48" hidden="1" customHeight="1">
      <c r="A167" s="1166">
        <v>1</v>
      </c>
      <c r="B167" s="1177">
        <v>2</v>
      </c>
      <c r="C167" s="1177">
        <v>3</v>
      </c>
      <c r="D167" s="1166">
        <v>4</v>
      </c>
      <c r="E167" s="1177"/>
      <c r="F167" s="1166">
        <v>5</v>
      </c>
      <c r="G167" s="1177">
        <v>6</v>
      </c>
      <c r="H167" s="2425">
        <v>7</v>
      </c>
      <c r="I167" s="2425"/>
      <c r="J167" s="2425"/>
      <c r="K167" s="2425"/>
      <c r="L167" s="2425"/>
      <c r="M167" s="2425"/>
      <c r="N167" s="2425"/>
      <c r="O167" s="2425"/>
      <c r="P167" s="2425"/>
      <c r="Q167" s="2425"/>
      <c r="R167" s="2425"/>
      <c r="S167" s="2425"/>
      <c r="T167" s="2426">
        <v>8</v>
      </c>
      <c r="U167" s="2426"/>
      <c r="V167" s="2426"/>
    </row>
    <row r="168" spans="1:23" ht="48" hidden="1" customHeight="1">
      <c r="A168" s="2415" t="s">
        <v>350</v>
      </c>
      <c r="B168" s="2418" t="s">
        <v>5</v>
      </c>
      <c r="C168" s="2418" t="s">
        <v>6</v>
      </c>
      <c r="D168" s="2415" t="s">
        <v>7</v>
      </c>
      <c r="E168" s="2418" t="s">
        <v>1411</v>
      </c>
      <c r="F168" s="2421" t="s">
        <v>8</v>
      </c>
      <c r="G168" s="2427" t="s">
        <v>9</v>
      </c>
      <c r="H168" s="2427" t="s">
        <v>10</v>
      </c>
      <c r="I168" s="2427"/>
      <c r="J168" s="2427"/>
      <c r="K168" s="2427"/>
      <c r="L168" s="2427"/>
      <c r="M168" s="2427"/>
      <c r="N168" s="2427"/>
      <c r="O168" s="2427"/>
      <c r="P168" s="2427"/>
      <c r="Q168" s="2427"/>
      <c r="R168" s="2427"/>
      <c r="S168" s="2427"/>
      <c r="T168" s="2428" t="s">
        <v>11</v>
      </c>
      <c r="U168" s="2428"/>
      <c r="V168" s="2428"/>
    </row>
    <row r="169" spans="1:23" ht="48" hidden="1" customHeight="1">
      <c r="A169" s="2416"/>
      <c r="B169" s="2419"/>
      <c r="C169" s="2419"/>
      <c r="D169" s="2416"/>
      <c r="E169" s="2419"/>
      <c r="F169" s="2421"/>
      <c r="G169" s="2427"/>
      <c r="H169" s="2427" t="s">
        <v>12</v>
      </c>
      <c r="I169" s="2427"/>
      <c r="J169" s="2427"/>
      <c r="K169" s="2427" t="s">
        <v>13</v>
      </c>
      <c r="L169" s="2427"/>
      <c r="M169" s="2427"/>
      <c r="N169" s="2427" t="s">
        <v>14</v>
      </c>
      <c r="O169" s="2427"/>
      <c r="P169" s="2427"/>
      <c r="Q169" s="2427" t="s">
        <v>15</v>
      </c>
      <c r="R169" s="2427"/>
      <c r="S169" s="2427"/>
      <c r="T169" s="2428" t="s">
        <v>1306</v>
      </c>
      <c r="U169" s="2429" t="s">
        <v>181</v>
      </c>
      <c r="V169" s="2429"/>
    </row>
    <row r="170" spans="1:23" ht="48" hidden="1" customHeight="1">
      <c r="A170" s="2417"/>
      <c r="B170" s="2420"/>
      <c r="C170" s="2420"/>
      <c r="D170" s="2417"/>
      <c r="E170" s="2420"/>
      <c r="F170" s="2421"/>
      <c r="G170" s="2427"/>
      <c r="H170" s="1152">
        <v>1</v>
      </c>
      <c r="I170" s="1152">
        <v>2</v>
      </c>
      <c r="J170" s="1152">
        <v>3</v>
      </c>
      <c r="K170" s="1152">
        <v>4</v>
      </c>
      <c r="L170" s="1152">
        <v>5</v>
      </c>
      <c r="M170" s="1152">
        <v>6</v>
      </c>
      <c r="N170" s="1152">
        <v>7</v>
      </c>
      <c r="O170" s="1152">
        <v>8</v>
      </c>
      <c r="P170" s="1152">
        <v>9</v>
      </c>
      <c r="Q170" s="1152">
        <v>10</v>
      </c>
      <c r="R170" s="1152">
        <v>11</v>
      </c>
      <c r="S170" s="1152">
        <v>12</v>
      </c>
      <c r="T170" s="2428"/>
      <c r="U170" s="1178" t="s">
        <v>18</v>
      </c>
      <c r="V170" s="1178" t="s">
        <v>19</v>
      </c>
    </row>
    <row r="171" spans="1:23" s="1128" customFormat="1" ht="48" hidden="1" customHeight="1">
      <c r="A171" s="1137" t="s">
        <v>1433</v>
      </c>
      <c r="B171" s="1152"/>
      <c r="C171" s="1152"/>
      <c r="D171" s="1137" t="s">
        <v>3310</v>
      </c>
      <c r="E171" s="1152"/>
      <c r="F171" s="1166"/>
      <c r="G171" s="1175" t="s">
        <v>3311</v>
      </c>
      <c r="H171" s="1152"/>
      <c r="I171" s="1152"/>
      <c r="J171" s="1152"/>
      <c r="K171" s="1152"/>
      <c r="L171" s="1152"/>
      <c r="M171" s="1152"/>
      <c r="N171" s="1152"/>
      <c r="O171" s="1152"/>
      <c r="P171" s="1152"/>
      <c r="Q171" s="1152"/>
      <c r="R171" s="1152"/>
      <c r="S171" s="1152"/>
      <c r="T171" s="1183"/>
      <c r="U171" s="1178"/>
      <c r="V171" s="1178"/>
    </row>
    <row r="172" spans="1:23" s="1128" customFormat="1" ht="48" hidden="1" customHeight="1">
      <c r="A172" s="1125"/>
      <c r="B172" s="1144"/>
      <c r="C172" s="1144"/>
      <c r="D172" s="1169"/>
      <c r="E172" s="1144"/>
      <c r="F172" s="1169"/>
      <c r="G172" s="1144"/>
      <c r="H172" s="1144"/>
      <c r="I172" s="1144"/>
      <c r="J172" s="1144"/>
      <c r="K172" s="1144"/>
      <c r="L172" s="1144"/>
      <c r="M172" s="1144"/>
      <c r="N172" s="1144"/>
      <c r="O172" s="1144"/>
      <c r="P172" s="1144"/>
      <c r="Q172" s="1144"/>
      <c r="R172" s="1144"/>
      <c r="S172" s="1144"/>
      <c r="T172" s="1170"/>
      <c r="U172" s="1171"/>
      <c r="V172" s="1171"/>
    </row>
    <row r="173" spans="1:23" ht="48" hidden="1" customHeight="1">
      <c r="A173" s="2430" t="s">
        <v>3312</v>
      </c>
      <c r="B173" s="2430"/>
      <c r="C173" s="2430"/>
      <c r="D173" s="2430"/>
      <c r="E173" s="2430"/>
      <c r="F173" s="2430"/>
      <c r="G173" s="2430"/>
      <c r="H173" s="2430"/>
      <c r="I173" s="2430"/>
      <c r="J173" s="2430"/>
      <c r="K173" s="2430"/>
      <c r="L173" s="2430"/>
      <c r="M173" s="2430"/>
      <c r="N173" s="2430"/>
      <c r="O173" s="2430"/>
      <c r="P173" s="2430"/>
      <c r="Q173" s="2430"/>
      <c r="R173" s="2430"/>
      <c r="S173" s="2430"/>
      <c r="T173" s="2430"/>
      <c r="U173" s="2430"/>
      <c r="V173" s="2430"/>
    </row>
    <row r="174" spans="1:23" ht="48" hidden="1" customHeight="1">
      <c r="A174" s="2431" t="s">
        <v>3313</v>
      </c>
      <c r="B174" s="2431"/>
      <c r="C174" s="2431"/>
      <c r="D174" s="2431"/>
      <c r="E174" s="2431"/>
      <c r="F174" s="2431"/>
      <c r="G174" s="2431"/>
      <c r="H174" s="2431"/>
      <c r="I174" s="2431"/>
      <c r="J174" s="2431"/>
      <c r="K174" s="2431"/>
      <c r="L174" s="2431"/>
      <c r="M174" s="2431"/>
      <c r="N174" s="2431"/>
      <c r="O174" s="2431"/>
      <c r="P174" s="2431"/>
      <c r="Q174" s="2431"/>
      <c r="R174" s="2431"/>
      <c r="S174" s="2431"/>
      <c r="T174" s="2431"/>
      <c r="U174" s="2431"/>
      <c r="V174" s="2431"/>
    </row>
    <row r="175" spans="1:23" s="1090" customFormat="1" ht="48" hidden="1" customHeight="1">
      <c r="A175" s="1166">
        <v>1</v>
      </c>
      <c r="B175" s="1177">
        <v>2</v>
      </c>
      <c r="C175" s="1177">
        <v>3</v>
      </c>
      <c r="D175" s="1166">
        <v>4</v>
      </c>
      <c r="E175" s="1177"/>
      <c r="F175" s="1166">
        <v>5</v>
      </c>
      <c r="G175" s="1177">
        <v>6</v>
      </c>
      <c r="H175" s="2425">
        <v>7</v>
      </c>
      <c r="I175" s="2425"/>
      <c r="J175" s="2425"/>
      <c r="K175" s="2425"/>
      <c r="L175" s="2425"/>
      <c r="M175" s="2425"/>
      <c r="N175" s="2425"/>
      <c r="O175" s="2425"/>
      <c r="P175" s="2425"/>
      <c r="Q175" s="2425"/>
      <c r="R175" s="2425"/>
      <c r="S175" s="2425"/>
      <c r="T175" s="2426">
        <v>8</v>
      </c>
      <c r="U175" s="2426"/>
      <c r="V175" s="2426"/>
    </row>
    <row r="176" spans="1:23" ht="48" hidden="1" customHeight="1">
      <c r="A176" s="2415" t="s">
        <v>350</v>
      </c>
      <c r="B176" s="2418" t="s">
        <v>5</v>
      </c>
      <c r="C176" s="2418" t="s">
        <v>6</v>
      </c>
      <c r="D176" s="2415" t="s">
        <v>7</v>
      </c>
      <c r="E176" s="2418" t="s">
        <v>1411</v>
      </c>
      <c r="F176" s="2421" t="s">
        <v>8</v>
      </c>
      <c r="G176" s="2427" t="s">
        <v>9</v>
      </c>
      <c r="H176" s="2427" t="s">
        <v>10</v>
      </c>
      <c r="I176" s="2427"/>
      <c r="J176" s="2427"/>
      <c r="K176" s="2427"/>
      <c r="L176" s="2427"/>
      <c r="M176" s="2427"/>
      <c r="N176" s="2427"/>
      <c r="O176" s="2427"/>
      <c r="P176" s="2427"/>
      <c r="Q176" s="2427"/>
      <c r="R176" s="2427"/>
      <c r="S176" s="2427"/>
      <c r="T176" s="2428" t="s">
        <v>11</v>
      </c>
      <c r="U176" s="2428"/>
      <c r="V176" s="2428"/>
    </row>
    <row r="177" spans="1:25" ht="48" hidden="1" customHeight="1">
      <c r="A177" s="2416"/>
      <c r="B177" s="2419"/>
      <c r="C177" s="2419"/>
      <c r="D177" s="2416"/>
      <c r="E177" s="2419"/>
      <c r="F177" s="2421"/>
      <c r="G177" s="2427"/>
      <c r="H177" s="2427" t="s">
        <v>12</v>
      </c>
      <c r="I177" s="2427"/>
      <c r="J177" s="2427"/>
      <c r="K177" s="2427" t="s">
        <v>13</v>
      </c>
      <c r="L177" s="2427"/>
      <c r="M177" s="2427"/>
      <c r="N177" s="2427" t="s">
        <v>14</v>
      </c>
      <c r="O177" s="2427"/>
      <c r="P177" s="2427"/>
      <c r="Q177" s="2427" t="s">
        <v>15</v>
      </c>
      <c r="R177" s="2427"/>
      <c r="S177" s="2427"/>
      <c r="T177" s="2428" t="s">
        <v>1306</v>
      </c>
      <c r="U177" s="2429" t="s">
        <v>181</v>
      </c>
      <c r="V177" s="2429"/>
    </row>
    <row r="178" spans="1:25" ht="48" hidden="1" customHeight="1">
      <c r="A178" s="2417"/>
      <c r="B178" s="2420"/>
      <c r="C178" s="2420"/>
      <c r="D178" s="2417"/>
      <c r="E178" s="2420"/>
      <c r="F178" s="2421"/>
      <c r="G178" s="2427"/>
      <c r="H178" s="1152">
        <v>1</v>
      </c>
      <c r="I178" s="1152">
        <v>2</v>
      </c>
      <c r="J178" s="1152">
        <v>3</v>
      </c>
      <c r="K178" s="1152">
        <v>4</v>
      </c>
      <c r="L178" s="1152">
        <v>5</v>
      </c>
      <c r="M178" s="1152">
        <v>6</v>
      </c>
      <c r="N178" s="1152">
        <v>7</v>
      </c>
      <c r="O178" s="1152">
        <v>8</v>
      </c>
      <c r="P178" s="1152">
        <v>9</v>
      </c>
      <c r="Q178" s="1152">
        <v>10</v>
      </c>
      <c r="R178" s="1152">
        <v>11</v>
      </c>
      <c r="S178" s="1152">
        <v>12</v>
      </c>
      <c r="T178" s="2428"/>
      <c r="U178" s="1178" t="s">
        <v>18</v>
      </c>
      <c r="V178" s="1178" t="s">
        <v>19</v>
      </c>
    </row>
    <row r="179" spans="1:25" ht="48" hidden="1" customHeight="1">
      <c r="A179" s="1185" t="s">
        <v>3314</v>
      </c>
      <c r="B179" s="1143"/>
      <c r="C179" s="1143"/>
      <c r="D179" s="1174"/>
      <c r="E179" s="1143"/>
      <c r="F179" s="1166"/>
      <c r="G179" s="1186" t="s">
        <v>3315</v>
      </c>
      <c r="H179" s="1152"/>
      <c r="I179" s="1152"/>
      <c r="J179" s="1152"/>
      <c r="K179" s="1152"/>
      <c r="L179" s="1152"/>
      <c r="M179" s="1152"/>
      <c r="N179" s="1152"/>
      <c r="O179" s="1152"/>
      <c r="P179" s="1152"/>
      <c r="Q179" s="1152"/>
      <c r="R179" s="1152"/>
      <c r="S179" s="1152"/>
      <c r="T179" s="1183"/>
      <c r="U179" s="1178"/>
      <c r="V179" s="1178"/>
    </row>
    <row r="180" spans="1:25" ht="48" customHeight="1">
      <c r="A180" s="2314" t="s">
        <v>3316</v>
      </c>
      <c r="B180" s="2314"/>
      <c r="C180" s="2314"/>
      <c r="D180" s="2314"/>
      <c r="E180" s="2314"/>
      <c r="F180" s="2314"/>
      <c r="G180" s="2314"/>
      <c r="H180" s="2314"/>
      <c r="I180" s="2314"/>
      <c r="J180" s="2314"/>
      <c r="K180" s="2314"/>
      <c r="L180" s="2314"/>
      <c r="M180" s="2314"/>
      <c r="N180" s="2314"/>
      <c r="O180" s="2314"/>
      <c r="P180" s="2314"/>
      <c r="Q180" s="2314"/>
      <c r="R180" s="2314"/>
      <c r="S180" s="2314"/>
      <c r="T180" s="2314"/>
      <c r="U180" s="2314"/>
      <c r="V180" s="2314"/>
    </row>
    <row r="181" spans="1:25" s="1090" customFormat="1" ht="48" customHeight="1">
      <c r="A181" s="1117">
        <v>1</v>
      </c>
      <c r="B181" s="1089">
        <v>2</v>
      </c>
      <c r="C181" s="1089">
        <v>3</v>
      </c>
      <c r="D181" s="1117">
        <v>4</v>
      </c>
      <c r="E181" s="1089"/>
      <c r="F181" s="1117">
        <v>5</v>
      </c>
      <c r="G181" s="1089">
        <v>6</v>
      </c>
      <c r="H181" s="2297">
        <v>7</v>
      </c>
      <c r="I181" s="2297"/>
      <c r="J181" s="2297"/>
      <c r="K181" s="2297"/>
      <c r="L181" s="2297"/>
      <c r="M181" s="2297"/>
      <c r="N181" s="2297"/>
      <c r="O181" s="2297"/>
      <c r="P181" s="2297"/>
      <c r="Q181" s="2297"/>
      <c r="R181" s="2297"/>
      <c r="S181" s="2297"/>
      <c r="T181" s="2298">
        <v>8</v>
      </c>
      <c r="U181" s="2298"/>
      <c r="V181" s="2298"/>
    </row>
    <row r="182" spans="1:25" ht="23.25" customHeight="1">
      <c r="A182" s="2288" t="s">
        <v>350</v>
      </c>
      <c r="B182" s="2288" t="s">
        <v>5</v>
      </c>
      <c r="C182" s="2288" t="s">
        <v>6</v>
      </c>
      <c r="D182" s="2288" t="s">
        <v>7</v>
      </c>
      <c r="E182" s="2288" t="s">
        <v>1411</v>
      </c>
      <c r="F182" s="2299" t="s">
        <v>8</v>
      </c>
      <c r="G182" s="2288" t="s">
        <v>3488</v>
      </c>
      <c r="H182" s="2299" t="s">
        <v>10</v>
      </c>
      <c r="I182" s="2299"/>
      <c r="J182" s="2299"/>
      <c r="K182" s="2299"/>
      <c r="L182" s="2299"/>
      <c r="M182" s="2299"/>
      <c r="N182" s="2299"/>
      <c r="O182" s="2299"/>
      <c r="P182" s="2299"/>
      <c r="Q182" s="2299"/>
      <c r="R182" s="2299"/>
      <c r="S182" s="2299"/>
      <c r="T182" s="2300" t="s">
        <v>11</v>
      </c>
      <c r="U182" s="2300"/>
      <c r="V182" s="2300"/>
    </row>
    <row r="183" spans="1:25" ht="23.25" customHeight="1">
      <c r="A183" s="2289"/>
      <c r="B183" s="2289"/>
      <c r="C183" s="2289"/>
      <c r="D183" s="2289"/>
      <c r="E183" s="2289"/>
      <c r="F183" s="2299"/>
      <c r="G183" s="2289"/>
      <c r="H183" s="2301" t="s">
        <v>12</v>
      </c>
      <c r="I183" s="2301"/>
      <c r="J183" s="2301"/>
      <c r="K183" s="2301" t="s">
        <v>13</v>
      </c>
      <c r="L183" s="2301"/>
      <c r="M183" s="2301"/>
      <c r="N183" s="2301" t="s">
        <v>14</v>
      </c>
      <c r="O183" s="2301"/>
      <c r="P183" s="2301"/>
      <c r="Q183" s="2301" t="s">
        <v>15</v>
      </c>
      <c r="R183" s="2301"/>
      <c r="S183" s="2301"/>
      <c r="T183" s="2300" t="s">
        <v>1306</v>
      </c>
      <c r="U183" s="2302" t="s">
        <v>181</v>
      </c>
      <c r="V183" s="2302"/>
    </row>
    <row r="184" spans="1:25" ht="23.25" customHeight="1">
      <c r="A184" s="2290"/>
      <c r="B184" s="2290"/>
      <c r="C184" s="2290"/>
      <c r="D184" s="2290"/>
      <c r="E184" s="2290"/>
      <c r="F184" s="2299"/>
      <c r="G184" s="2290"/>
      <c r="H184" s="1091">
        <v>1</v>
      </c>
      <c r="I184" s="1091">
        <v>2</v>
      </c>
      <c r="J184" s="1091">
        <v>3</v>
      </c>
      <c r="K184" s="1091">
        <v>4</v>
      </c>
      <c r="L184" s="1091">
        <v>5</v>
      </c>
      <c r="M184" s="1091">
        <v>6</v>
      </c>
      <c r="N184" s="1091">
        <v>7</v>
      </c>
      <c r="O184" s="1091">
        <v>8</v>
      </c>
      <c r="P184" s="1091">
        <v>9</v>
      </c>
      <c r="Q184" s="1091">
        <v>10</v>
      </c>
      <c r="R184" s="1091">
        <v>11</v>
      </c>
      <c r="S184" s="1091">
        <v>12</v>
      </c>
      <c r="T184" s="2300"/>
      <c r="U184" s="1092" t="s">
        <v>18</v>
      </c>
      <c r="V184" s="1092" t="s">
        <v>19</v>
      </c>
    </row>
    <row r="185" spans="1:25" s="1099" customFormat="1" ht="48" customHeight="1">
      <c r="A185" s="2326" t="s">
        <v>3317</v>
      </c>
      <c r="B185" s="2421"/>
      <c r="C185" s="2421"/>
      <c r="D185" s="2432" t="s">
        <v>3318</v>
      </c>
      <c r="E185" s="1165" t="s">
        <v>3319</v>
      </c>
      <c r="F185" s="1113" t="s">
        <v>3058</v>
      </c>
      <c r="G185" s="2318" t="s">
        <v>3315</v>
      </c>
      <c r="H185" s="1116"/>
      <c r="I185" s="1116"/>
      <c r="J185" s="1116"/>
      <c r="K185" s="1116"/>
      <c r="L185" s="1116"/>
      <c r="M185" s="1116"/>
      <c r="N185" s="1116"/>
      <c r="O185" s="1116"/>
      <c r="P185" s="1116"/>
      <c r="Q185" s="1116"/>
      <c r="R185" s="1116"/>
      <c r="S185" s="1116"/>
      <c r="T185" s="2409"/>
      <c r="U185" s="2368"/>
      <c r="V185" s="2368"/>
    </row>
    <row r="186" spans="1:25" s="1099" customFormat="1" ht="48" customHeight="1">
      <c r="A186" s="2326"/>
      <c r="B186" s="2421"/>
      <c r="C186" s="2421"/>
      <c r="D186" s="2432"/>
      <c r="E186" s="1165" t="s">
        <v>3320</v>
      </c>
      <c r="F186" s="1113" t="s">
        <v>3321</v>
      </c>
      <c r="G186" s="2318"/>
      <c r="H186" s="1116"/>
      <c r="I186" s="1116"/>
      <c r="J186" s="1116"/>
      <c r="K186" s="1116"/>
      <c r="L186" s="1116"/>
      <c r="M186" s="1116"/>
      <c r="N186" s="1116"/>
      <c r="O186" s="1116"/>
      <c r="P186" s="1116"/>
      <c r="Q186" s="1116"/>
      <c r="R186" s="1116"/>
      <c r="S186" s="1116"/>
      <c r="T186" s="2410"/>
      <c r="U186" s="2369"/>
      <c r="V186" s="2369"/>
    </row>
    <row r="187" spans="1:25" s="1099" customFormat="1" ht="62.25" customHeight="1">
      <c r="A187" s="2326"/>
      <c r="B187" s="2421"/>
      <c r="C187" s="2421"/>
      <c r="D187" s="2432"/>
      <c r="E187" s="1165" t="s">
        <v>3322</v>
      </c>
      <c r="F187" s="1113" t="s">
        <v>3172</v>
      </c>
      <c r="G187" s="2318"/>
      <c r="H187" s="1116"/>
      <c r="I187" s="1116"/>
      <c r="J187" s="1116"/>
      <c r="K187" s="1116"/>
      <c r="L187" s="1116"/>
      <c r="M187" s="1116"/>
      <c r="N187" s="1116"/>
      <c r="O187" s="1116"/>
      <c r="P187" s="1116"/>
      <c r="Q187" s="1116"/>
      <c r="R187" s="1116"/>
      <c r="S187" s="1116"/>
      <c r="T187" s="2410"/>
      <c r="U187" s="2369"/>
      <c r="V187" s="2369"/>
    </row>
    <row r="188" spans="1:25" s="1099" customFormat="1" ht="48" customHeight="1">
      <c r="A188" s="2326"/>
      <c r="B188" s="2421"/>
      <c r="C188" s="2421"/>
      <c r="D188" s="2432"/>
      <c r="E188" s="1165" t="s">
        <v>3323</v>
      </c>
      <c r="F188" s="1113" t="s">
        <v>3176</v>
      </c>
      <c r="G188" s="2318"/>
      <c r="H188" s="1116"/>
      <c r="I188" s="1116"/>
      <c r="J188" s="1116"/>
      <c r="K188" s="1116"/>
      <c r="L188" s="1116"/>
      <c r="M188" s="1116"/>
      <c r="N188" s="1116"/>
      <c r="O188" s="1116"/>
      <c r="P188" s="1116"/>
      <c r="Q188" s="1116"/>
      <c r="R188" s="1116"/>
      <c r="S188" s="1116"/>
      <c r="T188" s="2410"/>
      <c r="U188" s="2369"/>
      <c r="V188" s="2369"/>
      <c r="Y188" s="1099" t="s">
        <v>3</v>
      </c>
    </row>
    <row r="189" spans="1:25" s="1099" customFormat="1" ht="48" hidden="1" customHeight="1">
      <c r="A189" s="2326"/>
      <c r="B189" s="2421"/>
      <c r="C189" s="2421"/>
      <c r="D189" s="2432"/>
      <c r="E189" s="1165" t="s">
        <v>3324</v>
      </c>
      <c r="F189" s="1113"/>
      <c r="G189" s="2318"/>
      <c r="H189" s="1116"/>
      <c r="I189" s="1116"/>
      <c r="J189" s="1116"/>
      <c r="K189" s="1116"/>
      <c r="L189" s="1116"/>
      <c r="M189" s="1116"/>
      <c r="N189" s="1116"/>
      <c r="O189" s="1116"/>
      <c r="P189" s="1116"/>
      <c r="Q189" s="1116"/>
      <c r="R189" s="1116"/>
      <c r="S189" s="1116"/>
      <c r="T189" s="2410"/>
      <c r="U189" s="2369"/>
      <c r="V189" s="2369"/>
    </row>
    <row r="190" spans="1:25" s="1099" customFormat="1" ht="48" hidden="1" customHeight="1">
      <c r="A190" s="2326"/>
      <c r="B190" s="2421"/>
      <c r="C190" s="2421"/>
      <c r="D190" s="2432"/>
      <c r="E190" s="1165" t="s">
        <v>3325</v>
      </c>
      <c r="F190" s="1113"/>
      <c r="G190" s="2318"/>
      <c r="H190" s="1116"/>
      <c r="I190" s="1116"/>
      <c r="J190" s="1116"/>
      <c r="K190" s="1116"/>
      <c r="L190" s="1116"/>
      <c r="M190" s="1116"/>
      <c r="N190" s="1116"/>
      <c r="O190" s="1116"/>
      <c r="P190" s="1116"/>
      <c r="Q190" s="1116"/>
      <c r="R190" s="1116"/>
      <c r="S190" s="1116"/>
      <c r="T190" s="2410"/>
      <c r="U190" s="2369"/>
      <c r="V190" s="2369"/>
    </row>
    <row r="191" spans="1:25" s="1099" customFormat="1" ht="48" customHeight="1">
      <c r="A191" s="2326"/>
      <c r="B191" s="2421"/>
      <c r="C191" s="2421"/>
      <c r="D191" s="2432" t="s">
        <v>3326</v>
      </c>
      <c r="E191" s="1165" t="s">
        <v>3319</v>
      </c>
      <c r="F191" s="1113" t="s">
        <v>3058</v>
      </c>
      <c r="G191" s="2318" t="s">
        <v>3315</v>
      </c>
      <c r="H191" s="1116"/>
      <c r="I191" s="1116"/>
      <c r="J191" s="1116"/>
      <c r="K191" s="1116"/>
      <c r="L191" s="1116"/>
      <c r="M191" s="1116"/>
      <c r="N191" s="1116"/>
      <c r="O191" s="1116"/>
      <c r="P191" s="1116"/>
      <c r="Q191" s="1116"/>
      <c r="R191" s="1116"/>
      <c r="S191" s="1116"/>
      <c r="T191" s="2410"/>
      <c r="U191" s="2369"/>
      <c r="V191" s="2369"/>
    </row>
    <row r="192" spans="1:25" s="1099" customFormat="1" ht="48" customHeight="1">
      <c r="A192" s="2326"/>
      <c r="B192" s="2421"/>
      <c r="C192" s="2421"/>
      <c r="D192" s="2432"/>
      <c r="E192" s="1165" t="s">
        <v>3320</v>
      </c>
      <c r="F192" s="1113" t="s">
        <v>3321</v>
      </c>
      <c r="G192" s="2318"/>
      <c r="H192" s="1116"/>
      <c r="I192" s="1116"/>
      <c r="J192" s="1116"/>
      <c r="K192" s="1116"/>
      <c r="L192" s="1116"/>
      <c r="M192" s="1116"/>
      <c r="N192" s="1116"/>
      <c r="O192" s="1116"/>
      <c r="P192" s="1116"/>
      <c r="Q192" s="1116"/>
      <c r="R192" s="1116"/>
      <c r="S192" s="1116"/>
      <c r="T192" s="2410"/>
      <c r="U192" s="2369"/>
      <c r="V192" s="2369"/>
    </row>
    <row r="193" spans="1:22" s="1099" customFormat="1" ht="48" customHeight="1">
      <c r="A193" s="2326"/>
      <c r="B193" s="2421"/>
      <c r="C193" s="2421"/>
      <c r="D193" s="2432"/>
      <c r="E193" s="1165" t="s">
        <v>3327</v>
      </c>
      <c r="F193" s="1113" t="s">
        <v>3172</v>
      </c>
      <c r="G193" s="2318"/>
      <c r="H193" s="1116"/>
      <c r="I193" s="1116"/>
      <c r="J193" s="1116"/>
      <c r="K193" s="1116"/>
      <c r="L193" s="1116"/>
      <c r="M193" s="1116"/>
      <c r="N193" s="1116"/>
      <c r="O193" s="1116"/>
      <c r="P193" s="1116"/>
      <c r="Q193" s="1116"/>
      <c r="R193" s="1116"/>
      <c r="S193" s="1116"/>
      <c r="T193" s="2410"/>
      <c r="U193" s="2369"/>
      <c r="V193" s="2369"/>
    </row>
    <row r="194" spans="1:22" s="1099" customFormat="1" ht="48" customHeight="1">
      <c r="A194" s="2326"/>
      <c r="B194" s="2421"/>
      <c r="C194" s="2421"/>
      <c r="D194" s="2432"/>
      <c r="E194" s="1165" t="s">
        <v>3323</v>
      </c>
      <c r="F194" s="1113" t="s">
        <v>3176</v>
      </c>
      <c r="G194" s="2318"/>
      <c r="H194" s="1116"/>
      <c r="I194" s="1116"/>
      <c r="J194" s="1116"/>
      <c r="K194" s="1116"/>
      <c r="L194" s="1116"/>
      <c r="M194" s="1116"/>
      <c r="N194" s="1116"/>
      <c r="O194" s="1116"/>
      <c r="P194" s="1116"/>
      <c r="Q194" s="1116"/>
      <c r="R194" s="1116"/>
      <c r="S194" s="1116"/>
      <c r="T194" s="2410"/>
      <c r="U194" s="2369"/>
      <c r="V194" s="2369"/>
    </row>
    <row r="195" spans="1:22" s="1099" customFormat="1" ht="48" hidden="1" customHeight="1">
      <c r="A195" s="2326"/>
      <c r="B195" s="2421"/>
      <c r="C195" s="2421"/>
      <c r="D195" s="2432"/>
      <c r="E195" s="1165" t="s">
        <v>3328</v>
      </c>
      <c r="F195" s="1166"/>
      <c r="G195" s="2318"/>
      <c r="H195" s="1116"/>
      <c r="I195" s="1116"/>
      <c r="J195" s="1116"/>
      <c r="K195" s="1116"/>
      <c r="L195" s="1116"/>
      <c r="M195" s="1116"/>
      <c r="N195" s="1116"/>
      <c r="O195" s="1116"/>
      <c r="P195" s="1116"/>
      <c r="Q195" s="1116"/>
      <c r="R195" s="1116"/>
      <c r="S195" s="1116"/>
      <c r="T195" s="2410"/>
      <c r="U195" s="2369"/>
      <c r="V195" s="2369"/>
    </row>
    <row r="196" spans="1:22" s="1099" customFormat="1" ht="48" hidden="1" customHeight="1">
      <c r="A196" s="2326"/>
      <c r="B196" s="2421"/>
      <c r="C196" s="2421"/>
      <c r="D196" s="2432"/>
      <c r="E196" s="1165" t="s">
        <v>3325</v>
      </c>
      <c r="F196" s="1113"/>
      <c r="G196" s="2318"/>
      <c r="H196" s="1116"/>
      <c r="I196" s="1116"/>
      <c r="J196" s="1116"/>
      <c r="K196" s="1116"/>
      <c r="L196" s="1116"/>
      <c r="M196" s="1116"/>
      <c r="N196" s="1116"/>
      <c r="O196" s="1116"/>
      <c r="P196" s="1116"/>
      <c r="Q196" s="1116"/>
      <c r="R196" s="1116"/>
      <c r="S196" s="1116"/>
      <c r="T196" s="2410"/>
      <c r="U196" s="2369"/>
      <c r="V196" s="2369"/>
    </row>
    <row r="197" spans="1:22" s="1099" customFormat="1" ht="48" customHeight="1">
      <c r="A197" s="2326"/>
      <c r="B197" s="2421"/>
      <c r="C197" s="2421"/>
      <c r="D197" s="2432" t="s">
        <v>3329</v>
      </c>
      <c r="E197" s="1165" t="s">
        <v>3319</v>
      </c>
      <c r="F197" s="1113" t="s">
        <v>3058</v>
      </c>
      <c r="G197" s="2318" t="s">
        <v>3315</v>
      </c>
      <c r="H197" s="1116"/>
      <c r="I197" s="1116"/>
      <c r="J197" s="1116"/>
      <c r="K197" s="1116"/>
      <c r="L197" s="1116"/>
      <c r="M197" s="1116"/>
      <c r="N197" s="1116"/>
      <c r="O197" s="1116"/>
      <c r="P197" s="1116"/>
      <c r="Q197" s="1116"/>
      <c r="R197" s="1116"/>
      <c r="S197" s="1116"/>
      <c r="T197" s="2410"/>
      <c r="U197" s="2369"/>
      <c r="V197" s="2369"/>
    </row>
    <row r="198" spans="1:22" s="1099" customFormat="1" ht="48" customHeight="1">
      <c r="A198" s="2326"/>
      <c r="B198" s="2421"/>
      <c r="C198" s="2421"/>
      <c r="D198" s="2432"/>
      <c r="E198" s="1165" t="s">
        <v>3320</v>
      </c>
      <c r="F198" s="1113" t="s">
        <v>3321</v>
      </c>
      <c r="G198" s="2318"/>
      <c r="H198" s="1116"/>
      <c r="I198" s="1116"/>
      <c r="J198" s="1116"/>
      <c r="K198" s="1116"/>
      <c r="L198" s="1116"/>
      <c r="M198" s="1116"/>
      <c r="N198" s="1116"/>
      <c r="O198" s="1116"/>
      <c r="P198" s="1116"/>
      <c r="Q198" s="1116"/>
      <c r="R198" s="1116"/>
      <c r="S198" s="1116"/>
      <c r="T198" s="2410"/>
      <c r="U198" s="2369"/>
      <c r="V198" s="2369"/>
    </row>
    <row r="199" spans="1:22" s="1099" customFormat="1" ht="63.75" customHeight="1">
      <c r="A199" s="2326"/>
      <c r="B199" s="2421"/>
      <c r="C199" s="2421"/>
      <c r="D199" s="2432"/>
      <c r="E199" s="1165" t="s">
        <v>3327</v>
      </c>
      <c r="F199" s="1113" t="s">
        <v>3172</v>
      </c>
      <c r="G199" s="2318"/>
      <c r="H199" s="1116"/>
      <c r="I199" s="1116"/>
      <c r="J199" s="1116"/>
      <c r="K199" s="1116"/>
      <c r="L199" s="1116"/>
      <c r="M199" s="1116"/>
      <c r="N199" s="1116"/>
      <c r="O199" s="1116"/>
      <c r="P199" s="1116"/>
      <c r="Q199" s="1116"/>
      <c r="R199" s="1116"/>
      <c r="S199" s="1116"/>
      <c r="T199" s="2410"/>
      <c r="U199" s="2369"/>
      <c r="V199" s="2369"/>
    </row>
    <row r="200" spans="1:22" s="1099" customFormat="1" ht="68.25" customHeight="1">
      <c r="A200" s="2326"/>
      <c r="B200" s="2421"/>
      <c r="C200" s="2421"/>
      <c r="D200" s="2432"/>
      <c r="E200" s="1165" t="s">
        <v>3323</v>
      </c>
      <c r="F200" s="1113" t="s">
        <v>3176</v>
      </c>
      <c r="G200" s="2318"/>
      <c r="H200" s="1116"/>
      <c r="I200" s="1116"/>
      <c r="J200" s="1116"/>
      <c r="K200" s="1116"/>
      <c r="L200" s="1116"/>
      <c r="M200" s="1116"/>
      <c r="N200" s="1116"/>
      <c r="O200" s="1116"/>
      <c r="P200" s="1116"/>
      <c r="Q200" s="1116"/>
      <c r="R200" s="1116"/>
      <c r="S200" s="1116"/>
      <c r="T200" s="2410"/>
      <c r="U200" s="2369"/>
      <c r="V200" s="2369"/>
    </row>
    <row r="201" spans="1:22" s="1099" customFormat="1" ht="48" hidden="1" customHeight="1">
      <c r="A201" s="2326"/>
      <c r="B201" s="2421"/>
      <c r="C201" s="2421"/>
      <c r="D201" s="2432"/>
      <c r="E201" s="1165" t="s">
        <v>3328</v>
      </c>
      <c r="F201" s="1166"/>
      <c r="G201" s="2318"/>
      <c r="H201" s="1116"/>
      <c r="I201" s="1116"/>
      <c r="J201" s="1116"/>
      <c r="K201" s="1116"/>
      <c r="L201" s="1116"/>
      <c r="M201" s="1116"/>
      <c r="N201" s="1116"/>
      <c r="O201" s="1116"/>
      <c r="P201" s="1116"/>
      <c r="Q201" s="1116"/>
      <c r="R201" s="1116"/>
      <c r="S201" s="1116"/>
      <c r="T201" s="2410"/>
      <c r="U201" s="2369"/>
      <c r="V201" s="2369"/>
    </row>
    <row r="202" spans="1:22" s="1099" customFormat="1" ht="48" hidden="1" customHeight="1">
      <c r="A202" s="2326"/>
      <c r="B202" s="2421"/>
      <c r="C202" s="2421"/>
      <c r="D202" s="2432"/>
      <c r="E202" s="1165" t="s">
        <v>3325</v>
      </c>
      <c r="F202" s="1113"/>
      <c r="G202" s="2318"/>
      <c r="H202" s="1116"/>
      <c r="I202" s="1116"/>
      <c r="J202" s="1116"/>
      <c r="K202" s="1116"/>
      <c r="L202" s="1116"/>
      <c r="M202" s="1116"/>
      <c r="N202" s="1116"/>
      <c r="O202" s="1116"/>
      <c r="P202" s="1116"/>
      <c r="Q202" s="1116"/>
      <c r="R202" s="1116"/>
      <c r="S202" s="1116"/>
      <c r="T202" s="2410"/>
      <c r="U202" s="2369"/>
      <c r="V202" s="2369"/>
    </row>
    <row r="203" spans="1:22" ht="48" customHeight="1">
      <c r="A203" s="2326"/>
      <c r="B203" s="2421"/>
      <c r="C203" s="2421"/>
      <c r="D203" s="2432" t="s">
        <v>3330</v>
      </c>
      <c r="E203" s="1165" t="s">
        <v>3319</v>
      </c>
      <c r="F203" s="1113" t="s">
        <v>3058</v>
      </c>
      <c r="G203" s="2318" t="s">
        <v>3315</v>
      </c>
      <c r="H203" s="1116"/>
      <c r="I203" s="1116"/>
      <c r="J203" s="1116"/>
      <c r="K203" s="1116"/>
      <c r="L203" s="1116"/>
      <c r="M203" s="1116"/>
      <c r="N203" s="1116"/>
      <c r="O203" s="1116"/>
      <c r="P203" s="1116"/>
      <c r="Q203" s="1116"/>
      <c r="R203" s="1116"/>
      <c r="S203" s="1116"/>
      <c r="T203" s="2410"/>
      <c r="U203" s="2369"/>
      <c r="V203" s="2369"/>
    </row>
    <row r="204" spans="1:22" ht="48" customHeight="1">
      <c r="A204" s="2326"/>
      <c r="B204" s="2433"/>
      <c r="C204" s="2434"/>
      <c r="D204" s="2432"/>
      <c r="E204" s="1165" t="s">
        <v>3320</v>
      </c>
      <c r="F204" s="1113" t="s">
        <v>3321</v>
      </c>
      <c r="G204" s="2318"/>
      <c r="H204" s="1116"/>
      <c r="I204" s="1116"/>
      <c r="J204" s="1116"/>
      <c r="K204" s="1116"/>
      <c r="L204" s="1116"/>
      <c r="M204" s="1116"/>
      <c r="N204" s="1116"/>
      <c r="O204" s="1116"/>
      <c r="P204" s="1116"/>
      <c r="Q204" s="1116"/>
      <c r="R204" s="1116"/>
      <c r="S204" s="1116"/>
      <c r="T204" s="2410"/>
      <c r="U204" s="2369"/>
      <c r="V204" s="2369"/>
    </row>
    <row r="205" spans="1:22" ht="67.5" customHeight="1">
      <c r="A205" s="2326"/>
      <c r="B205" s="2435"/>
      <c r="C205" s="2436"/>
      <c r="D205" s="2432"/>
      <c r="E205" s="1165" t="s">
        <v>3327</v>
      </c>
      <c r="F205" s="1113" t="s">
        <v>3172</v>
      </c>
      <c r="G205" s="2318"/>
      <c r="H205" s="1116"/>
      <c r="I205" s="1116"/>
      <c r="J205" s="1116"/>
      <c r="K205" s="1116"/>
      <c r="L205" s="1116"/>
      <c r="M205" s="1116"/>
      <c r="N205" s="1116"/>
      <c r="O205" s="1116"/>
      <c r="P205" s="1116"/>
      <c r="Q205" s="1116"/>
      <c r="R205" s="1116"/>
      <c r="S205" s="1116"/>
      <c r="T205" s="2410"/>
      <c r="U205" s="2369"/>
      <c r="V205" s="2369"/>
    </row>
    <row r="206" spans="1:22" ht="73.5" customHeight="1">
      <c r="A206" s="2326"/>
      <c r="B206" s="2437"/>
      <c r="C206" s="2438"/>
      <c r="D206" s="2432"/>
      <c r="E206" s="1165" t="s">
        <v>3323</v>
      </c>
      <c r="F206" s="1113" t="s">
        <v>3176</v>
      </c>
      <c r="G206" s="2318"/>
      <c r="H206" s="1116"/>
      <c r="I206" s="1116"/>
      <c r="J206" s="1116"/>
      <c r="K206" s="1116"/>
      <c r="L206" s="1116"/>
      <c r="M206" s="1116"/>
      <c r="N206" s="1116"/>
      <c r="O206" s="1116"/>
      <c r="P206" s="1116"/>
      <c r="Q206" s="1116"/>
      <c r="R206" s="1116"/>
      <c r="S206" s="1116"/>
      <c r="T206" s="2411"/>
      <c r="U206" s="2394"/>
      <c r="V206" s="2394"/>
    </row>
    <row r="207" spans="1:22" ht="48" hidden="1" customHeight="1">
      <c r="A207" s="2326"/>
      <c r="B207" s="1166"/>
      <c r="C207" s="1166"/>
      <c r="D207" s="2432"/>
      <c r="E207" s="1165" t="s">
        <v>3328</v>
      </c>
      <c r="F207" s="1166"/>
      <c r="G207" s="2318"/>
      <c r="H207" s="1168"/>
      <c r="I207" s="1168"/>
      <c r="J207" s="1168"/>
      <c r="K207" s="1168"/>
      <c r="L207" s="1168"/>
      <c r="M207" s="1168"/>
      <c r="N207" s="1168"/>
      <c r="O207" s="1168"/>
      <c r="P207" s="1168"/>
      <c r="Q207" s="1168"/>
      <c r="R207" s="1168"/>
      <c r="S207" s="1168"/>
      <c r="T207" s="1112"/>
      <c r="U207" s="1187"/>
      <c r="V207" s="1187"/>
    </row>
    <row r="208" spans="1:22" ht="48" hidden="1" customHeight="1">
      <c r="A208" s="2326"/>
      <c r="B208" s="1166"/>
      <c r="C208" s="1166"/>
      <c r="D208" s="2432"/>
      <c r="E208" s="1165" t="s">
        <v>3325</v>
      </c>
      <c r="F208" s="1113"/>
      <c r="G208" s="2318"/>
      <c r="H208" s="1168"/>
      <c r="I208" s="1168"/>
      <c r="J208" s="1168"/>
      <c r="K208" s="1168"/>
      <c r="L208" s="1168"/>
      <c r="M208" s="1168"/>
      <c r="N208" s="1168"/>
      <c r="O208" s="1168"/>
      <c r="P208" s="1168"/>
      <c r="Q208" s="1168"/>
      <c r="R208" s="1168"/>
      <c r="S208" s="1168"/>
      <c r="T208" s="1112"/>
      <c r="U208" s="1187"/>
      <c r="V208" s="1187"/>
    </row>
    <row r="209" spans="1:22" s="1142" customFormat="1" ht="7.5" customHeight="1">
      <c r="A209" s="1125"/>
      <c r="B209" s="1138"/>
      <c r="C209" s="1138"/>
      <c r="D209" s="1188"/>
      <c r="E209" s="1189"/>
      <c r="F209" s="1190"/>
      <c r="G209" s="1191"/>
      <c r="H209" s="1191"/>
      <c r="I209" s="1191"/>
      <c r="J209" s="1191"/>
      <c r="K209" s="1191"/>
      <c r="L209" s="1191"/>
      <c r="M209" s="1191"/>
      <c r="N209" s="1191"/>
      <c r="O209" s="1191"/>
      <c r="P209" s="1191"/>
      <c r="Q209" s="1191"/>
      <c r="R209" s="1191"/>
      <c r="S209" s="1191"/>
      <c r="T209" s="1191"/>
      <c r="U209" s="1192"/>
      <c r="V209" s="1192"/>
    </row>
    <row r="210" spans="1:22" ht="48" customHeight="1">
      <c r="A210" s="2336" t="s">
        <v>2822</v>
      </c>
      <c r="B210" s="2337"/>
      <c r="C210" s="2337"/>
      <c r="D210" s="2337"/>
      <c r="E210" s="2337"/>
      <c r="F210" s="2337"/>
      <c r="G210" s="2337"/>
      <c r="H210" s="2337"/>
      <c r="I210" s="2337"/>
      <c r="J210" s="2337"/>
      <c r="K210" s="2337"/>
      <c r="L210" s="2337"/>
      <c r="M210" s="2337"/>
      <c r="N210" s="2337"/>
      <c r="O210" s="2337"/>
      <c r="P210" s="2337"/>
      <c r="Q210" s="2337"/>
      <c r="R210" s="2337"/>
      <c r="S210" s="2337"/>
      <c r="T210" s="2337"/>
      <c r="U210" s="2337"/>
      <c r="V210" s="2338"/>
    </row>
    <row r="211" spans="1:22" ht="48" customHeight="1">
      <c r="A211" s="2294" t="s">
        <v>3331</v>
      </c>
      <c r="B211" s="2295"/>
      <c r="C211" s="2295"/>
      <c r="D211" s="2295"/>
      <c r="E211" s="2295"/>
      <c r="F211" s="2295"/>
      <c r="G211" s="2295"/>
      <c r="H211" s="2295"/>
      <c r="I211" s="2295"/>
      <c r="J211" s="2295"/>
      <c r="K211" s="2295"/>
      <c r="L211" s="2295"/>
      <c r="M211" s="2295"/>
      <c r="N211" s="2295"/>
      <c r="O211" s="2295"/>
      <c r="P211" s="2295"/>
      <c r="Q211" s="2295"/>
      <c r="R211" s="2295"/>
      <c r="S211" s="2295"/>
      <c r="T211" s="2295"/>
      <c r="U211" s="2295"/>
      <c r="V211" s="2296"/>
    </row>
    <row r="212" spans="1:22" s="1090" customFormat="1" ht="48" customHeight="1">
      <c r="A212" s="1117">
        <v>1</v>
      </c>
      <c r="B212" s="1089">
        <v>2</v>
      </c>
      <c r="C212" s="1089">
        <v>3</v>
      </c>
      <c r="D212" s="1117">
        <v>4</v>
      </c>
      <c r="E212" s="1089"/>
      <c r="F212" s="1117">
        <v>5</v>
      </c>
      <c r="G212" s="1089">
        <v>6</v>
      </c>
      <c r="H212" s="2439">
        <v>7</v>
      </c>
      <c r="I212" s="2440"/>
      <c r="J212" s="2440"/>
      <c r="K212" s="2440"/>
      <c r="L212" s="2440"/>
      <c r="M212" s="2440"/>
      <c r="N212" s="2440"/>
      <c r="O212" s="2440"/>
      <c r="P212" s="2440"/>
      <c r="Q212" s="2440"/>
      <c r="R212" s="2440"/>
      <c r="S212" s="2441"/>
      <c r="T212" s="2442">
        <v>8</v>
      </c>
      <c r="U212" s="2443"/>
      <c r="V212" s="2444"/>
    </row>
    <row r="213" spans="1:22" ht="28.5" customHeight="1">
      <c r="A213" s="2285" t="s">
        <v>350</v>
      </c>
      <c r="B213" s="2288" t="s">
        <v>5</v>
      </c>
      <c r="C213" s="2288" t="s">
        <v>6</v>
      </c>
      <c r="D213" s="2285" t="s">
        <v>7</v>
      </c>
      <c r="E213" s="2288" t="s">
        <v>1411</v>
      </c>
      <c r="F213" s="2285" t="s">
        <v>8</v>
      </c>
      <c r="G213" s="2288" t="s">
        <v>3488</v>
      </c>
      <c r="H213" s="2445" t="s">
        <v>10</v>
      </c>
      <c r="I213" s="2446"/>
      <c r="J213" s="2446"/>
      <c r="K213" s="2446"/>
      <c r="L213" s="2446"/>
      <c r="M213" s="2446"/>
      <c r="N213" s="2446"/>
      <c r="O213" s="2446"/>
      <c r="P213" s="2446"/>
      <c r="Q213" s="2446"/>
      <c r="R213" s="2446"/>
      <c r="S213" s="2447"/>
      <c r="T213" s="2448" t="s">
        <v>11</v>
      </c>
      <c r="U213" s="2449"/>
      <c r="V213" s="2450"/>
    </row>
    <row r="214" spans="1:22" ht="28.5" customHeight="1">
      <c r="A214" s="2286"/>
      <c r="B214" s="2289"/>
      <c r="C214" s="2289"/>
      <c r="D214" s="2286"/>
      <c r="E214" s="2289"/>
      <c r="F214" s="2286"/>
      <c r="G214" s="2289"/>
      <c r="H214" s="2451" t="s">
        <v>12</v>
      </c>
      <c r="I214" s="2452"/>
      <c r="J214" s="2453"/>
      <c r="K214" s="2451" t="s">
        <v>13</v>
      </c>
      <c r="L214" s="2452"/>
      <c r="M214" s="2453"/>
      <c r="N214" s="2451" t="s">
        <v>14</v>
      </c>
      <c r="O214" s="2452"/>
      <c r="P214" s="2453"/>
      <c r="Q214" s="2451" t="s">
        <v>15</v>
      </c>
      <c r="R214" s="2452"/>
      <c r="S214" s="2453"/>
      <c r="T214" s="2454" t="s">
        <v>1306</v>
      </c>
      <c r="U214" s="2456" t="s">
        <v>181</v>
      </c>
      <c r="V214" s="2457"/>
    </row>
    <row r="215" spans="1:22" ht="28.5" customHeight="1">
      <c r="A215" s="2287"/>
      <c r="B215" s="2290"/>
      <c r="C215" s="2290"/>
      <c r="D215" s="2287"/>
      <c r="E215" s="2290"/>
      <c r="F215" s="2287"/>
      <c r="G215" s="2290"/>
      <c r="H215" s="1091">
        <v>1</v>
      </c>
      <c r="I215" s="1091">
        <v>2</v>
      </c>
      <c r="J215" s="1091">
        <v>3</v>
      </c>
      <c r="K215" s="1091">
        <v>4</v>
      </c>
      <c r="L215" s="1091">
        <v>5</v>
      </c>
      <c r="M215" s="1091">
        <v>6</v>
      </c>
      <c r="N215" s="1091">
        <v>7</v>
      </c>
      <c r="O215" s="1091">
        <v>8</v>
      </c>
      <c r="P215" s="1091">
        <v>9</v>
      </c>
      <c r="Q215" s="1091">
        <v>10</v>
      </c>
      <c r="R215" s="1091">
        <v>11</v>
      </c>
      <c r="S215" s="1091">
        <v>12</v>
      </c>
      <c r="T215" s="2455"/>
      <c r="U215" s="1092" t="s">
        <v>18</v>
      </c>
      <c r="V215" s="1092" t="s">
        <v>19</v>
      </c>
    </row>
    <row r="216" spans="1:22" s="1099" customFormat="1" ht="49.5" customHeight="1">
      <c r="A216" s="2340" t="s">
        <v>3332</v>
      </c>
      <c r="B216" s="1193"/>
      <c r="C216" s="1193"/>
      <c r="D216" s="2303" t="s">
        <v>3333</v>
      </c>
      <c r="E216" s="1194" t="s">
        <v>3334</v>
      </c>
      <c r="F216" s="1120" t="s">
        <v>3335</v>
      </c>
      <c r="G216" s="2324" t="s">
        <v>3336</v>
      </c>
      <c r="H216" s="1116"/>
      <c r="I216" s="1116"/>
      <c r="J216" s="1116"/>
      <c r="K216" s="1116"/>
      <c r="L216" s="1096"/>
      <c r="M216" s="1096"/>
      <c r="N216" s="1096"/>
      <c r="O216" s="1096"/>
      <c r="P216" s="1096"/>
      <c r="Q216" s="1096"/>
      <c r="R216" s="1096"/>
      <c r="S216" s="1096"/>
      <c r="T216" s="2391" t="s">
        <v>3337</v>
      </c>
      <c r="U216" s="2333"/>
      <c r="V216" s="2333"/>
    </row>
    <row r="217" spans="1:22" s="1099" customFormat="1" ht="48" customHeight="1">
      <c r="A217" s="2341"/>
      <c r="B217" s="1193"/>
      <c r="C217" s="1193"/>
      <c r="D217" s="2304"/>
      <c r="E217" s="1194" t="s">
        <v>3338</v>
      </c>
      <c r="F217" s="1120" t="s">
        <v>3339</v>
      </c>
      <c r="G217" s="2343"/>
      <c r="H217" s="1116"/>
      <c r="I217" s="1116"/>
      <c r="J217" s="1116"/>
      <c r="K217" s="1116"/>
      <c r="L217" s="1096"/>
      <c r="M217" s="1096"/>
      <c r="N217" s="1096"/>
      <c r="O217" s="1096"/>
      <c r="P217" s="1096"/>
      <c r="Q217" s="1096"/>
      <c r="R217" s="1096"/>
      <c r="S217" s="1096"/>
      <c r="T217" s="2392"/>
      <c r="U217" s="2334"/>
      <c r="V217" s="2334"/>
    </row>
    <row r="218" spans="1:22" s="1099" customFormat="1" ht="48" customHeight="1">
      <c r="A218" s="2341"/>
      <c r="B218" s="1193"/>
      <c r="C218" s="1193"/>
      <c r="D218" s="2304"/>
      <c r="E218" s="1194" t="s">
        <v>3340</v>
      </c>
      <c r="F218" s="1120" t="s">
        <v>3341</v>
      </c>
      <c r="G218" s="2343"/>
      <c r="H218" s="1116"/>
      <c r="I218" s="1116"/>
      <c r="J218" s="1116"/>
      <c r="K218" s="1116"/>
      <c r="L218" s="1096"/>
      <c r="M218" s="1096"/>
      <c r="N218" s="1096"/>
      <c r="O218" s="1096"/>
      <c r="P218" s="1096"/>
      <c r="Q218" s="1096"/>
      <c r="R218" s="1096"/>
      <c r="S218" s="1096"/>
      <c r="T218" s="2392"/>
      <c r="U218" s="2334"/>
      <c r="V218" s="2334"/>
    </row>
    <row r="219" spans="1:22" s="1099" customFormat="1" ht="48" customHeight="1">
      <c r="A219" s="2341"/>
      <c r="B219" s="1193"/>
      <c r="C219" s="1193"/>
      <c r="D219" s="2305"/>
      <c r="E219" s="1194" t="s">
        <v>3342</v>
      </c>
      <c r="F219" s="1120" t="s">
        <v>3343</v>
      </c>
      <c r="G219" s="2325"/>
      <c r="H219" s="1116"/>
      <c r="I219" s="1116"/>
      <c r="J219" s="1116"/>
      <c r="K219" s="1116"/>
      <c r="L219" s="1096"/>
      <c r="M219" s="1096"/>
      <c r="N219" s="1096"/>
      <c r="O219" s="1096"/>
      <c r="P219" s="1096"/>
      <c r="Q219" s="1096"/>
      <c r="R219" s="1096"/>
      <c r="S219" s="1096"/>
      <c r="T219" s="2392"/>
      <c r="U219" s="2334"/>
      <c r="V219" s="2334"/>
    </row>
    <row r="220" spans="1:22" s="1099" customFormat="1" ht="48" customHeight="1">
      <c r="A220" s="2341"/>
      <c r="B220" s="1193"/>
      <c r="C220" s="1193"/>
      <c r="D220" s="2303" t="s">
        <v>3344</v>
      </c>
      <c r="E220" s="1194" t="s">
        <v>3345</v>
      </c>
      <c r="F220" s="1120" t="s">
        <v>3346</v>
      </c>
      <c r="G220" s="2324" t="s">
        <v>3336</v>
      </c>
      <c r="H220" s="1116"/>
      <c r="I220" s="1116"/>
      <c r="J220" s="1116"/>
      <c r="K220" s="1116"/>
      <c r="L220" s="1096"/>
      <c r="M220" s="1096"/>
      <c r="N220" s="1096"/>
      <c r="O220" s="1096"/>
      <c r="P220" s="1096"/>
      <c r="Q220" s="1096"/>
      <c r="R220" s="1096"/>
      <c r="S220" s="1096"/>
      <c r="T220" s="2392"/>
      <c r="U220" s="2334"/>
      <c r="V220" s="2334"/>
    </row>
    <row r="221" spans="1:22" s="1099" customFormat="1" ht="48" customHeight="1">
      <c r="A221" s="2341"/>
      <c r="B221" s="1193"/>
      <c r="C221" s="1193"/>
      <c r="D221" s="2304"/>
      <c r="E221" s="1194" t="s">
        <v>3347</v>
      </c>
      <c r="F221" s="1120" t="s">
        <v>3339</v>
      </c>
      <c r="G221" s="2343"/>
      <c r="H221" s="1116"/>
      <c r="I221" s="1116"/>
      <c r="J221" s="1116"/>
      <c r="K221" s="1116"/>
      <c r="L221" s="1096"/>
      <c r="M221" s="1096"/>
      <c r="N221" s="1096"/>
      <c r="O221" s="1096"/>
      <c r="P221" s="1096"/>
      <c r="Q221" s="1096"/>
      <c r="R221" s="1096"/>
      <c r="S221" s="1096"/>
      <c r="T221" s="2392"/>
      <c r="U221" s="2334"/>
      <c r="V221" s="2334"/>
    </row>
    <row r="222" spans="1:22" s="1099" customFormat="1" ht="48" customHeight="1">
      <c r="A222" s="2341"/>
      <c r="B222" s="1193"/>
      <c r="C222" s="1193"/>
      <c r="D222" s="2304"/>
      <c r="E222" s="1194" t="s">
        <v>3348</v>
      </c>
      <c r="F222" s="1120" t="s">
        <v>3341</v>
      </c>
      <c r="G222" s="2343"/>
      <c r="H222" s="1116"/>
      <c r="I222" s="1116"/>
      <c r="J222" s="1116"/>
      <c r="K222" s="1116"/>
      <c r="L222" s="1096"/>
      <c r="M222" s="1096"/>
      <c r="N222" s="1096"/>
      <c r="O222" s="1096"/>
      <c r="P222" s="1096"/>
      <c r="Q222" s="1096"/>
      <c r="R222" s="1096"/>
      <c r="S222" s="1096"/>
      <c r="T222" s="2392"/>
      <c r="U222" s="2334"/>
      <c r="V222" s="2334"/>
    </row>
    <row r="223" spans="1:22" s="1099" customFormat="1" ht="48" customHeight="1">
      <c r="A223" s="2341"/>
      <c r="B223" s="1193"/>
      <c r="C223" s="1193"/>
      <c r="D223" s="2305"/>
      <c r="E223" s="1194" t="s">
        <v>3342</v>
      </c>
      <c r="F223" s="1120" t="s">
        <v>3343</v>
      </c>
      <c r="G223" s="2325"/>
      <c r="H223" s="1116"/>
      <c r="I223" s="1116"/>
      <c r="J223" s="1116"/>
      <c r="K223" s="1116"/>
      <c r="L223" s="1096"/>
      <c r="M223" s="1096"/>
      <c r="N223" s="1096"/>
      <c r="O223" s="1096"/>
      <c r="P223" s="1096"/>
      <c r="Q223" s="1096"/>
      <c r="R223" s="1096"/>
      <c r="S223" s="1096"/>
      <c r="T223" s="2392"/>
      <c r="U223" s="2334"/>
      <c r="V223" s="2334"/>
    </row>
    <row r="224" spans="1:22" s="1099" customFormat="1" ht="48" customHeight="1">
      <c r="A224" s="2341"/>
      <c r="B224" s="1195"/>
      <c r="C224" s="1195"/>
      <c r="D224" s="2303" t="s">
        <v>3349</v>
      </c>
      <c r="E224" s="1113" t="s">
        <v>3350</v>
      </c>
      <c r="F224" s="2465" t="s">
        <v>3351</v>
      </c>
      <c r="G224" s="2324" t="s">
        <v>3336</v>
      </c>
      <c r="H224" s="1124"/>
      <c r="I224" s="1124"/>
      <c r="J224" s="1124"/>
      <c r="K224" s="1124"/>
      <c r="L224" s="1110"/>
      <c r="M224" s="1110"/>
      <c r="N224" s="1110" t="s">
        <v>3</v>
      </c>
      <c r="O224" s="1110"/>
      <c r="P224" s="1110"/>
      <c r="Q224" s="1110"/>
      <c r="R224" s="1110"/>
      <c r="S224" s="1110"/>
      <c r="T224" s="2392"/>
      <c r="U224" s="2334"/>
      <c r="V224" s="2334"/>
    </row>
    <row r="225" spans="1:22" s="1099" customFormat="1" ht="48" customHeight="1">
      <c r="A225" s="2341"/>
      <c r="B225" s="1195"/>
      <c r="C225" s="1195"/>
      <c r="D225" s="2304"/>
      <c r="E225" s="1196" t="s">
        <v>3352</v>
      </c>
      <c r="F225" s="2466"/>
      <c r="G225" s="2343"/>
      <c r="H225" s="1124"/>
      <c r="I225" s="1124"/>
      <c r="J225" s="1124"/>
      <c r="K225" s="1124"/>
      <c r="L225" s="1110"/>
      <c r="M225" s="1110"/>
      <c r="N225" s="1110"/>
      <c r="O225" s="1110"/>
      <c r="P225" s="1110"/>
      <c r="Q225" s="1110"/>
      <c r="R225" s="1110"/>
      <c r="S225" s="1110"/>
      <c r="T225" s="2392"/>
      <c r="U225" s="2334"/>
      <c r="V225" s="2334"/>
    </row>
    <row r="226" spans="1:22" s="1099" customFormat="1" ht="48" customHeight="1">
      <c r="A226" s="2341"/>
      <c r="B226" s="1195"/>
      <c r="C226" s="1195"/>
      <c r="D226" s="2304"/>
      <c r="E226" s="1118"/>
      <c r="F226" s="2466"/>
      <c r="G226" s="2343"/>
      <c r="H226" s="1124"/>
      <c r="I226" s="1124"/>
      <c r="J226" s="1124"/>
      <c r="K226" s="1124"/>
      <c r="L226" s="1110"/>
      <c r="M226" s="1110"/>
      <c r="N226" s="1110"/>
      <c r="O226" s="1110"/>
      <c r="P226" s="1110"/>
      <c r="Q226" s="1110"/>
      <c r="R226" s="1110"/>
      <c r="S226" s="1110"/>
      <c r="T226" s="2398"/>
      <c r="U226" s="2335"/>
      <c r="V226" s="2335"/>
    </row>
    <row r="227" spans="1:22" s="1099" customFormat="1" ht="48" customHeight="1">
      <c r="A227" s="2340" t="s">
        <v>3353</v>
      </c>
      <c r="B227" s="1197"/>
      <c r="C227" s="1197"/>
      <c r="D227" s="1198" t="s">
        <v>3354</v>
      </c>
      <c r="E227" s="1119" t="s">
        <v>3165</v>
      </c>
      <c r="F227" s="1120" t="s">
        <v>3058</v>
      </c>
      <c r="G227" s="2460" t="s">
        <v>3336</v>
      </c>
      <c r="H227" s="1124"/>
      <c r="I227" s="1124"/>
      <c r="J227" s="1124"/>
      <c r="K227" s="1110"/>
      <c r="L227" s="1110"/>
      <c r="M227" s="1110"/>
      <c r="N227" s="1110"/>
      <c r="O227" s="1110"/>
      <c r="P227" s="1110"/>
      <c r="Q227" s="1110"/>
      <c r="R227" s="1110"/>
      <c r="S227" s="1110"/>
      <c r="T227" s="2347"/>
      <c r="U227" s="2350"/>
      <c r="V227" s="2350"/>
    </row>
    <row r="228" spans="1:22" s="1099" customFormat="1" ht="48" customHeight="1">
      <c r="A228" s="2341"/>
      <c r="B228" s="1197"/>
      <c r="C228" s="1197"/>
      <c r="D228" s="1198" t="s">
        <v>3355</v>
      </c>
      <c r="E228" s="1119" t="s">
        <v>3168</v>
      </c>
      <c r="F228" s="1120" t="s">
        <v>3356</v>
      </c>
      <c r="G228" s="2461"/>
      <c r="H228" s="1124"/>
      <c r="I228" s="1124"/>
      <c r="J228" s="1124"/>
      <c r="K228" s="1110"/>
      <c r="L228" s="1110"/>
      <c r="M228" s="1110"/>
      <c r="N228" s="1110"/>
      <c r="O228" s="1110"/>
      <c r="P228" s="1110"/>
      <c r="Q228" s="1110"/>
      <c r="R228" s="1110"/>
      <c r="S228" s="1110"/>
      <c r="T228" s="2348"/>
      <c r="U228" s="2351"/>
      <c r="V228" s="2351"/>
    </row>
    <row r="229" spans="1:22" s="1099" customFormat="1" ht="48" customHeight="1">
      <c r="A229" s="2341"/>
      <c r="B229" s="1197"/>
      <c r="C229" s="1197"/>
      <c r="D229" s="1199" t="s">
        <v>3357</v>
      </c>
      <c r="E229" s="1119" t="s">
        <v>3171</v>
      </c>
      <c r="F229" s="1120" t="s">
        <v>3176</v>
      </c>
      <c r="G229" s="2461"/>
      <c r="H229" s="1124"/>
      <c r="I229" s="1124"/>
      <c r="J229" s="1124"/>
      <c r="K229" s="1110"/>
      <c r="L229" s="1110"/>
      <c r="M229" s="1110"/>
      <c r="N229" s="1110"/>
      <c r="O229" s="1110"/>
      <c r="P229" s="1110"/>
      <c r="Q229" s="1110"/>
      <c r="R229" s="1110"/>
      <c r="S229" s="1110"/>
      <c r="T229" s="2348"/>
      <c r="U229" s="2351"/>
      <c r="V229" s="2351"/>
    </row>
    <row r="230" spans="1:22" s="1099" customFormat="1" ht="48" customHeight="1">
      <c r="A230" s="2341"/>
      <c r="B230" s="1197"/>
      <c r="C230" s="1197"/>
      <c r="D230" s="1199" t="s">
        <v>3358</v>
      </c>
      <c r="E230" s="2463" t="s">
        <v>3064</v>
      </c>
      <c r="F230" s="2303" t="s">
        <v>3173</v>
      </c>
      <c r="G230" s="2461"/>
      <c r="H230" s="1124"/>
      <c r="I230" s="1124"/>
      <c r="J230" s="1124"/>
      <c r="K230" s="1110"/>
      <c r="L230" s="1110"/>
      <c r="M230" s="1110"/>
      <c r="N230" s="1110"/>
      <c r="O230" s="1110"/>
      <c r="P230" s="1110"/>
      <c r="Q230" s="1110"/>
      <c r="R230" s="1110"/>
      <c r="S230" s="1110"/>
      <c r="T230" s="2348"/>
      <c r="U230" s="2351"/>
      <c r="V230" s="2351"/>
    </row>
    <row r="231" spans="1:22" s="1099" customFormat="1" ht="48" customHeight="1">
      <c r="A231" s="2342"/>
      <c r="B231" s="1197"/>
      <c r="C231" s="1197"/>
      <c r="D231" s="1199" t="s">
        <v>3359</v>
      </c>
      <c r="E231" s="2464"/>
      <c r="F231" s="2305"/>
      <c r="G231" s="2462"/>
      <c r="H231" s="1124"/>
      <c r="I231" s="1124"/>
      <c r="J231" s="1124"/>
      <c r="K231" s="1110"/>
      <c r="L231" s="1110"/>
      <c r="M231" s="1110"/>
      <c r="N231" s="1110"/>
      <c r="O231" s="1110"/>
      <c r="P231" s="1110"/>
      <c r="Q231" s="1110"/>
      <c r="R231" s="1110"/>
      <c r="S231" s="1110"/>
      <c r="T231" s="2349"/>
      <c r="U231" s="2352"/>
      <c r="V231" s="2352"/>
    </row>
    <row r="232" spans="1:22" s="1099" customFormat="1" ht="48" customHeight="1">
      <c r="A232" s="2326" t="s">
        <v>3360</v>
      </c>
      <c r="B232" s="1200"/>
      <c r="C232" s="1201"/>
      <c r="D232" s="1202" t="s">
        <v>3354</v>
      </c>
      <c r="E232" s="1194"/>
      <c r="F232" s="1120" t="s">
        <v>3058</v>
      </c>
      <c r="G232" s="2324" t="s">
        <v>3336</v>
      </c>
      <c r="H232" s="1124"/>
      <c r="I232" s="1124"/>
      <c r="J232" s="1124"/>
      <c r="K232" s="1124"/>
      <c r="L232" s="1110"/>
      <c r="M232" s="1110"/>
      <c r="N232" s="1110"/>
      <c r="O232" s="1110"/>
      <c r="P232" s="1110"/>
      <c r="Q232" s="1110"/>
      <c r="R232" s="1110"/>
      <c r="S232" s="1110"/>
      <c r="T232" s="2306" t="s">
        <v>3337</v>
      </c>
      <c r="U232" s="2350"/>
      <c r="V232" s="2350"/>
    </row>
    <row r="233" spans="1:22" s="1099" customFormat="1" ht="48" customHeight="1">
      <c r="A233" s="2326"/>
      <c r="B233" s="1126"/>
      <c r="C233" s="1126"/>
      <c r="D233" s="1202" t="s">
        <v>3361</v>
      </c>
      <c r="E233" s="1194"/>
      <c r="F233" s="1120" t="s">
        <v>3356</v>
      </c>
      <c r="G233" s="2458"/>
      <c r="H233" s="1124"/>
      <c r="I233" s="1124"/>
      <c r="J233" s="1124"/>
      <c r="K233" s="1124"/>
      <c r="L233" s="1110"/>
      <c r="M233" s="1110"/>
      <c r="N233" s="1110"/>
      <c r="O233" s="1110"/>
      <c r="P233" s="1110"/>
      <c r="Q233" s="1110"/>
      <c r="R233" s="1110"/>
      <c r="S233" s="1110"/>
      <c r="T233" s="2307"/>
      <c r="U233" s="2351"/>
      <c r="V233" s="2351"/>
    </row>
    <row r="234" spans="1:22" s="1099" customFormat="1" ht="48" customHeight="1">
      <c r="A234" s="2326"/>
      <c r="B234" s="1126"/>
      <c r="C234" s="1126"/>
      <c r="D234" s="1202" t="s">
        <v>3357</v>
      </c>
      <c r="E234" s="1194"/>
      <c r="F234" s="1120" t="s">
        <v>3176</v>
      </c>
      <c r="G234" s="2458"/>
      <c r="H234" s="1124"/>
      <c r="I234" s="1124"/>
      <c r="J234" s="1124"/>
      <c r="K234" s="1124"/>
      <c r="L234" s="1110"/>
      <c r="M234" s="1110"/>
      <c r="N234" s="1110"/>
      <c r="O234" s="1110"/>
      <c r="P234" s="1110"/>
      <c r="Q234" s="1110"/>
      <c r="R234" s="1110"/>
      <c r="S234" s="1110"/>
      <c r="T234" s="2307"/>
      <c r="U234" s="2351"/>
      <c r="V234" s="2351"/>
    </row>
    <row r="235" spans="1:22" s="1099" customFormat="1" ht="48" customHeight="1">
      <c r="A235" s="2326"/>
      <c r="B235" s="1126"/>
      <c r="C235" s="1126"/>
      <c r="D235" s="1203" t="s">
        <v>3362</v>
      </c>
      <c r="E235" s="1194"/>
      <c r="F235" s="2303" t="s">
        <v>3173</v>
      </c>
      <c r="G235" s="2458"/>
      <c r="H235" s="1124"/>
      <c r="I235" s="1124"/>
      <c r="J235" s="1124"/>
      <c r="K235" s="1124"/>
      <c r="L235" s="1110"/>
      <c r="M235" s="1110"/>
      <c r="N235" s="1110"/>
      <c r="O235" s="1110"/>
      <c r="P235" s="1110"/>
      <c r="Q235" s="1110"/>
      <c r="R235" s="1110"/>
      <c r="S235" s="1110"/>
      <c r="T235" s="2307"/>
      <c r="U235" s="2351"/>
      <c r="V235" s="2351"/>
    </row>
    <row r="236" spans="1:22" s="1099" customFormat="1" ht="48" customHeight="1">
      <c r="A236" s="2326"/>
      <c r="B236" s="1126"/>
      <c r="C236" s="1126"/>
      <c r="D236" s="1204" t="s">
        <v>3363</v>
      </c>
      <c r="E236" s="1194"/>
      <c r="F236" s="2305"/>
      <c r="G236" s="2458"/>
      <c r="H236" s="1124"/>
      <c r="I236" s="1124"/>
      <c r="J236" s="1124"/>
      <c r="K236" s="1124"/>
      <c r="L236" s="1110"/>
      <c r="M236" s="1110"/>
      <c r="N236" s="1110"/>
      <c r="O236" s="1110"/>
      <c r="P236" s="1110"/>
      <c r="Q236" s="1110"/>
      <c r="R236" s="1110"/>
      <c r="S236" s="1110"/>
      <c r="T236" s="2307"/>
      <c r="U236" s="2351"/>
      <c r="V236" s="2351"/>
    </row>
    <row r="237" spans="1:22" s="1099" customFormat="1" ht="48" customHeight="1">
      <c r="A237" s="2326"/>
      <c r="B237" s="1126"/>
      <c r="C237" s="1126"/>
      <c r="D237" s="1204" t="s">
        <v>3364</v>
      </c>
      <c r="E237" s="1194"/>
      <c r="F237" s="1123" t="s">
        <v>3365</v>
      </c>
      <c r="G237" s="2459"/>
      <c r="H237" s="1124"/>
      <c r="I237" s="1124"/>
      <c r="J237" s="1124"/>
      <c r="K237" s="1124"/>
      <c r="L237" s="1110"/>
      <c r="M237" s="1110"/>
      <c r="N237" s="1110"/>
      <c r="O237" s="1110"/>
      <c r="P237" s="1110"/>
      <c r="Q237" s="1110"/>
      <c r="R237" s="1110"/>
      <c r="S237" s="1110"/>
      <c r="T237" s="2308"/>
      <c r="U237" s="2352"/>
      <c r="V237" s="2352"/>
    </row>
    <row r="238" spans="1:22" s="1209" customFormat="1" ht="5.25" customHeight="1">
      <c r="A238" s="1205"/>
      <c r="B238" s="1206"/>
      <c r="C238" s="1206"/>
      <c r="D238" s="1207"/>
      <c r="E238" s="1206"/>
      <c r="F238" s="1207"/>
      <c r="G238" s="1206"/>
      <c r="H238" s="1206"/>
      <c r="I238" s="1206"/>
      <c r="J238" s="1206"/>
      <c r="K238" s="1206"/>
      <c r="L238" s="1206"/>
      <c r="M238" s="1206"/>
      <c r="N238" s="1206"/>
      <c r="O238" s="1206"/>
      <c r="P238" s="1206"/>
      <c r="Q238" s="1206"/>
      <c r="R238" s="1206"/>
      <c r="S238" s="1206"/>
      <c r="T238" s="1206"/>
      <c r="U238" s="1208"/>
      <c r="V238" s="1208"/>
    </row>
    <row r="239" spans="1:22" ht="25.5" customHeight="1">
      <c r="A239" s="2451" t="s">
        <v>2</v>
      </c>
      <c r="B239" s="2452"/>
      <c r="C239" s="2452"/>
      <c r="D239" s="2452"/>
      <c r="E239" s="2452"/>
      <c r="F239" s="2452"/>
      <c r="G239" s="2452"/>
      <c r="H239" s="2452"/>
      <c r="I239" s="2452"/>
      <c r="J239" s="2452"/>
      <c r="K239" s="2452"/>
      <c r="L239" s="2452"/>
      <c r="M239" s="2452"/>
      <c r="N239" s="2452"/>
      <c r="O239" s="2452"/>
      <c r="P239" s="2452"/>
      <c r="Q239" s="2452"/>
      <c r="R239" s="2452"/>
      <c r="S239" s="2452"/>
      <c r="T239" s="2452"/>
      <c r="U239" s="2452"/>
      <c r="V239" s="2453"/>
    </row>
    <row r="240" spans="1:22" s="1090" customFormat="1" ht="25.5" customHeight="1">
      <c r="A240" s="1210">
        <v>1</v>
      </c>
      <c r="B240" s="1211">
        <v>2</v>
      </c>
      <c r="C240" s="1211"/>
      <c r="D240" s="1210">
        <v>3</v>
      </c>
      <c r="E240" s="1211"/>
      <c r="F240" s="1210">
        <v>5</v>
      </c>
      <c r="G240" s="1211">
        <v>6</v>
      </c>
      <c r="H240" s="2471">
        <v>7</v>
      </c>
      <c r="I240" s="2471"/>
      <c r="J240" s="2471"/>
      <c r="K240" s="2471"/>
      <c r="L240" s="2471"/>
      <c r="M240" s="2471"/>
      <c r="N240" s="2471"/>
      <c r="O240" s="2471"/>
      <c r="P240" s="2471"/>
      <c r="Q240" s="2471"/>
      <c r="R240" s="2471"/>
      <c r="S240" s="2471"/>
      <c r="T240" s="2475">
        <v>8</v>
      </c>
      <c r="U240" s="2476"/>
      <c r="V240" s="2477"/>
    </row>
    <row r="241" spans="1:50" ht="25.5" customHeight="1">
      <c r="A241" s="2288" t="s">
        <v>350</v>
      </c>
      <c r="B241" s="2288" t="s">
        <v>5</v>
      </c>
      <c r="C241" s="2288" t="s">
        <v>6</v>
      </c>
      <c r="D241" s="2288" t="s">
        <v>7</v>
      </c>
      <c r="E241" s="2288" t="s">
        <v>1411</v>
      </c>
      <c r="F241" s="2288" t="s">
        <v>8</v>
      </c>
      <c r="G241" s="2299" t="s">
        <v>3488</v>
      </c>
      <c r="H241" s="2467" t="s">
        <v>10</v>
      </c>
      <c r="I241" s="2467"/>
      <c r="J241" s="2467"/>
      <c r="K241" s="2467"/>
      <c r="L241" s="2467"/>
      <c r="M241" s="2467"/>
      <c r="N241" s="2467"/>
      <c r="O241" s="2467"/>
      <c r="P241" s="2467"/>
      <c r="Q241" s="2467"/>
      <c r="R241" s="2467"/>
      <c r="S241" s="2467"/>
      <c r="T241" s="2468" t="s">
        <v>11</v>
      </c>
      <c r="U241" s="2469"/>
      <c r="V241" s="2470"/>
    </row>
    <row r="242" spans="1:50" ht="25.5" customHeight="1">
      <c r="A242" s="2289"/>
      <c r="B242" s="2289"/>
      <c r="C242" s="2289"/>
      <c r="D242" s="2289"/>
      <c r="E242" s="2289"/>
      <c r="F242" s="2289"/>
      <c r="G242" s="2299"/>
      <c r="H242" s="2471" t="s">
        <v>12</v>
      </c>
      <c r="I242" s="2471"/>
      <c r="J242" s="2471"/>
      <c r="K242" s="2471" t="s">
        <v>13</v>
      </c>
      <c r="L242" s="2471"/>
      <c r="M242" s="2471"/>
      <c r="N242" s="2471" t="s">
        <v>14</v>
      </c>
      <c r="O242" s="2471"/>
      <c r="P242" s="2471"/>
      <c r="Q242" s="2471" t="s">
        <v>15</v>
      </c>
      <c r="R242" s="2471"/>
      <c r="S242" s="2471"/>
      <c r="T242" s="2472" t="s">
        <v>16</v>
      </c>
      <c r="U242" s="2474" t="s">
        <v>17</v>
      </c>
      <c r="V242" s="2474"/>
    </row>
    <row r="243" spans="1:50" ht="25.5" customHeight="1">
      <c r="A243" s="2290"/>
      <c r="B243" s="2290"/>
      <c r="C243" s="2290"/>
      <c r="D243" s="2290"/>
      <c r="E243" s="2290"/>
      <c r="F243" s="2290"/>
      <c r="G243" s="2299"/>
      <c r="H243" s="1212">
        <v>1</v>
      </c>
      <c r="I243" s="1212">
        <v>2</v>
      </c>
      <c r="J243" s="1212">
        <v>3</v>
      </c>
      <c r="K243" s="1212">
        <v>4</v>
      </c>
      <c r="L243" s="1212">
        <v>5</v>
      </c>
      <c r="M243" s="1212">
        <v>6</v>
      </c>
      <c r="N243" s="1212">
        <v>7</v>
      </c>
      <c r="O243" s="1212">
        <v>8</v>
      </c>
      <c r="P243" s="1212">
        <v>9</v>
      </c>
      <c r="Q243" s="1212">
        <v>10</v>
      </c>
      <c r="R243" s="1212">
        <v>11</v>
      </c>
      <c r="S243" s="1212">
        <v>12</v>
      </c>
      <c r="T243" s="2473"/>
      <c r="U243" s="1213" t="s">
        <v>18</v>
      </c>
      <c r="V243" s="1213" t="s">
        <v>19</v>
      </c>
    </row>
    <row r="244" spans="1:50" ht="48" customHeight="1">
      <c r="A244" s="2489" t="s">
        <v>3366</v>
      </c>
      <c r="B244" s="2480" t="s">
        <v>3367</v>
      </c>
      <c r="C244" s="2490">
        <v>1</v>
      </c>
      <c r="D244" s="1118" t="s">
        <v>3368</v>
      </c>
      <c r="E244" s="1214"/>
      <c r="F244" s="2484" t="s">
        <v>3369</v>
      </c>
      <c r="G244" s="2493" t="s">
        <v>3370</v>
      </c>
      <c r="H244" s="1215"/>
      <c r="I244" s="1215"/>
      <c r="J244" s="1215"/>
      <c r="K244" s="1215"/>
      <c r="L244" s="1215"/>
      <c r="M244" s="1215"/>
      <c r="N244" s="1215"/>
      <c r="O244" s="1215"/>
      <c r="P244" s="1215"/>
      <c r="Q244" s="1215"/>
      <c r="R244" s="1215"/>
      <c r="S244" s="1215"/>
      <c r="T244" s="2324"/>
      <c r="U244" s="2478"/>
      <c r="V244" s="2479">
        <v>0</v>
      </c>
    </row>
    <row r="245" spans="1:50" ht="48" customHeight="1">
      <c r="A245" s="2489"/>
      <c r="B245" s="2481"/>
      <c r="C245" s="2491"/>
      <c r="D245" s="1118" t="s">
        <v>3371</v>
      </c>
      <c r="E245" s="1214"/>
      <c r="F245" s="2484"/>
      <c r="G245" s="2493"/>
      <c r="H245" s="1215"/>
      <c r="I245" s="1215"/>
      <c r="J245" s="1215"/>
      <c r="K245" s="1215"/>
      <c r="L245" s="1215"/>
      <c r="M245" s="1215"/>
      <c r="N245" s="1215"/>
      <c r="O245" s="1215"/>
      <c r="P245" s="1215"/>
      <c r="Q245" s="1215"/>
      <c r="R245" s="1215"/>
      <c r="S245" s="1215"/>
      <c r="T245" s="2343"/>
      <c r="U245" s="2478"/>
      <c r="V245" s="2479"/>
    </row>
    <row r="246" spans="1:50" ht="48" customHeight="1">
      <c r="A246" s="2489"/>
      <c r="B246" s="2481"/>
      <c r="C246" s="2491"/>
      <c r="D246" s="1118" t="s">
        <v>3372</v>
      </c>
      <c r="E246" s="1214"/>
      <c r="F246" s="2484"/>
      <c r="G246" s="2493"/>
      <c r="H246" s="1215"/>
      <c r="I246" s="1215"/>
      <c r="J246" s="1215"/>
      <c r="K246" s="1215"/>
      <c r="L246" s="1215"/>
      <c r="M246" s="1215"/>
      <c r="N246" s="1215"/>
      <c r="O246" s="1215"/>
      <c r="P246" s="1215"/>
      <c r="Q246" s="1215"/>
      <c r="R246" s="1215"/>
      <c r="S246" s="1215"/>
      <c r="T246" s="2343"/>
      <c r="U246" s="2478"/>
      <c r="V246" s="2479"/>
    </row>
    <row r="247" spans="1:50" ht="48" customHeight="1">
      <c r="A247" s="2489"/>
      <c r="B247" s="2481"/>
      <c r="C247" s="2491"/>
      <c r="D247" s="1113" t="s">
        <v>3373</v>
      </c>
      <c r="E247" s="1214"/>
      <c r="F247" s="2484"/>
      <c r="G247" s="2493"/>
      <c r="H247" s="1215"/>
      <c r="I247" s="1215"/>
      <c r="J247" s="1215"/>
      <c r="K247" s="1215"/>
      <c r="L247" s="1215"/>
      <c r="M247" s="1215"/>
      <c r="N247" s="1215"/>
      <c r="O247" s="1215"/>
      <c r="P247" s="1215"/>
      <c r="Q247" s="1215"/>
      <c r="R247" s="1215"/>
      <c r="S247" s="1215"/>
      <c r="T247" s="2343"/>
      <c r="U247" s="2478"/>
      <c r="V247" s="2479"/>
    </row>
    <row r="248" spans="1:50" ht="48" customHeight="1">
      <c r="A248" s="2489"/>
      <c r="B248" s="2481"/>
      <c r="C248" s="2491"/>
      <c r="D248" s="1216" t="s">
        <v>3112</v>
      </c>
      <c r="E248" s="1217"/>
      <c r="F248" s="2492"/>
      <c r="G248" s="2493"/>
      <c r="H248" s="1215"/>
      <c r="I248" s="1215"/>
      <c r="J248" s="1215"/>
      <c r="K248" s="1215"/>
      <c r="L248" s="1215"/>
      <c r="M248" s="1215"/>
      <c r="N248" s="1215"/>
      <c r="O248" s="1215"/>
      <c r="P248" s="1215"/>
      <c r="Q248" s="1215"/>
      <c r="R248" s="1215"/>
      <c r="S248" s="1215"/>
      <c r="T248" s="2325"/>
      <c r="U248" s="2478"/>
      <c r="V248" s="2479"/>
    </row>
    <row r="249" spans="1:50" s="1220" customFormat="1" ht="48" customHeight="1">
      <c r="A249" s="2480" t="s">
        <v>3374</v>
      </c>
      <c r="B249" s="2480" t="s">
        <v>3375</v>
      </c>
      <c r="C249" s="2482">
        <v>1</v>
      </c>
      <c r="D249" s="1198" t="s">
        <v>3376</v>
      </c>
      <c r="E249" s="1218"/>
      <c r="F249" s="2484" t="s">
        <v>3377</v>
      </c>
      <c r="G249" s="2460" t="s">
        <v>3378</v>
      </c>
      <c r="H249" s="1219"/>
      <c r="I249" s="1219"/>
      <c r="J249" s="1219"/>
      <c r="K249" s="1215"/>
      <c r="L249" s="1215"/>
      <c r="M249" s="1215"/>
      <c r="N249" s="1215"/>
      <c r="O249" s="1215"/>
      <c r="P249" s="1215"/>
      <c r="Q249" s="1215"/>
      <c r="R249" s="1215"/>
      <c r="S249" s="1215"/>
      <c r="T249" s="2480" t="s">
        <v>3379</v>
      </c>
      <c r="U249" s="2485"/>
      <c r="V249" s="2487">
        <v>0</v>
      </c>
      <c r="W249" s="1084"/>
      <c r="X249" s="1084"/>
      <c r="Y249" s="1084"/>
      <c r="Z249" s="1084"/>
      <c r="AA249" s="1084"/>
      <c r="AB249" s="1084"/>
      <c r="AC249" s="1084"/>
      <c r="AD249" s="1084"/>
      <c r="AE249" s="1084"/>
      <c r="AF249" s="1084"/>
      <c r="AG249" s="1084"/>
      <c r="AH249" s="1084"/>
      <c r="AI249" s="1084"/>
      <c r="AJ249" s="1084"/>
      <c r="AK249" s="1084"/>
      <c r="AL249" s="1084"/>
      <c r="AM249" s="1084"/>
      <c r="AN249" s="1084"/>
      <c r="AO249" s="1084"/>
      <c r="AP249" s="1084"/>
      <c r="AQ249" s="1084"/>
      <c r="AR249" s="1084"/>
      <c r="AS249" s="1084"/>
      <c r="AT249" s="1084"/>
      <c r="AU249" s="1084"/>
      <c r="AV249" s="1084"/>
      <c r="AW249" s="1084"/>
      <c r="AX249" s="1084"/>
    </row>
    <row r="250" spans="1:50" s="1220" customFormat="1" ht="48" customHeight="1">
      <c r="A250" s="2481"/>
      <c r="B250" s="2481"/>
      <c r="C250" s="2483"/>
      <c r="D250" s="1198" t="s">
        <v>3380</v>
      </c>
      <c r="E250" s="1218"/>
      <c r="F250" s="2484"/>
      <c r="G250" s="2461"/>
      <c r="H250" s="1215"/>
      <c r="I250" s="1215"/>
      <c r="J250" s="1215"/>
      <c r="K250" s="1215"/>
      <c r="L250" s="1215"/>
      <c r="M250" s="1215"/>
      <c r="N250" s="1215"/>
      <c r="O250" s="1215"/>
      <c r="P250" s="1215"/>
      <c r="Q250" s="1215"/>
      <c r="R250" s="1215"/>
      <c r="S250" s="1215"/>
      <c r="T250" s="2481"/>
      <c r="U250" s="2486"/>
      <c r="V250" s="2488"/>
      <c r="W250" s="1084"/>
      <c r="X250" s="1084"/>
      <c r="Y250" s="1084"/>
      <c r="Z250" s="1084"/>
      <c r="AA250" s="1084"/>
      <c r="AB250" s="1084"/>
      <c r="AC250" s="1084"/>
      <c r="AD250" s="1084"/>
      <c r="AE250" s="1084"/>
      <c r="AF250" s="1084"/>
      <c r="AG250" s="1084"/>
      <c r="AH250" s="1084"/>
      <c r="AI250" s="1084"/>
      <c r="AJ250" s="1084"/>
      <c r="AK250" s="1084"/>
      <c r="AL250" s="1084"/>
      <c r="AM250" s="1084"/>
      <c r="AN250" s="1084"/>
      <c r="AO250" s="1084"/>
      <c r="AP250" s="1084"/>
      <c r="AQ250" s="1084"/>
      <c r="AR250" s="1084"/>
      <c r="AS250" s="1084"/>
      <c r="AT250" s="1084"/>
      <c r="AU250" s="1084"/>
      <c r="AV250" s="1084"/>
      <c r="AW250" s="1084"/>
      <c r="AX250" s="1084"/>
    </row>
    <row r="251" spans="1:50" s="1220" customFormat="1" ht="48" customHeight="1">
      <c r="A251" s="2481"/>
      <c r="B251" s="2481"/>
      <c r="C251" s="2483"/>
      <c r="D251" s="1198" t="s">
        <v>3381</v>
      </c>
      <c r="E251" s="1218"/>
      <c r="F251" s="2484"/>
      <c r="G251" s="2461"/>
      <c r="H251" s="1215"/>
      <c r="I251" s="1215"/>
      <c r="J251" s="1215"/>
      <c r="K251" s="1215"/>
      <c r="L251" s="1215"/>
      <c r="M251" s="1215"/>
      <c r="N251" s="1215"/>
      <c r="O251" s="1215"/>
      <c r="P251" s="1215"/>
      <c r="Q251" s="1215"/>
      <c r="R251" s="1215"/>
      <c r="S251" s="1215"/>
      <c r="T251" s="2481"/>
      <c r="U251" s="2486"/>
      <c r="V251" s="2488"/>
      <c r="W251" s="1084"/>
      <c r="X251" s="1084"/>
      <c r="Y251" s="1084"/>
      <c r="Z251" s="1084"/>
      <c r="AA251" s="1084"/>
      <c r="AB251" s="1084"/>
      <c r="AC251" s="1084"/>
      <c r="AD251" s="1084"/>
      <c r="AE251" s="1084"/>
      <c r="AF251" s="1084"/>
      <c r="AG251" s="1084"/>
      <c r="AH251" s="1084"/>
      <c r="AI251" s="1084"/>
      <c r="AJ251" s="1084"/>
      <c r="AK251" s="1084"/>
      <c r="AL251" s="1084"/>
      <c r="AM251" s="1084"/>
      <c r="AN251" s="1084"/>
      <c r="AO251" s="1084"/>
      <c r="AP251" s="1084"/>
      <c r="AQ251" s="1084"/>
      <c r="AR251" s="1084"/>
      <c r="AS251" s="1084"/>
      <c r="AT251" s="1084"/>
      <c r="AU251" s="1084"/>
      <c r="AV251" s="1084"/>
      <c r="AW251" s="1084"/>
      <c r="AX251" s="1084"/>
    </row>
    <row r="252" spans="1:50" s="1220" customFormat="1" ht="48" customHeight="1">
      <c r="A252" s="2481"/>
      <c r="B252" s="2481"/>
      <c r="C252" s="2483"/>
      <c r="D252" s="1198" t="s">
        <v>3382</v>
      </c>
      <c r="E252" s="1218"/>
      <c r="F252" s="2484"/>
      <c r="G252" s="2461"/>
      <c r="H252" s="1215"/>
      <c r="I252" s="1215"/>
      <c r="J252" s="1215"/>
      <c r="K252" s="1215"/>
      <c r="L252" s="1215"/>
      <c r="M252" s="1215"/>
      <c r="N252" s="1215"/>
      <c r="O252" s="1215"/>
      <c r="P252" s="1215"/>
      <c r="Q252" s="1215"/>
      <c r="R252" s="1215"/>
      <c r="S252" s="1215"/>
      <c r="T252" s="2481"/>
      <c r="U252" s="2486"/>
      <c r="V252" s="2488"/>
      <c r="W252" s="1084"/>
      <c r="X252" s="1084"/>
      <c r="Y252" s="1084"/>
      <c r="Z252" s="1084"/>
      <c r="AA252" s="1084"/>
      <c r="AB252" s="1084"/>
      <c r="AC252" s="1084"/>
      <c r="AD252" s="1084"/>
      <c r="AE252" s="1084"/>
      <c r="AF252" s="1084"/>
      <c r="AG252" s="1084"/>
      <c r="AH252" s="1084"/>
      <c r="AI252" s="1084"/>
      <c r="AJ252" s="1084"/>
      <c r="AK252" s="1084"/>
      <c r="AL252" s="1084"/>
      <c r="AM252" s="1084"/>
      <c r="AN252" s="1084"/>
      <c r="AO252" s="1084"/>
      <c r="AP252" s="1084"/>
      <c r="AQ252" s="1084"/>
      <c r="AR252" s="1084"/>
      <c r="AS252" s="1084"/>
      <c r="AT252" s="1084"/>
      <c r="AU252" s="1084"/>
      <c r="AV252" s="1084"/>
      <c r="AW252" s="1084"/>
      <c r="AX252" s="1084"/>
    </row>
    <row r="253" spans="1:50" s="1220" customFormat="1" ht="66" customHeight="1">
      <c r="A253" s="2481"/>
      <c r="B253" s="2481"/>
      <c r="C253" s="2483"/>
      <c r="D253" s="1198" t="s">
        <v>3383</v>
      </c>
      <c r="E253" s="1218"/>
      <c r="F253" s="2484"/>
      <c r="G253" s="2461"/>
      <c r="H253" s="1215"/>
      <c r="I253" s="1215"/>
      <c r="J253" s="1215"/>
      <c r="K253" s="1215"/>
      <c r="L253" s="1215"/>
      <c r="M253" s="1215"/>
      <c r="N253" s="1215"/>
      <c r="O253" s="1215"/>
      <c r="P253" s="1215"/>
      <c r="Q253" s="1215"/>
      <c r="R253" s="1215"/>
      <c r="S253" s="1215"/>
      <c r="T253" s="2481"/>
      <c r="U253" s="2486"/>
      <c r="V253" s="2488"/>
      <c r="W253" s="1084"/>
      <c r="X253" s="1084"/>
      <c r="Y253" s="1084"/>
      <c r="Z253" s="1084"/>
      <c r="AA253" s="1084"/>
      <c r="AB253" s="1084"/>
      <c r="AC253" s="1084"/>
      <c r="AD253" s="1084"/>
      <c r="AE253" s="1084"/>
      <c r="AF253" s="1084"/>
      <c r="AG253" s="1084"/>
      <c r="AH253" s="1084"/>
      <c r="AI253" s="1084"/>
      <c r="AJ253" s="1084"/>
      <c r="AK253" s="1084"/>
      <c r="AL253" s="1084"/>
      <c r="AM253" s="1084"/>
      <c r="AN253" s="1084"/>
      <c r="AO253" s="1084"/>
      <c r="AP253" s="1084"/>
      <c r="AQ253" s="1084"/>
      <c r="AR253" s="1084"/>
      <c r="AS253" s="1084"/>
      <c r="AT253" s="1084"/>
      <c r="AU253" s="1084"/>
      <c r="AV253" s="1084"/>
      <c r="AW253" s="1084"/>
      <c r="AX253" s="1084"/>
    </row>
    <row r="254" spans="1:50" s="1220" customFormat="1" ht="48" customHeight="1">
      <c r="A254" s="2481"/>
      <c r="B254" s="2481"/>
      <c r="C254" s="2483"/>
      <c r="D254" s="1198" t="s">
        <v>3384</v>
      </c>
      <c r="E254" s="1218"/>
      <c r="F254" s="2484"/>
      <c r="G254" s="2461"/>
      <c r="H254" s="1215"/>
      <c r="I254" s="1215"/>
      <c r="J254" s="1215"/>
      <c r="K254" s="1215"/>
      <c r="L254" s="1215"/>
      <c r="M254" s="1215"/>
      <c r="N254" s="1215"/>
      <c r="O254" s="1215"/>
      <c r="P254" s="1215"/>
      <c r="Q254" s="1215"/>
      <c r="R254" s="1215"/>
      <c r="S254" s="1215"/>
      <c r="T254" s="2481"/>
      <c r="U254" s="2486"/>
      <c r="V254" s="2488"/>
      <c r="W254" s="1084"/>
      <c r="X254" s="1084"/>
      <c r="Y254" s="1084"/>
      <c r="Z254" s="1084"/>
      <c r="AA254" s="1084"/>
      <c r="AB254" s="1084"/>
      <c r="AC254" s="1084"/>
      <c r="AD254" s="1084"/>
      <c r="AE254" s="1084"/>
      <c r="AF254" s="1084"/>
      <c r="AG254" s="1084"/>
      <c r="AH254" s="1084"/>
      <c r="AI254" s="1084"/>
      <c r="AJ254" s="1084"/>
      <c r="AK254" s="1084"/>
      <c r="AL254" s="1084"/>
      <c r="AM254" s="1084"/>
      <c r="AN254" s="1084"/>
      <c r="AO254" s="1084"/>
      <c r="AP254" s="1084"/>
      <c r="AQ254" s="1084"/>
      <c r="AR254" s="1084"/>
      <c r="AS254" s="1084"/>
      <c r="AT254" s="1084"/>
      <c r="AU254" s="1084"/>
      <c r="AV254" s="1084"/>
      <c r="AW254" s="1084"/>
      <c r="AX254" s="1084"/>
    </row>
    <row r="255" spans="1:50" s="1220" customFormat="1" ht="48" customHeight="1">
      <c r="A255" s="2480" t="s">
        <v>3385</v>
      </c>
      <c r="B255" s="2480" t="s">
        <v>3386</v>
      </c>
      <c r="C255" s="2482">
        <v>1</v>
      </c>
      <c r="D255" s="1198" t="s">
        <v>3354</v>
      </c>
      <c r="E255" s="1221"/>
      <c r="F255" s="2484" t="s">
        <v>3387</v>
      </c>
      <c r="G255" s="2460" t="s">
        <v>3388</v>
      </c>
      <c r="H255" s="1215"/>
      <c r="I255" s="1215"/>
      <c r="J255" s="1215"/>
      <c r="K255" s="1215"/>
      <c r="L255" s="1215"/>
      <c r="M255" s="1215"/>
      <c r="N255" s="1215"/>
      <c r="O255" s="1215"/>
      <c r="P255" s="1215"/>
      <c r="Q255" s="1215"/>
      <c r="R255" s="1215"/>
      <c r="S255" s="1215"/>
      <c r="T255" s="2460"/>
      <c r="U255" s="2487">
        <v>0</v>
      </c>
      <c r="V255" s="2487">
        <v>0</v>
      </c>
      <c r="W255" s="1084"/>
      <c r="X255" s="1084"/>
      <c r="Y255" s="1084"/>
      <c r="Z255" s="1084"/>
      <c r="AA255" s="1084"/>
      <c r="AB255" s="1084"/>
      <c r="AC255" s="1084"/>
      <c r="AD255" s="1084"/>
      <c r="AE255" s="1084"/>
      <c r="AF255" s="1084"/>
      <c r="AG255" s="1084"/>
      <c r="AH255" s="1084"/>
      <c r="AI255" s="1084"/>
      <c r="AJ255" s="1084"/>
      <c r="AK255" s="1084"/>
      <c r="AL255" s="1084"/>
      <c r="AM255" s="1084"/>
      <c r="AN255" s="1084"/>
      <c r="AO255" s="1084"/>
      <c r="AP255" s="1084"/>
      <c r="AQ255" s="1084"/>
      <c r="AR255" s="1084"/>
      <c r="AS255" s="1084"/>
      <c r="AT255" s="1084"/>
      <c r="AU255" s="1084"/>
      <c r="AV255" s="1084"/>
      <c r="AW255" s="1084"/>
      <c r="AX255" s="1084"/>
    </row>
    <row r="256" spans="1:50" s="1220" customFormat="1" ht="48" customHeight="1">
      <c r="A256" s="2481"/>
      <c r="B256" s="2481"/>
      <c r="C256" s="2483"/>
      <c r="D256" s="1198" t="s">
        <v>3389</v>
      </c>
      <c r="E256" s="1221"/>
      <c r="F256" s="2484"/>
      <c r="G256" s="2461"/>
      <c r="H256" s="1215"/>
      <c r="I256" s="1215"/>
      <c r="J256" s="1215"/>
      <c r="K256" s="1215"/>
      <c r="L256" s="1215"/>
      <c r="M256" s="1215"/>
      <c r="N256" s="1215"/>
      <c r="O256" s="1215"/>
      <c r="P256" s="1215"/>
      <c r="Q256" s="1215"/>
      <c r="R256" s="1215"/>
      <c r="S256" s="1215"/>
      <c r="T256" s="2461"/>
      <c r="U256" s="2488"/>
      <c r="V256" s="2488"/>
      <c r="W256" s="1084"/>
      <c r="X256" s="1084"/>
      <c r="Y256" s="1084"/>
      <c r="Z256" s="1084"/>
      <c r="AA256" s="1084"/>
      <c r="AB256" s="1084"/>
      <c r="AC256" s="1084"/>
      <c r="AD256" s="1084"/>
      <c r="AE256" s="1084"/>
      <c r="AF256" s="1084"/>
      <c r="AG256" s="1084"/>
      <c r="AH256" s="1084"/>
      <c r="AI256" s="1084"/>
      <c r="AJ256" s="1084"/>
      <c r="AK256" s="1084"/>
      <c r="AL256" s="1084"/>
      <c r="AM256" s="1084"/>
      <c r="AN256" s="1084"/>
      <c r="AO256" s="1084"/>
      <c r="AP256" s="1084"/>
      <c r="AQ256" s="1084"/>
      <c r="AR256" s="1084"/>
      <c r="AS256" s="1084"/>
      <c r="AT256" s="1084"/>
      <c r="AU256" s="1084"/>
      <c r="AV256" s="1084"/>
      <c r="AW256" s="1084"/>
      <c r="AX256" s="1084"/>
    </row>
    <row r="257" spans="1:50" s="1220" customFormat="1" ht="48" customHeight="1">
      <c r="A257" s="2481"/>
      <c r="B257" s="2481"/>
      <c r="C257" s="2461"/>
      <c r="D257" s="1199" t="s">
        <v>3390</v>
      </c>
      <c r="E257" s="1221"/>
      <c r="F257" s="2484"/>
      <c r="G257" s="2461"/>
      <c r="H257" s="1215"/>
      <c r="I257" s="1215"/>
      <c r="J257" s="1215"/>
      <c r="K257" s="1215"/>
      <c r="L257" s="1215"/>
      <c r="M257" s="1215"/>
      <c r="N257" s="1215"/>
      <c r="O257" s="1215"/>
      <c r="P257" s="1215"/>
      <c r="Q257" s="1215"/>
      <c r="R257" s="1215"/>
      <c r="S257" s="1215"/>
      <c r="T257" s="2461"/>
      <c r="U257" s="2488"/>
      <c r="V257" s="2488"/>
      <c r="W257" s="1084"/>
      <c r="X257" s="1084"/>
      <c r="Y257" s="1084"/>
      <c r="Z257" s="1084"/>
      <c r="AA257" s="1084"/>
      <c r="AB257" s="1084"/>
      <c r="AC257" s="1084"/>
      <c r="AD257" s="1084"/>
      <c r="AE257" s="1084"/>
      <c r="AF257" s="1084"/>
      <c r="AG257" s="1084"/>
      <c r="AH257" s="1084"/>
      <c r="AI257" s="1084"/>
      <c r="AJ257" s="1084"/>
      <c r="AK257" s="1084"/>
      <c r="AL257" s="1084"/>
      <c r="AM257" s="1084"/>
      <c r="AN257" s="1084"/>
      <c r="AO257" s="1084"/>
      <c r="AP257" s="1084"/>
      <c r="AQ257" s="1084"/>
      <c r="AR257" s="1084"/>
      <c r="AS257" s="1084"/>
      <c r="AT257" s="1084"/>
      <c r="AU257" s="1084"/>
      <c r="AV257" s="1084"/>
      <c r="AW257" s="1084"/>
      <c r="AX257" s="1084"/>
    </row>
    <row r="258" spans="1:50" s="1220" customFormat="1" ht="48" customHeight="1">
      <c r="A258" s="2481"/>
      <c r="B258" s="2481"/>
      <c r="C258" s="2461"/>
      <c r="D258" s="1199" t="s">
        <v>3391</v>
      </c>
      <c r="E258" s="1221"/>
      <c r="F258" s="2484"/>
      <c r="G258" s="2461"/>
      <c r="H258" s="1215"/>
      <c r="I258" s="1215"/>
      <c r="J258" s="1215"/>
      <c r="K258" s="1215"/>
      <c r="L258" s="1215"/>
      <c r="M258" s="1215"/>
      <c r="N258" s="1215"/>
      <c r="O258" s="1215"/>
      <c r="P258" s="1215"/>
      <c r="Q258" s="1215"/>
      <c r="R258" s="1215"/>
      <c r="S258" s="1215"/>
      <c r="T258" s="2461"/>
      <c r="U258" s="2488"/>
      <c r="V258" s="2488"/>
      <c r="W258" s="1084"/>
      <c r="X258" s="1084"/>
      <c r="Y258" s="1084"/>
      <c r="Z258" s="1084"/>
      <c r="AA258" s="1084"/>
      <c r="AB258" s="1084"/>
      <c r="AC258" s="1084"/>
      <c r="AD258" s="1084"/>
      <c r="AE258" s="1084"/>
      <c r="AF258" s="1084"/>
      <c r="AG258" s="1084"/>
      <c r="AH258" s="1084"/>
      <c r="AI258" s="1084"/>
      <c r="AJ258" s="1084"/>
      <c r="AK258" s="1084"/>
      <c r="AL258" s="1084"/>
      <c r="AM258" s="1084"/>
      <c r="AN258" s="1084"/>
      <c r="AO258" s="1084"/>
      <c r="AP258" s="1084"/>
      <c r="AQ258" s="1084"/>
      <c r="AR258" s="1084"/>
      <c r="AS258" s="1084"/>
      <c r="AT258" s="1084"/>
      <c r="AU258" s="1084"/>
      <c r="AV258" s="1084"/>
      <c r="AW258" s="1084"/>
      <c r="AX258" s="1084"/>
    </row>
    <row r="259" spans="1:50" s="1220" customFormat="1" ht="48" customHeight="1">
      <c r="A259" s="2495"/>
      <c r="B259" s="2495"/>
      <c r="C259" s="2462"/>
      <c r="D259" s="1199" t="s">
        <v>3392</v>
      </c>
      <c r="E259" s="1222"/>
      <c r="F259" s="2484"/>
      <c r="G259" s="2462"/>
      <c r="H259" s="1215"/>
      <c r="I259" s="1215"/>
      <c r="J259" s="1215"/>
      <c r="K259" s="1215"/>
      <c r="L259" s="1215"/>
      <c r="M259" s="1215"/>
      <c r="N259" s="1215"/>
      <c r="O259" s="1215"/>
      <c r="P259" s="1215"/>
      <c r="Q259" s="1215"/>
      <c r="R259" s="1215"/>
      <c r="S259" s="1215"/>
      <c r="T259" s="2462"/>
      <c r="U259" s="2494"/>
      <c r="V259" s="2494"/>
      <c r="W259" s="1084"/>
      <c r="X259" s="1084"/>
      <c r="Y259" s="1084"/>
      <c r="Z259" s="1084"/>
      <c r="AA259" s="1084"/>
      <c r="AB259" s="1084"/>
      <c r="AC259" s="1084"/>
      <c r="AD259" s="1084"/>
      <c r="AE259" s="1084"/>
      <c r="AF259" s="1084"/>
      <c r="AG259" s="1084"/>
      <c r="AH259" s="1084"/>
      <c r="AI259" s="1084"/>
      <c r="AJ259" s="1084"/>
      <c r="AK259" s="1084"/>
      <c r="AL259" s="1084"/>
      <c r="AM259" s="1084"/>
      <c r="AN259" s="1084"/>
      <c r="AO259" s="1084"/>
      <c r="AP259" s="1084"/>
      <c r="AQ259" s="1084"/>
      <c r="AR259" s="1084"/>
      <c r="AS259" s="1084"/>
      <c r="AT259" s="1084"/>
      <c r="AU259" s="1084"/>
      <c r="AV259" s="1084"/>
      <c r="AW259" s="1084"/>
      <c r="AX259" s="1084"/>
    </row>
    <row r="260" spans="1:50" s="1090" customFormat="1" ht="23.25" customHeight="1">
      <c r="A260" s="1117">
        <v>1</v>
      </c>
      <c r="B260" s="1117">
        <v>2</v>
      </c>
      <c r="C260" s="1117"/>
      <c r="D260" s="1117">
        <v>3</v>
      </c>
      <c r="E260" s="1117"/>
      <c r="F260" s="1117">
        <v>5</v>
      </c>
      <c r="G260" s="1117">
        <v>6</v>
      </c>
      <c r="H260" s="2451">
        <v>7</v>
      </c>
      <c r="I260" s="2452"/>
      <c r="J260" s="2452"/>
      <c r="K260" s="2452"/>
      <c r="L260" s="2452"/>
      <c r="M260" s="2452"/>
      <c r="N260" s="2452"/>
      <c r="O260" s="2452"/>
      <c r="P260" s="2452"/>
      <c r="Q260" s="2452"/>
      <c r="R260" s="2452"/>
      <c r="S260" s="2453"/>
      <c r="T260" s="2451">
        <v>8</v>
      </c>
      <c r="U260" s="2452"/>
      <c r="V260" s="2453"/>
    </row>
    <row r="261" spans="1:50" ht="23.25" customHeight="1">
      <c r="A261" s="2288" t="s">
        <v>350</v>
      </c>
      <c r="B261" s="2288" t="s">
        <v>5</v>
      </c>
      <c r="C261" s="2288" t="s">
        <v>6</v>
      </c>
      <c r="D261" s="2288" t="s">
        <v>7</v>
      </c>
      <c r="E261" s="2288" t="s">
        <v>1411</v>
      </c>
      <c r="F261" s="2288" t="s">
        <v>8</v>
      </c>
      <c r="G261" s="2299" t="s">
        <v>3488</v>
      </c>
      <c r="H261" s="2496" t="s">
        <v>10</v>
      </c>
      <c r="I261" s="2497"/>
      <c r="J261" s="2497"/>
      <c r="K261" s="2497"/>
      <c r="L261" s="2497"/>
      <c r="M261" s="2497"/>
      <c r="N261" s="2497"/>
      <c r="O261" s="2497"/>
      <c r="P261" s="2497"/>
      <c r="Q261" s="2497"/>
      <c r="R261" s="2497"/>
      <c r="S261" s="2498"/>
      <c r="T261" s="2499" t="s">
        <v>11</v>
      </c>
      <c r="U261" s="2500"/>
      <c r="V261" s="2501"/>
    </row>
    <row r="262" spans="1:50" ht="23.25" customHeight="1">
      <c r="A262" s="2289"/>
      <c r="B262" s="2289"/>
      <c r="C262" s="2289"/>
      <c r="D262" s="2289"/>
      <c r="E262" s="2289"/>
      <c r="F262" s="2289"/>
      <c r="G262" s="2299"/>
      <c r="H262" s="2439" t="s">
        <v>12</v>
      </c>
      <c r="I262" s="2440"/>
      <c r="J262" s="2441"/>
      <c r="K262" s="2439" t="s">
        <v>13</v>
      </c>
      <c r="L262" s="2440"/>
      <c r="M262" s="2441"/>
      <c r="N262" s="2439" t="s">
        <v>13</v>
      </c>
      <c r="O262" s="2440"/>
      <c r="P262" s="2441"/>
      <c r="Q262" s="2439" t="s">
        <v>3393</v>
      </c>
      <c r="R262" s="2440"/>
      <c r="S262" s="2441"/>
      <c r="T262" s="2502" t="s">
        <v>16</v>
      </c>
      <c r="U262" s="2468" t="s">
        <v>17</v>
      </c>
      <c r="V262" s="2470"/>
      <c r="X262" s="1099"/>
      <c r="Y262" s="1099"/>
      <c r="Z262" s="1099"/>
      <c r="AA262" s="1099"/>
      <c r="AB262" s="1099"/>
      <c r="AC262" s="1099"/>
      <c r="AD262" s="1099"/>
      <c r="AE262" s="1099"/>
      <c r="AF262" s="1099"/>
      <c r="AG262" s="1099"/>
    </row>
    <row r="263" spans="1:50" ht="23.25" customHeight="1">
      <c r="A263" s="2290"/>
      <c r="B263" s="2290"/>
      <c r="C263" s="2290"/>
      <c r="D263" s="2290"/>
      <c r="E263" s="2290"/>
      <c r="F263" s="2290"/>
      <c r="G263" s="2299"/>
      <c r="H263" s="1223">
        <v>1</v>
      </c>
      <c r="I263" s="1223">
        <v>2</v>
      </c>
      <c r="J263" s="1223">
        <v>3</v>
      </c>
      <c r="K263" s="1224">
        <v>4</v>
      </c>
      <c r="L263" s="1223">
        <v>5</v>
      </c>
      <c r="M263" s="1223">
        <v>6</v>
      </c>
      <c r="N263" s="1223">
        <v>7</v>
      </c>
      <c r="O263" s="1223">
        <v>8</v>
      </c>
      <c r="P263" s="1223">
        <v>9</v>
      </c>
      <c r="Q263" s="1223">
        <v>10</v>
      </c>
      <c r="R263" s="1223">
        <v>11</v>
      </c>
      <c r="S263" s="1223">
        <v>12</v>
      </c>
      <c r="T263" s="2503"/>
      <c r="U263" s="1225" t="s">
        <v>18</v>
      </c>
      <c r="V263" s="1225" t="s">
        <v>19</v>
      </c>
      <c r="X263" s="1099"/>
      <c r="Y263" s="1099"/>
      <c r="Z263" s="1099"/>
      <c r="AA263" s="1099"/>
      <c r="AB263" s="1099"/>
      <c r="AC263" s="1099"/>
      <c r="AD263" s="1099"/>
      <c r="AE263" s="1099"/>
      <c r="AF263" s="1099"/>
      <c r="AG263" s="1099"/>
    </row>
    <row r="264" spans="1:50" ht="48" customHeight="1">
      <c r="A264" s="2507" t="s">
        <v>3394</v>
      </c>
      <c r="B264" s="2508" t="s">
        <v>3395</v>
      </c>
      <c r="C264" s="2511">
        <v>1</v>
      </c>
      <c r="D264" s="1120" t="s">
        <v>3396</v>
      </c>
      <c r="E264" s="1120"/>
      <c r="F264" s="2512" t="s">
        <v>3397</v>
      </c>
      <c r="G264" s="2357" t="s">
        <v>3398</v>
      </c>
      <c r="H264" s="1226"/>
      <c r="I264" s="1226"/>
      <c r="J264" s="1227"/>
      <c r="K264" s="1226"/>
      <c r="L264" s="1226"/>
      <c r="M264" s="1226"/>
      <c r="N264" s="1228"/>
      <c r="O264" s="1226"/>
      <c r="P264" s="1226"/>
      <c r="Q264" s="1226"/>
      <c r="R264" s="1226"/>
      <c r="S264" s="1228"/>
      <c r="T264" s="2513"/>
      <c r="U264" s="2504">
        <v>0</v>
      </c>
      <c r="V264" s="2504">
        <v>0</v>
      </c>
    </row>
    <row r="265" spans="1:50" ht="48" customHeight="1">
      <c r="A265" s="2507"/>
      <c r="B265" s="2509"/>
      <c r="C265" s="2511"/>
      <c r="D265" s="1120" t="s">
        <v>3399</v>
      </c>
      <c r="E265" s="1120"/>
      <c r="F265" s="2509"/>
      <c r="G265" s="2358"/>
      <c r="H265" s="1226"/>
      <c r="I265" s="1226"/>
      <c r="J265" s="1226"/>
      <c r="K265" s="1227"/>
      <c r="L265" s="1226"/>
      <c r="M265" s="1226"/>
      <c r="N265" s="1228"/>
      <c r="O265" s="1226"/>
      <c r="P265" s="1226"/>
      <c r="Q265" s="1226"/>
      <c r="R265" s="1226"/>
      <c r="S265" s="1228"/>
      <c r="T265" s="2514"/>
      <c r="U265" s="2505"/>
      <c r="V265" s="2505"/>
    </row>
    <row r="266" spans="1:50" ht="48" customHeight="1">
      <c r="A266" s="2507"/>
      <c r="B266" s="2509"/>
      <c r="C266" s="2511"/>
      <c r="D266" s="1120" t="s">
        <v>3400</v>
      </c>
      <c r="E266" s="1120"/>
      <c r="F266" s="2509"/>
      <c r="G266" s="2358"/>
      <c r="H266" s="1226"/>
      <c r="I266" s="1226"/>
      <c r="J266" s="1226"/>
      <c r="K266" s="1227"/>
      <c r="L266" s="1226"/>
      <c r="M266" s="1226"/>
      <c r="N266" s="1228"/>
      <c r="O266" s="1226"/>
      <c r="P266" s="1226"/>
      <c r="Q266" s="1226"/>
      <c r="R266" s="1226"/>
      <c r="S266" s="1228"/>
      <c r="T266" s="2514"/>
      <c r="U266" s="2505"/>
      <c r="V266" s="2505"/>
    </row>
    <row r="267" spans="1:50" ht="48" customHeight="1">
      <c r="A267" s="2507"/>
      <c r="B267" s="2510"/>
      <c r="C267" s="2511"/>
      <c r="D267" s="1113" t="s">
        <v>3401</v>
      </c>
      <c r="E267" s="1113"/>
      <c r="F267" s="2510"/>
      <c r="G267" s="2359"/>
      <c r="H267" s="1226"/>
      <c r="I267" s="1226"/>
      <c r="J267" s="1226"/>
      <c r="K267" s="1226"/>
      <c r="L267" s="1227"/>
      <c r="M267" s="1226"/>
      <c r="N267" s="1228"/>
      <c r="O267" s="1226"/>
      <c r="P267" s="1226"/>
      <c r="Q267" s="1226"/>
      <c r="R267" s="1226"/>
      <c r="S267" s="1228"/>
      <c r="T267" s="2515"/>
      <c r="U267" s="2506"/>
      <c r="V267" s="2506"/>
    </row>
    <row r="268" spans="1:50" ht="23.25" customHeight="1"/>
    <row r="269" spans="1:50" ht="22.5" customHeight="1">
      <c r="A269" s="2445" t="s">
        <v>2</v>
      </c>
      <c r="B269" s="2446"/>
      <c r="C269" s="2446"/>
      <c r="D269" s="2446"/>
      <c r="E269" s="2446"/>
      <c r="F269" s="2446"/>
      <c r="G269" s="2446"/>
      <c r="H269" s="2446"/>
      <c r="I269" s="2446"/>
      <c r="J269" s="2446"/>
      <c r="K269" s="2446"/>
      <c r="L269" s="2446"/>
      <c r="M269" s="2446"/>
      <c r="N269" s="2446"/>
      <c r="O269" s="2446"/>
      <c r="P269" s="2446"/>
      <c r="Q269" s="2446"/>
      <c r="R269" s="2446"/>
      <c r="S269" s="2446"/>
      <c r="T269" s="2446"/>
      <c r="U269" s="2446"/>
      <c r="V269" s="2447"/>
    </row>
    <row r="270" spans="1:50" s="1090" customFormat="1" ht="22.5" customHeight="1">
      <c r="A270" s="1117">
        <v>1</v>
      </c>
      <c r="B270" s="1117">
        <v>2</v>
      </c>
      <c r="C270" s="1117"/>
      <c r="D270" s="1117">
        <v>2</v>
      </c>
      <c r="E270" s="1117">
        <v>3</v>
      </c>
      <c r="F270" s="1117">
        <v>4</v>
      </c>
      <c r="G270" s="1117">
        <v>5</v>
      </c>
      <c r="H270" s="2451">
        <v>6</v>
      </c>
      <c r="I270" s="2452"/>
      <c r="J270" s="2452"/>
      <c r="K270" s="2452"/>
      <c r="L270" s="2452"/>
      <c r="M270" s="2452"/>
      <c r="N270" s="2452"/>
      <c r="O270" s="2452"/>
      <c r="P270" s="2452"/>
      <c r="Q270" s="2452"/>
      <c r="R270" s="2452"/>
      <c r="S270" s="2453"/>
      <c r="T270" s="1117">
        <v>7</v>
      </c>
      <c r="U270" s="1117">
        <v>8</v>
      </c>
      <c r="V270" s="1117">
        <v>9</v>
      </c>
    </row>
    <row r="271" spans="1:50" ht="22.5" customHeight="1">
      <c r="A271" s="2288" t="s">
        <v>350</v>
      </c>
      <c r="B271" s="2288" t="s">
        <v>5</v>
      </c>
      <c r="C271" s="2288" t="s">
        <v>6</v>
      </c>
      <c r="D271" s="2288" t="s">
        <v>7</v>
      </c>
      <c r="E271" s="2288" t="s">
        <v>1411</v>
      </c>
      <c r="F271" s="2299" t="s">
        <v>8</v>
      </c>
      <c r="G271" s="2299" t="s">
        <v>9</v>
      </c>
      <c r="H271" s="2516" t="s">
        <v>10</v>
      </c>
      <c r="I271" s="2516"/>
      <c r="J271" s="2516"/>
      <c r="K271" s="2516"/>
      <c r="L271" s="2516"/>
      <c r="M271" s="2516"/>
      <c r="N271" s="2516"/>
      <c r="O271" s="2516"/>
      <c r="P271" s="2516"/>
      <c r="Q271" s="2516"/>
      <c r="R271" s="2516"/>
      <c r="S271" s="2516"/>
      <c r="T271" s="2468" t="s">
        <v>11</v>
      </c>
      <c r="U271" s="2469"/>
      <c r="V271" s="2470"/>
    </row>
    <row r="272" spans="1:50" ht="22.5" customHeight="1">
      <c r="A272" s="2289"/>
      <c r="B272" s="2289"/>
      <c r="C272" s="2289"/>
      <c r="D272" s="2289"/>
      <c r="E272" s="2289"/>
      <c r="F272" s="2299"/>
      <c r="G272" s="2299"/>
      <c r="H272" s="2297" t="s">
        <v>12</v>
      </c>
      <c r="I272" s="2297"/>
      <c r="J272" s="2297"/>
      <c r="K272" s="2297" t="s">
        <v>13</v>
      </c>
      <c r="L272" s="2297"/>
      <c r="M272" s="2297"/>
      <c r="N272" s="2297" t="s">
        <v>13</v>
      </c>
      <c r="O272" s="2297"/>
      <c r="P272" s="2297"/>
      <c r="Q272" s="2297" t="s">
        <v>14</v>
      </c>
      <c r="R272" s="2297"/>
      <c r="S272" s="2297"/>
      <c r="T272" s="2472" t="s">
        <v>16</v>
      </c>
      <c r="U272" s="2474" t="s">
        <v>17</v>
      </c>
      <c r="V272" s="2474"/>
    </row>
    <row r="273" spans="1:24" ht="22.5" customHeight="1">
      <c r="A273" s="2290"/>
      <c r="B273" s="2290"/>
      <c r="C273" s="2290"/>
      <c r="D273" s="2290"/>
      <c r="E273" s="2290"/>
      <c r="F273" s="2299"/>
      <c r="G273" s="2299"/>
      <c r="H273" s="1224">
        <v>1</v>
      </c>
      <c r="I273" s="1224">
        <v>2</v>
      </c>
      <c r="J273" s="1224">
        <v>3</v>
      </c>
      <c r="K273" s="1224">
        <v>4</v>
      </c>
      <c r="L273" s="1224">
        <v>5</v>
      </c>
      <c r="M273" s="1224">
        <v>6</v>
      </c>
      <c r="N273" s="1223">
        <v>7</v>
      </c>
      <c r="O273" s="1224">
        <v>8</v>
      </c>
      <c r="P273" s="1224">
        <v>9</v>
      </c>
      <c r="Q273" s="1224">
        <v>10</v>
      </c>
      <c r="R273" s="1224">
        <v>11</v>
      </c>
      <c r="S273" s="1224">
        <v>12</v>
      </c>
      <c r="T273" s="2473"/>
      <c r="U273" s="1213" t="s">
        <v>18</v>
      </c>
      <c r="V273" s="1213" t="s">
        <v>19</v>
      </c>
    </row>
    <row r="274" spans="1:24" ht="62.25" customHeight="1">
      <c r="A274" s="2507" t="s">
        <v>3402</v>
      </c>
      <c r="B274" s="2512" t="s">
        <v>3403</v>
      </c>
      <c r="C274" s="2318">
        <v>2</v>
      </c>
      <c r="D274" s="1120" t="s">
        <v>3404</v>
      </c>
      <c r="E274" s="1120"/>
      <c r="F274" s="2522" t="s">
        <v>3405</v>
      </c>
      <c r="G274" s="2357" t="s">
        <v>3406</v>
      </c>
      <c r="H274" s="1226"/>
      <c r="I274" s="1226"/>
      <c r="J274" s="1226"/>
      <c r="L274" s="1227"/>
      <c r="M274" s="1228"/>
      <c r="N274" s="1228"/>
      <c r="O274" s="1228"/>
      <c r="P274" s="1228"/>
      <c r="Q274" s="1228"/>
      <c r="R274" s="1228"/>
      <c r="S274" s="1228"/>
      <c r="T274" s="2523" t="s">
        <v>3407</v>
      </c>
      <c r="U274" s="2517"/>
      <c r="V274" s="2504"/>
    </row>
    <row r="275" spans="1:24" ht="54.75" customHeight="1">
      <c r="A275" s="2507"/>
      <c r="B275" s="2521"/>
      <c r="C275" s="2318"/>
      <c r="D275" s="1120" t="s">
        <v>3408</v>
      </c>
      <c r="E275" s="1120"/>
      <c r="F275" s="2522"/>
      <c r="G275" s="2358"/>
      <c r="H275" s="1226"/>
      <c r="I275" s="1226"/>
      <c r="J275" s="1226"/>
      <c r="K275" s="1226"/>
      <c r="M275" s="1227"/>
      <c r="N275" s="1228"/>
      <c r="O275" s="1228"/>
      <c r="P275" s="1228"/>
      <c r="Q275" s="1228"/>
      <c r="R275" s="1228"/>
      <c r="S275" s="1228"/>
      <c r="T275" s="2524"/>
      <c r="U275" s="2518"/>
      <c r="V275" s="2505"/>
    </row>
    <row r="276" spans="1:24" ht="56.25" customHeight="1">
      <c r="A276" s="2507"/>
      <c r="B276" s="2510"/>
      <c r="C276" s="2396"/>
      <c r="D276" s="1120" t="s">
        <v>3409</v>
      </c>
      <c r="E276" s="1120"/>
      <c r="F276" s="2520"/>
      <c r="G276" s="2359"/>
      <c r="H276" s="1226"/>
      <c r="I276" s="1226"/>
      <c r="J276" s="1226"/>
      <c r="K276" s="1226"/>
      <c r="L276" s="1226"/>
      <c r="M276" s="1227"/>
      <c r="N276" s="1228"/>
      <c r="O276" s="1228"/>
      <c r="P276" s="1228"/>
      <c r="Q276" s="1228"/>
      <c r="R276" s="1228"/>
      <c r="S276" s="1228"/>
      <c r="T276" s="2525"/>
      <c r="U276" s="2519"/>
      <c r="V276" s="2506"/>
    </row>
    <row r="277" spans="1:24" ht="66" customHeight="1">
      <c r="A277" s="2507" t="s">
        <v>3410</v>
      </c>
      <c r="B277" s="2520" t="s">
        <v>3411</v>
      </c>
      <c r="C277" s="2327">
        <v>27</v>
      </c>
      <c r="D277" s="1120" t="s">
        <v>3412</v>
      </c>
      <c r="E277" s="1120"/>
      <c r="F277" s="1229" t="s">
        <v>3413</v>
      </c>
      <c r="G277" s="2357" t="s">
        <v>3414</v>
      </c>
      <c r="H277" s="1230"/>
      <c r="I277" s="1230"/>
      <c r="J277" s="1230"/>
      <c r="K277" s="1230"/>
      <c r="L277" s="1230"/>
      <c r="M277" s="1230"/>
      <c r="N277" s="1227"/>
      <c r="O277" s="1227"/>
      <c r="P277" s="1231"/>
      <c r="Q277" s="1231"/>
      <c r="R277" s="1231"/>
      <c r="S277" s="1231"/>
      <c r="T277" s="2365" t="s">
        <v>3415</v>
      </c>
      <c r="U277" s="2504">
        <v>0</v>
      </c>
      <c r="V277" s="2504">
        <v>0</v>
      </c>
    </row>
    <row r="278" spans="1:24" ht="55.5" customHeight="1">
      <c r="A278" s="2507"/>
      <c r="B278" s="2520"/>
      <c r="C278" s="2328"/>
      <c r="D278" s="1120" t="s">
        <v>3416</v>
      </c>
      <c r="E278" s="1120"/>
      <c r="F278" s="1229" t="s">
        <v>3417</v>
      </c>
      <c r="G278" s="2358"/>
      <c r="H278" s="1230"/>
      <c r="I278" s="1230"/>
      <c r="J278" s="1230"/>
      <c r="K278" s="1230"/>
      <c r="L278" s="1230"/>
      <c r="M278" s="1230"/>
      <c r="N278" s="1227"/>
      <c r="O278" s="1227"/>
      <c r="P278" s="1227"/>
      <c r="Q278" s="1231"/>
      <c r="R278" s="1231"/>
      <c r="S278" s="1231"/>
      <c r="T278" s="2366"/>
      <c r="U278" s="2505"/>
      <c r="V278" s="2505"/>
    </row>
    <row r="279" spans="1:24" ht="51.75" customHeight="1">
      <c r="A279" s="2507"/>
      <c r="B279" s="2520"/>
      <c r="C279" s="2328"/>
      <c r="D279" s="1120" t="s">
        <v>3418</v>
      </c>
      <c r="E279" s="1120"/>
      <c r="F279" s="1229" t="s">
        <v>3113</v>
      </c>
      <c r="G279" s="2358"/>
      <c r="H279" s="1230"/>
      <c r="I279" s="1230"/>
      <c r="J279" s="1230"/>
      <c r="K279" s="1230"/>
      <c r="L279" s="1230"/>
      <c r="M279" s="1230"/>
      <c r="N279" s="1232"/>
      <c r="O279" s="1233"/>
      <c r="P279" s="1233"/>
      <c r="Q279" s="1231"/>
      <c r="R279" s="1231"/>
      <c r="S279" s="1231"/>
      <c r="T279" s="2366"/>
      <c r="U279" s="2505"/>
      <c r="V279" s="2505"/>
    </row>
    <row r="280" spans="1:24" ht="48" customHeight="1">
      <c r="A280" s="2507"/>
      <c r="B280" s="2520"/>
      <c r="C280" s="2329"/>
      <c r="D280" s="1120" t="s">
        <v>3419</v>
      </c>
      <c r="E280" s="1120"/>
      <c r="F280" s="1234" t="s">
        <v>3420</v>
      </c>
      <c r="G280" s="2359"/>
      <c r="H280" s="1230"/>
      <c r="I280" s="1230"/>
      <c r="J280" s="1230"/>
      <c r="K280" s="1230"/>
      <c r="L280" s="1230"/>
      <c r="M280" s="1230"/>
      <c r="O280" s="1231"/>
      <c r="P280" s="1231"/>
      <c r="Q280" s="1227"/>
      <c r="R280" s="1227"/>
      <c r="S280" s="1231"/>
      <c r="T280" s="2367"/>
      <c r="U280" s="2506"/>
      <c r="V280" s="2506"/>
    </row>
    <row r="281" spans="1:24" ht="48" customHeight="1">
      <c r="A281" s="2306" t="s">
        <v>3421</v>
      </c>
      <c r="B281" s="2520" t="s">
        <v>3422</v>
      </c>
      <c r="C281" s="2534">
        <v>1</v>
      </c>
      <c r="D281" s="1235" t="s">
        <v>3423</v>
      </c>
      <c r="E281" s="1235"/>
      <c r="F281" s="2520" t="s">
        <v>3424</v>
      </c>
      <c r="G281" s="2357" t="s">
        <v>3414</v>
      </c>
      <c r="H281" s="1226"/>
      <c r="I281" s="1226"/>
      <c r="J281" s="1226"/>
      <c r="K281" s="1226"/>
      <c r="L281" s="1226"/>
      <c r="M281" s="1226"/>
      <c r="N281" s="1228"/>
      <c r="O281" s="1228"/>
      <c r="P281" s="1226"/>
      <c r="Q281" s="1226"/>
      <c r="R281" s="1227"/>
      <c r="S281" s="1226"/>
      <c r="T281" s="2523"/>
      <c r="U281" s="2504">
        <v>0</v>
      </c>
      <c r="V281" s="2504">
        <v>0</v>
      </c>
    </row>
    <row r="282" spans="1:24" ht="48" customHeight="1">
      <c r="A282" s="2307"/>
      <c r="B282" s="2520"/>
      <c r="C282" s="2535"/>
      <c r="D282" s="1235" t="s">
        <v>3425</v>
      </c>
      <c r="E282" s="1235"/>
      <c r="F282" s="2520"/>
      <c r="G282" s="2358"/>
      <c r="H282" s="1226"/>
      <c r="I282" s="1226"/>
      <c r="J282" s="1226"/>
      <c r="K282" s="1226"/>
      <c r="L282" s="1226"/>
      <c r="M282" s="1226"/>
      <c r="N282" s="1228"/>
      <c r="O282" s="1228"/>
      <c r="P282" s="1226"/>
      <c r="Q282" s="1226"/>
      <c r="R282" s="1227"/>
      <c r="S282" s="1226"/>
      <c r="T282" s="2524"/>
      <c r="U282" s="2505"/>
      <c r="V282" s="2505"/>
    </row>
    <row r="283" spans="1:24" ht="48" customHeight="1">
      <c r="A283" s="2308"/>
      <c r="B283" s="2520"/>
      <c r="C283" s="2536"/>
      <c r="D283" s="1235" t="s">
        <v>3426</v>
      </c>
      <c r="E283" s="1235"/>
      <c r="F283" s="2520"/>
      <c r="G283" s="2359"/>
      <c r="H283" s="1226"/>
      <c r="I283" s="1226"/>
      <c r="J283" s="1226"/>
      <c r="K283" s="1226"/>
      <c r="L283" s="1226"/>
      <c r="M283" s="1226"/>
      <c r="N283" s="1228"/>
      <c r="O283" s="1228"/>
      <c r="Q283" s="1228"/>
      <c r="R283" s="1228"/>
      <c r="S283" s="1219"/>
      <c r="T283" s="2525"/>
      <c r="U283" s="2506"/>
      <c r="V283" s="2506"/>
    </row>
    <row r="284" spans="1:24" ht="48" customHeight="1">
      <c r="A284" s="2306" t="s">
        <v>3427</v>
      </c>
      <c r="B284" s="2508" t="s">
        <v>3428</v>
      </c>
      <c r="C284" s="2531">
        <v>88</v>
      </c>
      <c r="D284" s="1235" t="s">
        <v>3429</v>
      </c>
      <c r="E284" s="1120"/>
      <c r="F284" s="2512" t="s">
        <v>3430</v>
      </c>
      <c r="G284" s="2357" t="s">
        <v>3431</v>
      </c>
      <c r="H284" s="1215"/>
      <c r="I284" s="1215"/>
      <c r="J284" s="1215"/>
      <c r="K284" s="1215"/>
      <c r="L284" s="1215"/>
      <c r="M284" s="1215"/>
      <c r="N284" s="1215"/>
      <c r="O284" s="1215"/>
      <c r="P284" s="1215"/>
      <c r="Q284" s="1215"/>
      <c r="R284" s="1215"/>
      <c r="S284" s="1215"/>
      <c r="T284" s="2357"/>
      <c r="U284" s="2504">
        <v>0</v>
      </c>
      <c r="V284" s="2504">
        <v>0</v>
      </c>
    </row>
    <row r="285" spans="1:24" ht="48" customHeight="1">
      <c r="A285" s="2307"/>
      <c r="B285" s="2509"/>
      <c r="C285" s="2532"/>
      <c r="D285" s="1235" t="s">
        <v>3432</v>
      </c>
      <c r="E285" s="1113"/>
      <c r="F285" s="2509"/>
      <c r="G285" s="2358"/>
      <c r="H285" s="1215"/>
      <c r="I285" s="1226"/>
      <c r="J285" s="1226"/>
      <c r="K285" s="1215"/>
      <c r="L285" s="1226"/>
      <c r="M285" s="1226"/>
      <c r="N285" s="1215"/>
      <c r="O285" s="1228"/>
      <c r="P285" s="1228"/>
      <c r="Q285" s="1215"/>
      <c r="R285" s="1228"/>
      <c r="S285" s="1228"/>
      <c r="T285" s="2358"/>
      <c r="U285" s="2505"/>
      <c r="V285" s="2505"/>
    </row>
    <row r="286" spans="1:24" ht="48" customHeight="1">
      <c r="A286" s="2307"/>
      <c r="B286" s="2510"/>
      <c r="C286" s="2533"/>
      <c r="D286" s="1235" t="s">
        <v>3433</v>
      </c>
      <c r="E286" s="1120"/>
      <c r="F286" s="2509"/>
      <c r="G286" s="2358"/>
      <c r="H286" s="1215"/>
      <c r="I286" s="1226"/>
      <c r="J286" s="1226"/>
      <c r="K286" s="1215"/>
      <c r="L286" s="1226"/>
      <c r="M286" s="1226"/>
      <c r="N286" s="1215"/>
      <c r="O286" s="1228"/>
      <c r="P286" s="1228"/>
      <c r="Q286" s="1215"/>
      <c r="R286" s="1228"/>
      <c r="S286" s="1228"/>
      <c r="T286" s="2358"/>
      <c r="U286" s="2505"/>
      <c r="V286" s="2505"/>
      <c r="X286" s="1236"/>
    </row>
    <row r="287" spans="1:24" ht="90" customHeight="1">
      <c r="A287" s="2308"/>
      <c r="B287" s="1237"/>
      <c r="C287" s="1238"/>
      <c r="D287" s="1235" t="s">
        <v>3434</v>
      </c>
      <c r="E287" s="1120"/>
      <c r="F287" s="2510"/>
      <c r="G287" s="2359"/>
      <c r="H287" s="1215"/>
      <c r="I287" s="1226"/>
      <c r="J287" s="1226"/>
      <c r="K287" s="1215"/>
      <c r="L287" s="1226"/>
      <c r="M287" s="1226"/>
      <c r="N287" s="1215"/>
      <c r="O287" s="1228"/>
      <c r="P287" s="1228"/>
      <c r="Q287" s="1215"/>
      <c r="R287" s="1228"/>
      <c r="S287" s="1228"/>
      <c r="T287" s="2359"/>
      <c r="U287" s="2506"/>
      <c r="V287" s="2506"/>
    </row>
    <row r="288" spans="1:24" ht="121.5" customHeight="1">
      <c r="A288" s="2306" t="s">
        <v>3435</v>
      </c>
      <c r="B288" s="1239" t="s">
        <v>3436</v>
      </c>
      <c r="C288" s="1240">
        <v>1</v>
      </c>
      <c r="D288" s="1235" t="s">
        <v>3437</v>
      </c>
      <c r="E288" s="1120"/>
      <c r="F288" s="2512" t="s">
        <v>3438</v>
      </c>
      <c r="G288" s="2357" t="s">
        <v>3439</v>
      </c>
      <c r="H288" s="1215"/>
      <c r="I288" s="1226"/>
      <c r="J288" s="1226"/>
      <c r="K288" s="1226"/>
      <c r="L288" s="1226"/>
      <c r="M288" s="1226"/>
      <c r="N288" s="1226"/>
      <c r="O288" s="1226"/>
      <c r="P288" s="1226"/>
      <c r="Q288" s="1226"/>
      <c r="R288" s="1226"/>
      <c r="S288" s="1226"/>
      <c r="T288" s="2527"/>
      <c r="U288" s="2504">
        <v>0</v>
      </c>
      <c r="V288" s="2504">
        <v>0</v>
      </c>
    </row>
    <row r="289" spans="1:22" ht="48" customHeight="1">
      <c r="A289" s="2307"/>
      <c r="B289" s="2530" t="s">
        <v>3440</v>
      </c>
      <c r="C289" s="2511">
        <v>4</v>
      </c>
      <c r="D289" s="1120" t="s">
        <v>3441</v>
      </c>
      <c r="E289" s="1120"/>
      <c r="F289" s="2521"/>
      <c r="G289" s="2358"/>
      <c r="H289" s="1226"/>
      <c r="I289" s="1226"/>
      <c r="J289" s="1226"/>
      <c r="K289" s="1215"/>
      <c r="L289" s="1226"/>
      <c r="M289" s="1226"/>
      <c r="N289" s="1215"/>
      <c r="O289" s="1228"/>
      <c r="P289" s="1228"/>
      <c r="Q289" s="1215"/>
      <c r="R289" s="1228"/>
      <c r="S289" s="1215"/>
      <c r="T289" s="2528"/>
      <c r="U289" s="2505"/>
      <c r="V289" s="2505"/>
    </row>
    <row r="290" spans="1:22" ht="48" customHeight="1">
      <c r="A290" s="2307"/>
      <c r="B290" s="2530"/>
      <c r="C290" s="2511"/>
      <c r="D290" s="1120" t="s">
        <v>3442</v>
      </c>
      <c r="E290" s="1120"/>
      <c r="F290" s="2521"/>
      <c r="G290" s="2358"/>
      <c r="H290" s="1226"/>
      <c r="I290" s="1226"/>
      <c r="J290" s="1226"/>
      <c r="K290" s="1215"/>
      <c r="L290" s="1226"/>
      <c r="M290" s="1226"/>
      <c r="N290" s="1215"/>
      <c r="O290" s="1228"/>
      <c r="P290" s="1228"/>
      <c r="Q290" s="1215"/>
      <c r="R290" s="1228"/>
      <c r="S290" s="1215"/>
      <c r="T290" s="2528"/>
      <c r="U290" s="2505"/>
      <c r="V290" s="2505"/>
    </row>
    <row r="291" spans="1:22" ht="48" customHeight="1">
      <c r="A291" s="2307"/>
      <c r="B291" s="2530"/>
      <c r="C291" s="2511"/>
      <c r="D291" s="1120" t="s">
        <v>3443</v>
      </c>
      <c r="E291" s="1120"/>
      <c r="F291" s="2526"/>
      <c r="G291" s="2359"/>
      <c r="H291" s="1226"/>
      <c r="I291" s="1226"/>
      <c r="J291" s="1226"/>
      <c r="K291" s="1215"/>
      <c r="L291" s="1226"/>
      <c r="M291" s="1226"/>
      <c r="N291" s="1215"/>
      <c r="O291" s="1226"/>
      <c r="P291" s="1226"/>
      <c r="Q291" s="1215"/>
      <c r="R291" s="1228"/>
      <c r="S291" s="1215"/>
      <c r="T291" s="2529"/>
      <c r="U291" s="2506"/>
      <c r="V291" s="2506"/>
    </row>
    <row r="292" spans="1:22" ht="38.25" customHeight="1">
      <c r="A292" s="2445" t="s">
        <v>2</v>
      </c>
      <c r="B292" s="2446"/>
      <c r="C292" s="2446"/>
      <c r="D292" s="2446"/>
      <c r="E292" s="2446"/>
      <c r="F292" s="2446"/>
      <c r="G292" s="2446"/>
      <c r="H292" s="2446"/>
      <c r="I292" s="2446"/>
      <c r="J292" s="2446"/>
      <c r="K292" s="2446"/>
      <c r="L292" s="2446"/>
      <c r="M292" s="2446"/>
      <c r="N292" s="2446"/>
      <c r="O292" s="2446"/>
      <c r="P292" s="2446"/>
      <c r="Q292" s="2446"/>
      <c r="R292" s="2446"/>
      <c r="S292" s="2446"/>
      <c r="T292" s="2446"/>
      <c r="U292" s="2446"/>
      <c r="V292" s="2447"/>
    </row>
    <row r="293" spans="1:22" s="1090" customFormat="1" ht="17.25" customHeight="1">
      <c r="A293" s="1117">
        <v>1</v>
      </c>
      <c r="B293" s="1117">
        <v>2</v>
      </c>
      <c r="C293" s="1117"/>
      <c r="D293" s="1117">
        <v>2</v>
      </c>
      <c r="E293" s="1117">
        <v>3</v>
      </c>
      <c r="F293" s="1117">
        <v>4</v>
      </c>
      <c r="G293" s="1117">
        <v>5</v>
      </c>
      <c r="H293" s="2451">
        <v>6</v>
      </c>
      <c r="I293" s="2452"/>
      <c r="J293" s="2452"/>
      <c r="K293" s="2452"/>
      <c r="L293" s="2452"/>
      <c r="M293" s="2452"/>
      <c r="N293" s="2452"/>
      <c r="O293" s="2452"/>
      <c r="P293" s="2452"/>
      <c r="Q293" s="2452"/>
      <c r="R293" s="2452"/>
      <c r="S293" s="2453"/>
      <c r="T293" s="1117">
        <v>7</v>
      </c>
      <c r="U293" s="1117">
        <v>8</v>
      </c>
      <c r="V293" s="1117">
        <v>9</v>
      </c>
    </row>
    <row r="294" spans="1:22" ht="17.25" customHeight="1">
      <c r="A294" s="2285" t="s">
        <v>350</v>
      </c>
      <c r="B294" s="2288" t="s">
        <v>5</v>
      </c>
      <c r="C294" s="2288" t="s">
        <v>6</v>
      </c>
      <c r="D294" s="2285" t="s">
        <v>7</v>
      </c>
      <c r="E294" s="2288" t="s">
        <v>1411</v>
      </c>
      <c r="F294" s="2339" t="s">
        <v>8</v>
      </c>
      <c r="G294" s="2299" t="s">
        <v>3488</v>
      </c>
      <c r="H294" s="2516" t="s">
        <v>10</v>
      </c>
      <c r="I294" s="2516"/>
      <c r="J294" s="2516"/>
      <c r="K294" s="2516"/>
      <c r="L294" s="2516"/>
      <c r="M294" s="2516"/>
      <c r="N294" s="2516"/>
      <c r="O294" s="2516"/>
      <c r="P294" s="2516"/>
      <c r="Q294" s="2516"/>
      <c r="R294" s="2516"/>
      <c r="S294" s="2516"/>
      <c r="T294" s="2468" t="s">
        <v>11</v>
      </c>
      <c r="U294" s="2469"/>
      <c r="V294" s="2470"/>
    </row>
    <row r="295" spans="1:22" ht="17.25" customHeight="1">
      <c r="A295" s="2286"/>
      <c r="B295" s="2289"/>
      <c r="C295" s="2289"/>
      <c r="D295" s="2286"/>
      <c r="E295" s="2289"/>
      <c r="F295" s="2339"/>
      <c r="G295" s="2299"/>
      <c r="H295" s="2297" t="s">
        <v>12</v>
      </c>
      <c r="I295" s="2297"/>
      <c r="J295" s="2297"/>
      <c r="K295" s="2297" t="s">
        <v>13</v>
      </c>
      <c r="L295" s="2297"/>
      <c r="M295" s="2297"/>
      <c r="N295" s="2297" t="s">
        <v>13</v>
      </c>
      <c r="O295" s="2297"/>
      <c r="P295" s="2297"/>
      <c r="Q295" s="2297" t="s">
        <v>14</v>
      </c>
      <c r="R295" s="2297"/>
      <c r="S295" s="2297"/>
      <c r="T295" s="2472" t="s">
        <v>16</v>
      </c>
      <c r="U295" s="2474" t="s">
        <v>17</v>
      </c>
      <c r="V295" s="2474"/>
    </row>
    <row r="296" spans="1:22" ht="17.25" customHeight="1">
      <c r="A296" s="2287"/>
      <c r="B296" s="2290"/>
      <c r="C296" s="2290"/>
      <c r="D296" s="2287"/>
      <c r="E296" s="2290"/>
      <c r="F296" s="2339"/>
      <c r="G296" s="2299"/>
      <c r="H296" s="1224">
        <v>1</v>
      </c>
      <c r="I296" s="1224">
        <v>2</v>
      </c>
      <c r="J296" s="1224">
        <v>3</v>
      </c>
      <c r="K296" s="1224">
        <v>4</v>
      </c>
      <c r="L296" s="1224">
        <v>5</v>
      </c>
      <c r="M296" s="1224">
        <v>6</v>
      </c>
      <c r="N296" s="1223">
        <v>7</v>
      </c>
      <c r="O296" s="1224">
        <v>8</v>
      </c>
      <c r="P296" s="1224">
        <v>9</v>
      </c>
      <c r="Q296" s="1224">
        <v>10</v>
      </c>
      <c r="R296" s="1224">
        <v>11</v>
      </c>
      <c r="S296" s="1224">
        <v>12</v>
      </c>
      <c r="T296" s="2473"/>
      <c r="U296" s="1213" t="s">
        <v>18</v>
      </c>
      <c r="V296" s="1213" t="s">
        <v>19</v>
      </c>
    </row>
    <row r="297" spans="1:22" ht="81.75" customHeight="1">
      <c r="A297" s="2306" t="s">
        <v>3444</v>
      </c>
      <c r="B297" s="2542" t="s">
        <v>3445</v>
      </c>
      <c r="C297" s="2545">
        <v>2</v>
      </c>
      <c r="D297" s="1120" t="s">
        <v>3446</v>
      </c>
      <c r="E297" s="1120"/>
      <c r="F297" s="2512" t="s">
        <v>3447</v>
      </c>
      <c r="G297" s="2357" t="s">
        <v>3439</v>
      </c>
      <c r="H297" s="1215"/>
      <c r="I297" s="1226"/>
      <c r="J297" s="1226"/>
      <c r="K297" s="1226"/>
      <c r="L297" s="1226"/>
      <c r="M297" s="1226"/>
      <c r="N297" s="1228"/>
      <c r="O297" s="1228"/>
      <c r="P297" s="1228"/>
      <c r="Q297" s="1228"/>
      <c r="R297" s="1228"/>
      <c r="S297" s="1228"/>
      <c r="T297" s="2548"/>
      <c r="U297" s="2504">
        <v>0</v>
      </c>
      <c r="V297" s="2504">
        <v>0</v>
      </c>
    </row>
    <row r="298" spans="1:22" ht="48" customHeight="1">
      <c r="A298" s="2307"/>
      <c r="B298" s="2543"/>
      <c r="C298" s="2546"/>
      <c r="D298" s="1120" t="s">
        <v>3448</v>
      </c>
      <c r="E298" s="1113"/>
      <c r="F298" s="2521"/>
      <c r="G298" s="2358"/>
      <c r="H298" s="1215"/>
      <c r="I298" s="1226"/>
      <c r="J298" s="1226"/>
      <c r="K298" s="1226"/>
      <c r="L298" s="1226"/>
      <c r="M298" s="1226"/>
      <c r="N298" s="1228"/>
      <c r="O298" s="1228"/>
      <c r="P298" s="1228"/>
      <c r="Q298" s="1228"/>
      <c r="R298" s="1228"/>
      <c r="S298" s="1228"/>
      <c r="T298" s="2549"/>
      <c r="U298" s="2505"/>
      <c r="V298" s="2505"/>
    </row>
    <row r="299" spans="1:22" ht="48" customHeight="1">
      <c r="A299" s="2307"/>
      <c r="B299" s="2543"/>
      <c r="C299" s="2546"/>
      <c r="D299" s="1113" t="s">
        <v>3449</v>
      </c>
      <c r="E299" s="1113"/>
      <c r="F299" s="2521"/>
      <c r="G299" s="2358"/>
      <c r="H299" s="1226"/>
      <c r="I299" s="1226"/>
      <c r="J299" s="1226"/>
      <c r="K299" s="1226"/>
      <c r="L299" s="1226"/>
      <c r="M299" s="1226"/>
      <c r="N299" s="1228"/>
      <c r="O299" s="1228"/>
      <c r="P299" s="1228"/>
      <c r="Q299" s="1228"/>
      <c r="R299" s="1215"/>
      <c r="S299" s="1228"/>
      <c r="T299" s="2549"/>
      <c r="U299" s="2505"/>
      <c r="V299" s="2505"/>
    </row>
    <row r="300" spans="1:22" ht="48" customHeight="1">
      <c r="A300" s="2307"/>
      <c r="B300" s="2543"/>
      <c r="C300" s="2546"/>
      <c r="D300" s="1113" t="s">
        <v>3450</v>
      </c>
      <c r="E300" s="1113"/>
      <c r="F300" s="2521"/>
      <c r="G300" s="2358"/>
      <c r="H300" s="1226"/>
      <c r="I300" s="1226"/>
      <c r="J300" s="1226"/>
      <c r="K300" s="1226"/>
      <c r="L300" s="1226"/>
      <c r="M300" s="1226"/>
      <c r="N300" s="1228"/>
      <c r="O300" s="1228"/>
      <c r="P300" s="1228"/>
      <c r="Q300" s="1228"/>
      <c r="R300" s="1215"/>
      <c r="S300" s="1228"/>
      <c r="T300" s="2549"/>
      <c r="U300" s="2505"/>
      <c r="V300" s="2505"/>
    </row>
    <row r="301" spans="1:22" ht="48" customHeight="1">
      <c r="A301" s="2308"/>
      <c r="B301" s="2544"/>
      <c r="C301" s="2547"/>
      <c r="D301" s="1113" t="s">
        <v>3451</v>
      </c>
      <c r="E301" s="1113"/>
      <c r="F301" s="2526"/>
      <c r="G301" s="2359"/>
      <c r="H301" s="1226"/>
      <c r="I301" s="1226"/>
      <c r="J301" s="1142"/>
      <c r="K301" s="1226"/>
      <c r="L301" s="1226"/>
      <c r="M301" s="1226"/>
      <c r="N301" s="1228"/>
      <c r="O301" s="1228"/>
      <c r="P301" s="1228"/>
      <c r="Q301" s="1228"/>
      <c r="R301" s="1215"/>
      <c r="S301" s="1228"/>
      <c r="T301" s="2550"/>
      <c r="U301" s="2506"/>
      <c r="V301" s="2506"/>
    </row>
    <row r="302" spans="1:22" ht="48" customHeight="1">
      <c r="A302" s="2432" t="s">
        <v>3452</v>
      </c>
      <c r="B302" s="2432" t="s">
        <v>3453</v>
      </c>
      <c r="C302" s="2537">
        <v>1</v>
      </c>
      <c r="D302" s="1113" t="s">
        <v>3454</v>
      </c>
      <c r="E302" s="1113"/>
      <c r="F302" s="1155" t="s">
        <v>3455</v>
      </c>
      <c r="G302" s="2318" t="s">
        <v>3250</v>
      </c>
      <c r="H302" s="1241"/>
      <c r="I302" s="1241"/>
      <c r="J302" s="1241"/>
      <c r="K302" s="1241"/>
      <c r="L302" s="1241"/>
      <c r="M302" s="1241"/>
      <c r="N302" s="1241"/>
      <c r="O302" s="1241"/>
      <c r="P302" s="1241"/>
      <c r="Q302" s="1241"/>
      <c r="R302" s="1241"/>
      <c r="S302" s="1241"/>
      <c r="T302" s="2538" t="s">
        <v>3456</v>
      </c>
      <c r="U302" s="2541">
        <v>0</v>
      </c>
      <c r="V302" s="2541">
        <v>0</v>
      </c>
    </row>
    <row r="303" spans="1:22" ht="48" customHeight="1">
      <c r="A303" s="2432"/>
      <c r="B303" s="2432"/>
      <c r="C303" s="2537"/>
      <c r="D303" s="1113" t="s">
        <v>3457</v>
      </c>
      <c r="E303" s="1113"/>
      <c r="F303" s="1155"/>
      <c r="G303" s="2318"/>
      <c r="H303" s="1241"/>
      <c r="I303" s="1241"/>
      <c r="J303" s="1241"/>
      <c r="K303" s="1241"/>
      <c r="L303" s="1241"/>
      <c r="M303" s="1241"/>
      <c r="N303" s="1241"/>
      <c r="O303" s="1241"/>
      <c r="P303" s="1241"/>
      <c r="Q303" s="1241"/>
      <c r="R303" s="1241"/>
      <c r="S303" s="1241"/>
      <c r="T303" s="2539"/>
      <c r="U303" s="2541"/>
      <c r="V303" s="2541"/>
    </row>
    <row r="304" spans="1:22" ht="48" customHeight="1">
      <c r="A304" s="2432"/>
      <c r="B304" s="2432"/>
      <c r="C304" s="2537"/>
      <c r="D304" s="1113" t="s">
        <v>3458</v>
      </c>
      <c r="E304" s="1113"/>
      <c r="F304" s="1155"/>
      <c r="G304" s="2318"/>
      <c r="H304" s="1241"/>
      <c r="I304" s="1241"/>
      <c r="J304" s="1241"/>
      <c r="K304" s="1241"/>
      <c r="L304" s="1241"/>
      <c r="M304" s="1241"/>
      <c r="N304" s="1241"/>
      <c r="O304" s="1241"/>
      <c r="P304" s="1241"/>
      <c r="Q304" s="1241"/>
      <c r="R304" s="1241"/>
      <c r="S304" s="1241"/>
      <c r="T304" s="2539"/>
      <c r="U304" s="2541"/>
      <c r="V304" s="2541"/>
    </row>
    <row r="305" spans="1:22" ht="60" customHeight="1">
      <c r="A305" s="2432"/>
      <c r="B305" s="2432"/>
      <c r="C305" s="2537"/>
      <c r="D305" s="1113" t="s">
        <v>3459</v>
      </c>
      <c r="E305" s="1113"/>
      <c r="F305" s="1155" t="s">
        <v>3460</v>
      </c>
      <c r="G305" s="2318"/>
      <c r="H305" s="1241"/>
      <c r="I305" s="1241"/>
      <c r="J305" s="1241"/>
      <c r="K305" s="1241"/>
      <c r="L305" s="1241"/>
      <c r="M305" s="1241"/>
      <c r="N305" s="1241"/>
      <c r="O305" s="1241"/>
      <c r="P305" s="1241"/>
      <c r="Q305" s="1241"/>
      <c r="R305" s="1241"/>
      <c r="S305" s="1241"/>
      <c r="T305" s="2540"/>
      <c r="U305" s="2541"/>
      <c r="V305" s="2541"/>
    </row>
    <row r="306" spans="1:22" ht="48" customHeight="1">
      <c r="A306" s="2326" t="s">
        <v>3461</v>
      </c>
      <c r="B306" s="1242"/>
      <c r="C306" s="1243"/>
      <c r="D306" s="1244" t="s">
        <v>3462</v>
      </c>
      <c r="E306" s="1245"/>
      <c r="F306" s="1155" t="s">
        <v>928</v>
      </c>
      <c r="G306" s="2324" t="s">
        <v>3250</v>
      </c>
      <c r="H306" s="1246"/>
      <c r="I306" s="1246"/>
      <c r="J306" s="1247"/>
      <c r="K306" s="1248"/>
      <c r="L306" s="1248"/>
      <c r="M306" s="1248"/>
      <c r="N306" s="1246"/>
      <c r="O306" s="1246"/>
      <c r="P306" s="1246"/>
      <c r="Q306" s="1246"/>
      <c r="R306" s="1246"/>
      <c r="S306" s="1246"/>
      <c r="T306" s="2551" t="s">
        <v>3463</v>
      </c>
      <c r="U306" s="1249"/>
      <c r="V306" s="1249"/>
    </row>
    <row r="307" spans="1:22" ht="48" customHeight="1">
      <c r="A307" s="2326"/>
      <c r="B307" s="1242"/>
      <c r="C307" s="1243"/>
      <c r="D307" s="1244" t="s">
        <v>3464</v>
      </c>
      <c r="E307" s="1245"/>
      <c r="F307" s="1155" t="s">
        <v>3465</v>
      </c>
      <c r="G307" s="2343"/>
      <c r="H307" s="1248"/>
      <c r="I307" s="1248"/>
      <c r="J307" s="1247"/>
      <c r="K307" s="1247"/>
      <c r="L307" s="1247"/>
      <c r="M307" s="1247"/>
      <c r="N307" s="1247"/>
      <c r="O307" s="1247"/>
      <c r="P307" s="1247"/>
      <c r="Q307" s="1247"/>
      <c r="R307" s="1247"/>
      <c r="S307" s="1247"/>
      <c r="T307" s="2552"/>
      <c r="U307" s="1249"/>
      <c r="V307" s="1249"/>
    </row>
    <row r="308" spans="1:22" ht="48" customHeight="1">
      <c r="A308" s="2326"/>
      <c r="B308" s="1242"/>
      <c r="C308" s="1243"/>
      <c r="D308" s="1244" t="s">
        <v>3466</v>
      </c>
      <c r="E308" s="1245"/>
      <c r="F308" s="1155" t="s">
        <v>3467</v>
      </c>
      <c r="G308" s="2343"/>
      <c r="H308" s="1246"/>
      <c r="I308" s="1246"/>
      <c r="J308" s="1246"/>
      <c r="K308" s="1247"/>
      <c r="L308" s="1247"/>
      <c r="M308" s="1247"/>
      <c r="N308" s="1247"/>
      <c r="O308" s="1247"/>
      <c r="P308" s="1247"/>
      <c r="Q308" s="1247"/>
      <c r="R308" s="1247"/>
      <c r="S308" s="1247"/>
      <c r="T308" s="2552"/>
      <c r="U308" s="1249"/>
      <c r="V308" s="1249"/>
    </row>
    <row r="309" spans="1:22" ht="48" customHeight="1">
      <c r="A309" s="2326"/>
      <c r="B309" s="1242"/>
      <c r="C309" s="1243"/>
      <c r="D309" s="1244" t="s">
        <v>3468</v>
      </c>
      <c r="E309" s="1245"/>
      <c r="F309" s="1155" t="s">
        <v>3469</v>
      </c>
      <c r="G309" s="2325"/>
      <c r="H309" s="1248"/>
      <c r="I309" s="1248"/>
      <c r="J309" s="1248"/>
      <c r="K309" s="1247"/>
      <c r="L309" s="1247"/>
      <c r="M309" s="1247"/>
      <c r="N309" s="1247"/>
      <c r="O309" s="1247"/>
      <c r="P309" s="1247"/>
      <c r="Q309" s="1247"/>
      <c r="R309" s="1247"/>
      <c r="S309" s="1247"/>
      <c r="T309" s="2553"/>
      <c r="U309" s="1249"/>
      <c r="V309" s="1249"/>
    </row>
    <row r="310" spans="1:22" ht="21.75" customHeight="1">
      <c r="A310" s="2445" t="s">
        <v>2</v>
      </c>
      <c r="B310" s="2446"/>
      <c r="C310" s="2446"/>
      <c r="D310" s="2446"/>
      <c r="E310" s="2446"/>
      <c r="F310" s="2446"/>
      <c r="G310" s="2446"/>
      <c r="H310" s="2446"/>
      <c r="I310" s="2446"/>
      <c r="J310" s="2446"/>
      <c r="K310" s="2446"/>
      <c r="L310" s="2446"/>
      <c r="M310" s="2446"/>
      <c r="N310" s="2446"/>
      <c r="O310" s="2446"/>
      <c r="P310" s="2446"/>
      <c r="Q310" s="2446"/>
      <c r="R310" s="2446"/>
      <c r="S310" s="2446"/>
      <c r="T310" s="2446"/>
      <c r="U310" s="2446"/>
      <c r="V310" s="2447"/>
    </row>
    <row r="311" spans="1:22" s="1090" customFormat="1" ht="21.75" customHeight="1">
      <c r="A311" s="1117">
        <v>1</v>
      </c>
      <c r="B311" s="1117">
        <v>2</v>
      </c>
      <c r="C311" s="1117"/>
      <c r="D311" s="1117">
        <v>2</v>
      </c>
      <c r="E311" s="1117">
        <v>3</v>
      </c>
      <c r="F311" s="1117">
        <v>4</v>
      </c>
      <c r="G311" s="1117">
        <v>5</v>
      </c>
      <c r="H311" s="2451">
        <v>6</v>
      </c>
      <c r="I311" s="2452"/>
      <c r="J311" s="2452"/>
      <c r="K311" s="2452"/>
      <c r="L311" s="2452"/>
      <c r="M311" s="2452"/>
      <c r="N311" s="2452"/>
      <c r="O311" s="2452"/>
      <c r="P311" s="2452"/>
      <c r="Q311" s="2452"/>
      <c r="R311" s="2452"/>
      <c r="S311" s="2453"/>
      <c r="T311" s="1117">
        <v>7</v>
      </c>
      <c r="U311" s="1117">
        <v>8</v>
      </c>
      <c r="V311" s="1117">
        <v>9</v>
      </c>
    </row>
    <row r="312" spans="1:22" ht="21.75" customHeight="1">
      <c r="A312" s="2285" t="s">
        <v>350</v>
      </c>
      <c r="B312" s="2288" t="s">
        <v>5</v>
      </c>
      <c r="C312" s="2288" t="s">
        <v>6</v>
      </c>
      <c r="D312" s="2285" t="s">
        <v>7</v>
      </c>
      <c r="E312" s="2288" t="s">
        <v>1411</v>
      </c>
      <c r="F312" s="2339" t="s">
        <v>8</v>
      </c>
      <c r="G312" s="2299" t="s">
        <v>3488</v>
      </c>
      <c r="H312" s="2516" t="s">
        <v>10</v>
      </c>
      <c r="I312" s="2516"/>
      <c r="J312" s="2516"/>
      <c r="K312" s="2516"/>
      <c r="L312" s="2516"/>
      <c r="M312" s="2516"/>
      <c r="N312" s="2516"/>
      <c r="O312" s="2516"/>
      <c r="P312" s="2516"/>
      <c r="Q312" s="2516"/>
      <c r="R312" s="2516"/>
      <c r="S312" s="2516"/>
      <c r="T312" s="2468" t="s">
        <v>11</v>
      </c>
      <c r="U312" s="2469"/>
      <c r="V312" s="2470"/>
    </row>
    <row r="313" spans="1:22" ht="21.75" customHeight="1">
      <c r="A313" s="2286"/>
      <c r="B313" s="2289"/>
      <c r="C313" s="2289"/>
      <c r="D313" s="2286"/>
      <c r="E313" s="2289"/>
      <c r="F313" s="2339"/>
      <c r="G313" s="2299"/>
      <c r="H313" s="2297" t="s">
        <v>12</v>
      </c>
      <c r="I313" s="2297"/>
      <c r="J313" s="2297"/>
      <c r="K313" s="2297" t="s">
        <v>13</v>
      </c>
      <c r="L313" s="2297"/>
      <c r="M313" s="2297"/>
      <c r="N313" s="2297" t="s">
        <v>13</v>
      </c>
      <c r="O313" s="2297"/>
      <c r="P313" s="2297"/>
      <c r="Q313" s="2297" t="s">
        <v>14</v>
      </c>
      <c r="R313" s="2297"/>
      <c r="S313" s="2297"/>
      <c r="T313" s="2472" t="s">
        <v>16</v>
      </c>
      <c r="U313" s="2474" t="s">
        <v>17</v>
      </c>
      <c r="V313" s="2474"/>
    </row>
    <row r="314" spans="1:22" ht="21.75" customHeight="1">
      <c r="A314" s="2287"/>
      <c r="B314" s="2290"/>
      <c r="C314" s="2290"/>
      <c r="D314" s="2287"/>
      <c r="E314" s="2290"/>
      <c r="F314" s="2339"/>
      <c r="G314" s="2299"/>
      <c r="H314" s="1224">
        <v>1</v>
      </c>
      <c r="I314" s="1224">
        <v>2</v>
      </c>
      <c r="J314" s="1224">
        <v>3</v>
      </c>
      <c r="K314" s="1224">
        <v>4</v>
      </c>
      <c r="L314" s="1224">
        <v>5</v>
      </c>
      <c r="M314" s="1224">
        <v>6</v>
      </c>
      <c r="N314" s="1223">
        <v>7</v>
      </c>
      <c r="O314" s="1224">
        <v>8</v>
      </c>
      <c r="P314" s="1224">
        <v>9</v>
      </c>
      <c r="Q314" s="1224">
        <v>10</v>
      </c>
      <c r="R314" s="1224">
        <v>11</v>
      </c>
      <c r="S314" s="1224">
        <v>12</v>
      </c>
      <c r="T314" s="2473"/>
      <c r="U314" s="1213" t="s">
        <v>18</v>
      </c>
      <c r="V314" s="1213" t="s">
        <v>19</v>
      </c>
    </row>
    <row r="315" spans="1:22" ht="48" customHeight="1">
      <c r="A315" s="2432" t="s">
        <v>3470</v>
      </c>
      <c r="B315" s="2303" t="s">
        <v>3471</v>
      </c>
      <c r="C315" s="2555">
        <v>1</v>
      </c>
      <c r="D315" s="1113" t="s">
        <v>3472</v>
      </c>
      <c r="E315" s="1113"/>
      <c r="F315" s="2432" t="s">
        <v>3473</v>
      </c>
      <c r="G315" s="2318" t="s">
        <v>3474</v>
      </c>
      <c r="H315" s="1250"/>
      <c r="I315" s="1250"/>
      <c r="J315" s="1241"/>
      <c r="K315" s="1250"/>
      <c r="L315" s="1250"/>
      <c r="M315" s="1250"/>
      <c r="N315" s="1250"/>
      <c r="O315" s="1250"/>
      <c r="P315" s="1250"/>
      <c r="Q315" s="1250"/>
      <c r="R315" s="1250"/>
      <c r="S315" s="1250"/>
      <c r="T315" s="2556" t="s">
        <v>3475</v>
      </c>
      <c r="U315" s="2554"/>
      <c r="V315" s="2541"/>
    </row>
    <row r="316" spans="1:22" ht="48" customHeight="1">
      <c r="A316" s="2432"/>
      <c r="B316" s="2304"/>
      <c r="C316" s="2555"/>
      <c r="D316" s="1113" t="s">
        <v>3476</v>
      </c>
      <c r="E316" s="1113"/>
      <c r="F316" s="2432"/>
      <c r="G316" s="2318"/>
      <c r="H316" s="1250"/>
      <c r="I316" s="1250"/>
      <c r="J316" s="1241"/>
      <c r="K316" s="1250"/>
      <c r="L316" s="1250"/>
      <c r="M316" s="1250"/>
      <c r="N316" s="1250"/>
      <c r="O316" s="1250"/>
      <c r="P316" s="1250"/>
      <c r="Q316" s="1250"/>
      <c r="R316" s="1250"/>
      <c r="S316" s="1250"/>
      <c r="T316" s="2556"/>
      <c r="U316" s="2554"/>
      <c r="V316" s="2541"/>
    </row>
    <row r="317" spans="1:22" ht="48" customHeight="1">
      <c r="A317" s="2432"/>
      <c r="B317" s="2304"/>
      <c r="C317" s="2555"/>
      <c r="D317" s="1113" t="s">
        <v>3477</v>
      </c>
      <c r="E317" s="1113"/>
      <c r="F317" s="2432"/>
      <c r="G317" s="2318"/>
      <c r="H317" s="1250"/>
      <c r="I317" s="1250"/>
      <c r="J317" s="1241"/>
      <c r="K317" s="1241"/>
      <c r="L317" s="1250"/>
      <c r="M317" s="1250"/>
      <c r="N317" s="1250"/>
      <c r="O317" s="1250"/>
      <c r="P317" s="1250"/>
      <c r="Q317" s="1250"/>
      <c r="R317" s="1250"/>
      <c r="S317" s="1250"/>
      <c r="T317" s="2556"/>
      <c r="U317" s="2554"/>
      <c r="V317" s="2541"/>
    </row>
    <row r="318" spans="1:22" ht="48" customHeight="1">
      <c r="A318" s="2432"/>
      <c r="B318" s="2304"/>
      <c r="C318" s="2555"/>
      <c r="D318" s="1113" t="s">
        <v>3478</v>
      </c>
      <c r="E318" s="1113"/>
      <c r="F318" s="2432"/>
      <c r="G318" s="2318"/>
      <c r="H318" s="1250"/>
      <c r="I318" s="1250"/>
      <c r="J318" s="1250"/>
      <c r="K318" s="1241"/>
      <c r="L318" s="1250"/>
      <c r="M318" s="1250"/>
      <c r="N318" s="1250"/>
      <c r="O318" s="1250"/>
      <c r="P318" s="1250"/>
      <c r="Q318" s="1250"/>
      <c r="R318" s="1250"/>
      <c r="S318" s="1250"/>
      <c r="T318" s="2556"/>
      <c r="U318" s="2554"/>
      <c r="V318" s="2541"/>
    </row>
    <row r="319" spans="1:22" ht="48" customHeight="1">
      <c r="A319" s="2432"/>
      <c r="B319" s="2304"/>
      <c r="C319" s="2555"/>
      <c r="D319" s="1113" t="s">
        <v>3479</v>
      </c>
      <c r="E319" s="1113"/>
      <c r="F319" s="2432"/>
      <c r="G319" s="2318"/>
      <c r="H319" s="1250"/>
      <c r="I319" s="1250"/>
      <c r="J319" s="1250"/>
      <c r="K319" s="1250"/>
      <c r="L319" s="1241"/>
      <c r="M319" s="1250"/>
      <c r="N319" s="1250"/>
      <c r="O319" s="1250"/>
      <c r="P319" s="1250"/>
      <c r="Q319" s="1250"/>
      <c r="R319" s="1250"/>
      <c r="S319" s="1250"/>
      <c r="T319" s="2556"/>
      <c r="U319" s="2554"/>
      <c r="V319" s="2541"/>
    </row>
    <row r="320" spans="1:22" ht="48" customHeight="1">
      <c r="A320" s="2432"/>
      <c r="B320" s="2305"/>
      <c r="C320" s="2555"/>
      <c r="D320" s="1113" t="s">
        <v>3480</v>
      </c>
      <c r="E320" s="1113"/>
      <c r="F320" s="2432"/>
      <c r="G320" s="2318"/>
      <c r="H320" s="1250"/>
      <c r="I320" s="1250"/>
      <c r="J320" s="1250"/>
      <c r="K320" s="1250"/>
      <c r="L320" s="1241"/>
      <c r="M320" s="1250"/>
      <c r="N320" s="1250"/>
      <c r="O320" s="1250"/>
      <c r="P320" s="1250"/>
      <c r="Q320" s="1250"/>
      <c r="R320" s="1250"/>
      <c r="S320" s="1250"/>
      <c r="T320" s="2556"/>
      <c r="U320" s="2554"/>
      <c r="V320" s="2541"/>
    </row>
    <row r="321" spans="1:22" ht="48" customHeight="1">
      <c r="A321" s="2432" t="s">
        <v>3481</v>
      </c>
      <c r="B321" s="2303" t="s">
        <v>3482</v>
      </c>
      <c r="C321" s="2555">
        <v>1</v>
      </c>
      <c r="D321" s="1113" t="s">
        <v>3472</v>
      </c>
      <c r="E321" s="1113"/>
      <c r="F321" s="2432" t="s">
        <v>3483</v>
      </c>
      <c r="G321" s="2318" t="s">
        <v>3474</v>
      </c>
      <c r="H321" s="1250"/>
      <c r="I321" s="1250"/>
      <c r="J321" s="1241"/>
      <c r="K321" s="1251"/>
      <c r="L321" s="1250"/>
      <c r="M321" s="1250"/>
      <c r="N321" s="1250"/>
      <c r="O321" s="1250"/>
      <c r="P321" s="1250"/>
      <c r="Q321" s="1250"/>
      <c r="R321" s="1250"/>
      <c r="S321" s="1250"/>
      <c r="T321" s="2556" t="s">
        <v>3475</v>
      </c>
      <c r="U321" s="2554"/>
      <c r="V321" s="2541"/>
    </row>
    <row r="322" spans="1:22" ht="48" customHeight="1">
      <c r="A322" s="2432"/>
      <c r="B322" s="2304"/>
      <c r="C322" s="2555"/>
      <c r="D322" s="1113" t="s">
        <v>3484</v>
      </c>
      <c r="E322" s="1113"/>
      <c r="F322" s="2432"/>
      <c r="G322" s="2318"/>
      <c r="H322" s="1250"/>
      <c r="I322" s="1250"/>
      <c r="J322" s="1241"/>
      <c r="K322" s="1251"/>
      <c r="L322" s="1250"/>
      <c r="M322" s="1250"/>
      <c r="N322" s="1250"/>
      <c r="O322" s="1250"/>
      <c r="P322" s="1250"/>
      <c r="Q322" s="1250"/>
      <c r="R322" s="1250"/>
      <c r="S322" s="1250"/>
      <c r="T322" s="2556"/>
      <c r="U322" s="2554"/>
      <c r="V322" s="2541"/>
    </row>
    <row r="323" spans="1:22" ht="48" customHeight="1">
      <c r="A323" s="2432"/>
      <c r="B323" s="2304"/>
      <c r="C323" s="2555"/>
      <c r="D323" s="1113" t="s">
        <v>3485</v>
      </c>
      <c r="E323" s="1113"/>
      <c r="F323" s="2432"/>
      <c r="G323" s="2318"/>
      <c r="H323" s="1250"/>
      <c r="I323" s="1250"/>
      <c r="J323" s="1251"/>
      <c r="K323" s="1241"/>
      <c r="L323" s="1250"/>
      <c r="M323" s="1250"/>
      <c r="N323" s="1250"/>
      <c r="O323" s="1250"/>
      <c r="P323" s="1250"/>
      <c r="Q323" s="1250"/>
      <c r="R323" s="1250"/>
      <c r="S323" s="1250"/>
      <c r="T323" s="2556"/>
      <c r="U323" s="2554"/>
      <c r="V323" s="2541"/>
    </row>
    <row r="324" spans="1:22" ht="48" customHeight="1">
      <c r="A324" s="2432"/>
      <c r="B324" s="2305"/>
      <c r="C324" s="2555"/>
      <c r="D324" s="1113" t="s">
        <v>3480</v>
      </c>
      <c r="E324" s="1113"/>
      <c r="F324" s="2432"/>
      <c r="G324" s="2318"/>
      <c r="H324" s="1250"/>
      <c r="I324" s="1250"/>
      <c r="J324" s="1251"/>
      <c r="K324" s="1241"/>
      <c r="L324" s="1250"/>
      <c r="M324" s="1250"/>
      <c r="N324" s="1250"/>
      <c r="O324" s="1250"/>
      <c r="P324" s="1250"/>
      <c r="Q324" s="1250"/>
      <c r="R324" s="1250"/>
      <c r="S324" s="1250"/>
      <c r="T324" s="2556"/>
      <c r="U324" s="2554"/>
      <c r="V324" s="2541"/>
    </row>
  </sheetData>
  <mergeCells count="585">
    <mergeCell ref="U315:U320"/>
    <mergeCell ref="V315:V320"/>
    <mergeCell ref="A321:A324"/>
    <mergeCell ref="B321:B324"/>
    <mergeCell ref="C321:C324"/>
    <mergeCell ref="F321:F324"/>
    <mergeCell ref="G321:G324"/>
    <mergeCell ref="T321:T324"/>
    <mergeCell ref="U321:U324"/>
    <mergeCell ref="V321:V324"/>
    <mergeCell ref="A315:A320"/>
    <mergeCell ref="B315:B320"/>
    <mergeCell ref="C315:C320"/>
    <mergeCell ref="F315:F320"/>
    <mergeCell ref="G315:G320"/>
    <mergeCell ref="T315:T320"/>
    <mergeCell ref="A306:A309"/>
    <mergeCell ref="G306:G309"/>
    <mergeCell ref="T306:T309"/>
    <mergeCell ref="A310:V310"/>
    <mergeCell ref="H311:S311"/>
    <mergeCell ref="A312:A314"/>
    <mergeCell ref="B312:B314"/>
    <mergeCell ref="C312:C314"/>
    <mergeCell ref="D312:D314"/>
    <mergeCell ref="E312:E314"/>
    <mergeCell ref="F312:F314"/>
    <mergeCell ref="G312:G314"/>
    <mergeCell ref="H312:S312"/>
    <mergeCell ref="T312:V312"/>
    <mergeCell ref="H313:J313"/>
    <mergeCell ref="K313:M313"/>
    <mergeCell ref="N313:P313"/>
    <mergeCell ref="Q313:S313"/>
    <mergeCell ref="T313:T314"/>
    <mergeCell ref="U313:V313"/>
    <mergeCell ref="U297:U301"/>
    <mergeCell ref="V297:V301"/>
    <mergeCell ref="A302:A305"/>
    <mergeCell ref="B302:B305"/>
    <mergeCell ref="C302:C305"/>
    <mergeCell ref="G302:G305"/>
    <mergeCell ref="T302:T305"/>
    <mergeCell ref="U302:U305"/>
    <mergeCell ref="V302:V305"/>
    <mergeCell ref="A297:A301"/>
    <mergeCell ref="B297:B301"/>
    <mergeCell ref="C297:C301"/>
    <mergeCell ref="F297:F301"/>
    <mergeCell ref="G297:G301"/>
    <mergeCell ref="T297:T301"/>
    <mergeCell ref="T294:V294"/>
    <mergeCell ref="H295:J295"/>
    <mergeCell ref="K295:M295"/>
    <mergeCell ref="N295:P295"/>
    <mergeCell ref="Q295:S295"/>
    <mergeCell ref="T295:T296"/>
    <mergeCell ref="U295:V295"/>
    <mergeCell ref="A292:V292"/>
    <mergeCell ref="H293:S293"/>
    <mergeCell ref="A294:A296"/>
    <mergeCell ref="B294:B296"/>
    <mergeCell ref="C294:C296"/>
    <mergeCell ref="D294:D296"/>
    <mergeCell ref="E294:E296"/>
    <mergeCell ref="F294:F296"/>
    <mergeCell ref="G294:G296"/>
    <mergeCell ref="H294:S294"/>
    <mergeCell ref="A288:A291"/>
    <mergeCell ref="F288:F291"/>
    <mergeCell ref="G288:G291"/>
    <mergeCell ref="T288:T291"/>
    <mergeCell ref="U288:U291"/>
    <mergeCell ref="V288:V291"/>
    <mergeCell ref="B289:B291"/>
    <mergeCell ref="C289:C291"/>
    <mergeCell ref="U281:U283"/>
    <mergeCell ref="V281:V283"/>
    <mergeCell ref="A284:A287"/>
    <mergeCell ref="B284:B286"/>
    <mergeCell ref="C284:C286"/>
    <mergeCell ref="F284:F287"/>
    <mergeCell ref="G284:G287"/>
    <mergeCell ref="T284:T287"/>
    <mergeCell ref="U284:U287"/>
    <mergeCell ref="V284:V287"/>
    <mergeCell ref="A281:A283"/>
    <mergeCell ref="B281:B283"/>
    <mergeCell ref="C281:C283"/>
    <mergeCell ref="F281:F283"/>
    <mergeCell ref="G281:G283"/>
    <mergeCell ref="T281:T283"/>
    <mergeCell ref="T272:T273"/>
    <mergeCell ref="U272:V272"/>
    <mergeCell ref="U274:U276"/>
    <mergeCell ref="V274:V276"/>
    <mergeCell ref="A277:A280"/>
    <mergeCell ref="B277:B280"/>
    <mergeCell ref="C277:C280"/>
    <mergeCell ref="G277:G280"/>
    <mergeCell ref="T277:T280"/>
    <mergeCell ref="U277:U280"/>
    <mergeCell ref="V277:V280"/>
    <mergeCell ref="A274:A276"/>
    <mergeCell ref="B274:B276"/>
    <mergeCell ref="C274:C276"/>
    <mergeCell ref="F274:F276"/>
    <mergeCell ref="G274:G276"/>
    <mergeCell ref="T274:T276"/>
    <mergeCell ref="U262:V262"/>
    <mergeCell ref="U264:U267"/>
    <mergeCell ref="V264:V267"/>
    <mergeCell ref="A269:V269"/>
    <mergeCell ref="H270:S270"/>
    <mergeCell ref="A271:A273"/>
    <mergeCell ref="B271:B273"/>
    <mergeCell ref="C271:C273"/>
    <mergeCell ref="D271:D273"/>
    <mergeCell ref="E271:E273"/>
    <mergeCell ref="F271:F273"/>
    <mergeCell ref="A264:A267"/>
    <mergeCell ref="B264:B267"/>
    <mergeCell ref="C264:C267"/>
    <mergeCell ref="F264:F267"/>
    <mergeCell ref="G264:G267"/>
    <mergeCell ref="T264:T267"/>
    <mergeCell ref="G271:G273"/>
    <mergeCell ref="H271:S271"/>
    <mergeCell ref="T271:V271"/>
    <mergeCell ref="H272:J272"/>
    <mergeCell ref="K272:M272"/>
    <mergeCell ref="N272:P272"/>
    <mergeCell ref="Q272:S272"/>
    <mergeCell ref="U255:U259"/>
    <mergeCell ref="V255:V259"/>
    <mergeCell ref="H260:S260"/>
    <mergeCell ref="T260:V260"/>
    <mergeCell ref="A261:A263"/>
    <mergeCell ref="B261:B263"/>
    <mergeCell ref="C261:C263"/>
    <mergeCell ref="D261:D263"/>
    <mergeCell ref="E261:E263"/>
    <mergeCell ref="F261:F263"/>
    <mergeCell ref="A255:A259"/>
    <mergeCell ref="B255:B259"/>
    <mergeCell ref="C255:C259"/>
    <mergeCell ref="F255:F259"/>
    <mergeCell ref="G255:G259"/>
    <mergeCell ref="T255:T259"/>
    <mergeCell ref="G261:G263"/>
    <mergeCell ref="H261:S261"/>
    <mergeCell ref="T261:V261"/>
    <mergeCell ref="H262:J262"/>
    <mergeCell ref="K262:M262"/>
    <mergeCell ref="N262:P262"/>
    <mergeCell ref="Q262:S262"/>
    <mergeCell ref="T262:T263"/>
    <mergeCell ref="U244:U248"/>
    <mergeCell ref="V244:V248"/>
    <mergeCell ref="A249:A254"/>
    <mergeCell ref="B249:B254"/>
    <mergeCell ref="C249:C254"/>
    <mergeCell ref="F249:F254"/>
    <mergeCell ref="G249:G254"/>
    <mergeCell ref="T249:T254"/>
    <mergeCell ref="U249:U254"/>
    <mergeCell ref="V249:V254"/>
    <mergeCell ref="A244:A248"/>
    <mergeCell ref="B244:B248"/>
    <mergeCell ref="C244:C248"/>
    <mergeCell ref="F244:F248"/>
    <mergeCell ref="G244:G248"/>
    <mergeCell ref="T244:T248"/>
    <mergeCell ref="H241:S241"/>
    <mergeCell ref="T241:V241"/>
    <mergeCell ref="H242:J242"/>
    <mergeCell ref="K242:M242"/>
    <mergeCell ref="N242:P242"/>
    <mergeCell ref="Q242:S242"/>
    <mergeCell ref="T242:T243"/>
    <mergeCell ref="U242:V242"/>
    <mergeCell ref="A239:V239"/>
    <mergeCell ref="H240:S240"/>
    <mergeCell ref="T240:V240"/>
    <mergeCell ref="A241:A243"/>
    <mergeCell ref="B241:B243"/>
    <mergeCell ref="C241:C243"/>
    <mergeCell ref="D241:D243"/>
    <mergeCell ref="E241:E243"/>
    <mergeCell ref="F241:F243"/>
    <mergeCell ref="G241:G243"/>
    <mergeCell ref="A232:A237"/>
    <mergeCell ref="G232:G237"/>
    <mergeCell ref="T232:T237"/>
    <mergeCell ref="U232:U237"/>
    <mergeCell ref="V232:V237"/>
    <mergeCell ref="F235:F236"/>
    <mergeCell ref="G224:G226"/>
    <mergeCell ref="A227:A231"/>
    <mergeCell ref="G227:G231"/>
    <mergeCell ref="T227:T231"/>
    <mergeCell ref="U227:U231"/>
    <mergeCell ref="V227:V231"/>
    <mergeCell ref="E230:E231"/>
    <mergeCell ref="F230:F231"/>
    <mergeCell ref="A216:A226"/>
    <mergeCell ref="D216:D219"/>
    <mergeCell ref="G216:G219"/>
    <mergeCell ref="T216:T226"/>
    <mergeCell ref="U216:U226"/>
    <mergeCell ref="V216:V226"/>
    <mergeCell ref="D220:D223"/>
    <mergeCell ref="G220:G223"/>
    <mergeCell ref="D224:D226"/>
    <mergeCell ref="F224:F226"/>
    <mergeCell ref="A210:V210"/>
    <mergeCell ref="A211:V211"/>
    <mergeCell ref="H212:S212"/>
    <mergeCell ref="T212:V212"/>
    <mergeCell ref="A213:A215"/>
    <mergeCell ref="B213:B215"/>
    <mergeCell ref="C213:C215"/>
    <mergeCell ref="D213:D215"/>
    <mergeCell ref="E213:E215"/>
    <mergeCell ref="F213:F215"/>
    <mergeCell ref="G213:G215"/>
    <mergeCell ref="H213:S213"/>
    <mergeCell ref="T213:V213"/>
    <mergeCell ref="H214:J214"/>
    <mergeCell ref="K214:M214"/>
    <mergeCell ref="N214:P214"/>
    <mergeCell ref="Q214:S214"/>
    <mergeCell ref="T214:T215"/>
    <mergeCell ref="U214:V214"/>
    <mergeCell ref="U185:U206"/>
    <mergeCell ref="V185:V206"/>
    <mergeCell ref="D191:D196"/>
    <mergeCell ref="G191:G196"/>
    <mergeCell ref="D197:D202"/>
    <mergeCell ref="G197:G202"/>
    <mergeCell ref="D203:D208"/>
    <mergeCell ref="G203:G208"/>
    <mergeCell ref="A185:A208"/>
    <mergeCell ref="B185:B203"/>
    <mergeCell ref="C185:C203"/>
    <mergeCell ref="D185:D190"/>
    <mergeCell ref="G185:G190"/>
    <mergeCell ref="T185:T206"/>
    <mergeCell ref="B204:C206"/>
    <mergeCell ref="H182:S182"/>
    <mergeCell ref="T182:V182"/>
    <mergeCell ref="H183:J183"/>
    <mergeCell ref="K183:M183"/>
    <mergeCell ref="N183:P183"/>
    <mergeCell ref="Q183:S183"/>
    <mergeCell ref="T183:T184"/>
    <mergeCell ref="U183:V183"/>
    <mergeCell ref="A180:V180"/>
    <mergeCell ref="H181:S181"/>
    <mergeCell ref="T181:V181"/>
    <mergeCell ref="A182:A184"/>
    <mergeCell ref="B182:B184"/>
    <mergeCell ref="C182:C184"/>
    <mergeCell ref="D182:D184"/>
    <mergeCell ref="E182:E184"/>
    <mergeCell ref="F182:F184"/>
    <mergeCell ref="G182:G184"/>
    <mergeCell ref="A173:V173"/>
    <mergeCell ref="A174:V174"/>
    <mergeCell ref="H175:S175"/>
    <mergeCell ref="T175:V175"/>
    <mergeCell ref="A176:A178"/>
    <mergeCell ref="B176:B178"/>
    <mergeCell ref="C176:C178"/>
    <mergeCell ref="D176:D178"/>
    <mergeCell ref="E176:E178"/>
    <mergeCell ref="F176:F178"/>
    <mergeCell ref="G176:G178"/>
    <mergeCell ref="H176:S176"/>
    <mergeCell ref="T176:V176"/>
    <mergeCell ref="H177:J177"/>
    <mergeCell ref="K177:M177"/>
    <mergeCell ref="N177:P177"/>
    <mergeCell ref="Q177:S177"/>
    <mergeCell ref="T177:T178"/>
    <mergeCell ref="U177:V177"/>
    <mergeCell ref="A165:V165"/>
    <mergeCell ref="A166:V166"/>
    <mergeCell ref="H167:S167"/>
    <mergeCell ref="T167:V167"/>
    <mergeCell ref="A168:A170"/>
    <mergeCell ref="B168:B170"/>
    <mergeCell ref="C168:C170"/>
    <mergeCell ref="D168:D170"/>
    <mergeCell ref="E168:E170"/>
    <mergeCell ref="F168:F170"/>
    <mergeCell ref="G168:G170"/>
    <mergeCell ref="H168:S168"/>
    <mergeCell ref="T168:V168"/>
    <mergeCell ref="H169:J169"/>
    <mergeCell ref="K169:M169"/>
    <mergeCell ref="N169:P169"/>
    <mergeCell ref="Q169:S169"/>
    <mergeCell ref="T169:T170"/>
    <mergeCell ref="U169:V169"/>
    <mergeCell ref="A159:A161"/>
    <mergeCell ref="B159:B161"/>
    <mergeCell ref="C159:C161"/>
    <mergeCell ref="D159:D161"/>
    <mergeCell ref="E159:E161"/>
    <mergeCell ref="F159:F161"/>
    <mergeCell ref="T152:T155"/>
    <mergeCell ref="U152:U155"/>
    <mergeCell ref="V152:V155"/>
    <mergeCell ref="G153:G154"/>
    <mergeCell ref="A157:V157"/>
    <mergeCell ref="H158:S158"/>
    <mergeCell ref="T158:V158"/>
    <mergeCell ref="G159:G161"/>
    <mergeCell ref="H159:S159"/>
    <mergeCell ref="T159:V159"/>
    <mergeCell ref="H160:J160"/>
    <mergeCell ref="K160:M160"/>
    <mergeCell ref="N160:P160"/>
    <mergeCell ref="Q160:S160"/>
    <mergeCell ref="T160:T161"/>
    <mergeCell ref="U160:V160"/>
    <mergeCell ref="H149:S149"/>
    <mergeCell ref="T149:V149"/>
    <mergeCell ref="H150:J150"/>
    <mergeCell ref="K150:M150"/>
    <mergeCell ref="N150:P150"/>
    <mergeCell ref="Q150:S150"/>
    <mergeCell ref="T150:T151"/>
    <mergeCell ref="U150:V150"/>
    <mergeCell ref="A147:V147"/>
    <mergeCell ref="H148:S148"/>
    <mergeCell ref="T148:V148"/>
    <mergeCell ref="A149:A151"/>
    <mergeCell ref="B149:B151"/>
    <mergeCell ref="C149:C151"/>
    <mergeCell ref="D149:D151"/>
    <mergeCell ref="E149:E151"/>
    <mergeCell ref="F149:F151"/>
    <mergeCell ref="G149:G151"/>
    <mergeCell ref="A140:A143"/>
    <mergeCell ref="G140:G143"/>
    <mergeCell ref="T140:T143"/>
    <mergeCell ref="U140:U143"/>
    <mergeCell ref="V140:V143"/>
    <mergeCell ref="A144:A145"/>
    <mergeCell ref="G144:G145"/>
    <mergeCell ref="T144:T145"/>
    <mergeCell ref="U144:U145"/>
    <mergeCell ref="V144:V145"/>
    <mergeCell ref="H137:S137"/>
    <mergeCell ref="T137:V137"/>
    <mergeCell ref="H138:J138"/>
    <mergeCell ref="K138:M138"/>
    <mergeCell ref="N138:P138"/>
    <mergeCell ref="Q138:S138"/>
    <mergeCell ref="T138:T139"/>
    <mergeCell ref="U138:V138"/>
    <mergeCell ref="A135:V135"/>
    <mergeCell ref="H136:S136"/>
    <mergeCell ref="T136:V136"/>
    <mergeCell ref="A137:A139"/>
    <mergeCell ref="B137:B139"/>
    <mergeCell ref="C137:C139"/>
    <mergeCell ref="D137:D139"/>
    <mergeCell ref="E137:E139"/>
    <mergeCell ref="F137:F139"/>
    <mergeCell ref="G137:G139"/>
    <mergeCell ref="V128:V130"/>
    <mergeCell ref="A131:A133"/>
    <mergeCell ref="G131:G133"/>
    <mergeCell ref="T131:T133"/>
    <mergeCell ref="U131:U133"/>
    <mergeCell ref="V131:V133"/>
    <mergeCell ref="D123:D127"/>
    <mergeCell ref="G123:G127"/>
    <mergeCell ref="T123:T127"/>
    <mergeCell ref="U123:U127"/>
    <mergeCell ref="V123:V127"/>
    <mergeCell ref="A128:A130"/>
    <mergeCell ref="D128:D130"/>
    <mergeCell ref="G128:G130"/>
    <mergeCell ref="T128:T130"/>
    <mergeCell ref="U128:U130"/>
    <mergeCell ref="V116:V118"/>
    <mergeCell ref="D119:D122"/>
    <mergeCell ref="G119:G122"/>
    <mergeCell ref="T119:T122"/>
    <mergeCell ref="U119:U122"/>
    <mergeCell ref="V119:V122"/>
    <mergeCell ref="A111:A127"/>
    <mergeCell ref="D111:D115"/>
    <mergeCell ref="G111:G115"/>
    <mergeCell ref="T111:T115"/>
    <mergeCell ref="U111:U115"/>
    <mergeCell ref="V111:V115"/>
    <mergeCell ref="D116:D118"/>
    <mergeCell ref="G116:G118"/>
    <mergeCell ref="T116:T118"/>
    <mergeCell ref="U116:U118"/>
    <mergeCell ref="A100:A104"/>
    <mergeCell ref="G100:G104"/>
    <mergeCell ref="T100:T104"/>
    <mergeCell ref="U100:U104"/>
    <mergeCell ref="V100:V104"/>
    <mergeCell ref="A105:A110"/>
    <mergeCell ref="G105:G110"/>
    <mergeCell ref="T105:T110"/>
    <mergeCell ref="U105:U110"/>
    <mergeCell ref="V105:V110"/>
    <mergeCell ref="H98:J98"/>
    <mergeCell ref="K98:M98"/>
    <mergeCell ref="N98:P98"/>
    <mergeCell ref="Q98:S98"/>
    <mergeCell ref="T98:T99"/>
    <mergeCell ref="U98:V98"/>
    <mergeCell ref="A95:V95"/>
    <mergeCell ref="H96:S96"/>
    <mergeCell ref="T96:V96"/>
    <mergeCell ref="A97:A99"/>
    <mergeCell ref="B97:B99"/>
    <mergeCell ref="C97:C99"/>
    <mergeCell ref="D97:D99"/>
    <mergeCell ref="E97:E99"/>
    <mergeCell ref="F97:F99"/>
    <mergeCell ref="G97:G99"/>
    <mergeCell ref="A92:A93"/>
    <mergeCell ref="B92:B93"/>
    <mergeCell ref="C92:C93"/>
    <mergeCell ref="G92:G93"/>
    <mergeCell ref="T92:T93"/>
    <mergeCell ref="U92:U93"/>
    <mergeCell ref="V92:V93"/>
    <mergeCell ref="H97:S97"/>
    <mergeCell ref="T97:V97"/>
    <mergeCell ref="A81:A85"/>
    <mergeCell ref="G81:G85"/>
    <mergeCell ref="T81:T85"/>
    <mergeCell ref="U81:U85"/>
    <mergeCell ref="V81:V85"/>
    <mergeCell ref="A86:A91"/>
    <mergeCell ref="B86:B91"/>
    <mergeCell ref="C86:C91"/>
    <mergeCell ref="G86:G91"/>
    <mergeCell ref="T86:T91"/>
    <mergeCell ref="U86:U91"/>
    <mergeCell ref="V86:V91"/>
    <mergeCell ref="T78:V78"/>
    <mergeCell ref="H79:J79"/>
    <mergeCell ref="K79:M79"/>
    <mergeCell ref="N79:P79"/>
    <mergeCell ref="Q79:S79"/>
    <mergeCell ref="T79:T80"/>
    <mergeCell ref="U79:V79"/>
    <mergeCell ref="H77:S77"/>
    <mergeCell ref="T77:V77"/>
    <mergeCell ref="A78:A80"/>
    <mergeCell ref="B78:B80"/>
    <mergeCell ref="C78:C80"/>
    <mergeCell ref="D78:D80"/>
    <mergeCell ref="E78:E80"/>
    <mergeCell ref="F78:F80"/>
    <mergeCell ref="G78:G80"/>
    <mergeCell ref="H78:S78"/>
    <mergeCell ref="A71:A74"/>
    <mergeCell ref="G71:G74"/>
    <mergeCell ref="T71:T74"/>
    <mergeCell ref="U71:U74"/>
    <mergeCell ref="V71:V74"/>
    <mergeCell ref="A76:V76"/>
    <mergeCell ref="A64:A67"/>
    <mergeCell ref="T64:T67"/>
    <mergeCell ref="U64:U67"/>
    <mergeCell ref="V64:V67"/>
    <mergeCell ref="A68:A70"/>
    <mergeCell ref="T68:T70"/>
    <mergeCell ref="U68:U70"/>
    <mergeCell ref="V68:V70"/>
    <mergeCell ref="H61:S61"/>
    <mergeCell ref="T61:V61"/>
    <mergeCell ref="H62:J62"/>
    <mergeCell ref="K62:M62"/>
    <mergeCell ref="N62:P62"/>
    <mergeCell ref="Q62:S62"/>
    <mergeCell ref="T62:T63"/>
    <mergeCell ref="U62:V62"/>
    <mergeCell ref="A59:V59"/>
    <mergeCell ref="H60:S60"/>
    <mergeCell ref="T60:V60"/>
    <mergeCell ref="A61:A63"/>
    <mergeCell ref="B61:B63"/>
    <mergeCell ref="C61:C63"/>
    <mergeCell ref="D61:D63"/>
    <mergeCell ref="E61:E63"/>
    <mergeCell ref="F61:F63"/>
    <mergeCell ref="G61:G63"/>
    <mergeCell ref="A48:A50"/>
    <mergeCell ref="G48:G57"/>
    <mergeCell ref="T48:T50"/>
    <mergeCell ref="U48:U50"/>
    <mergeCell ref="V48:V50"/>
    <mergeCell ref="A51:A53"/>
    <mergeCell ref="A54:A57"/>
    <mergeCell ref="H45:S45"/>
    <mergeCell ref="T45:V45"/>
    <mergeCell ref="H46:J46"/>
    <mergeCell ref="K46:M46"/>
    <mergeCell ref="N46:P46"/>
    <mergeCell ref="Q46:S46"/>
    <mergeCell ref="T46:T47"/>
    <mergeCell ref="U46:V46"/>
    <mergeCell ref="A43:V43"/>
    <mergeCell ref="H44:S44"/>
    <mergeCell ref="T44:V44"/>
    <mergeCell ref="A45:A47"/>
    <mergeCell ref="B45:B47"/>
    <mergeCell ref="C45:C47"/>
    <mergeCell ref="D45:D47"/>
    <mergeCell ref="E45:E47"/>
    <mergeCell ref="F45:F47"/>
    <mergeCell ref="G45:G47"/>
    <mergeCell ref="A36:A40"/>
    <mergeCell ref="G36:G40"/>
    <mergeCell ref="T36:T40"/>
    <mergeCell ref="U36:U40"/>
    <mergeCell ref="V36:V40"/>
    <mergeCell ref="A42:V42"/>
    <mergeCell ref="T33:V33"/>
    <mergeCell ref="H34:J34"/>
    <mergeCell ref="K34:M34"/>
    <mergeCell ref="N34:P34"/>
    <mergeCell ref="Q34:S34"/>
    <mergeCell ref="T34:T35"/>
    <mergeCell ref="U34:V34"/>
    <mergeCell ref="H32:S32"/>
    <mergeCell ref="T32:V32"/>
    <mergeCell ref="A33:A35"/>
    <mergeCell ref="B33:B35"/>
    <mergeCell ref="C33:C35"/>
    <mergeCell ref="D33:D35"/>
    <mergeCell ref="E33:E35"/>
    <mergeCell ref="F33:F35"/>
    <mergeCell ref="G33:G35"/>
    <mergeCell ref="H33:S33"/>
    <mergeCell ref="A25:A30"/>
    <mergeCell ref="T25:T30"/>
    <mergeCell ref="U25:U30"/>
    <mergeCell ref="V25:V30"/>
    <mergeCell ref="G28:G29"/>
    <mergeCell ref="A31:V31"/>
    <mergeCell ref="A13:A17"/>
    <mergeCell ref="G13:G17"/>
    <mergeCell ref="A18:A22"/>
    <mergeCell ref="G18:G22"/>
    <mergeCell ref="A23:A24"/>
    <mergeCell ref="D23:D24"/>
    <mergeCell ref="F23:F24"/>
    <mergeCell ref="G23:G24"/>
    <mergeCell ref="A10:A12"/>
    <mergeCell ref="B10:B12"/>
    <mergeCell ref="C10:C12"/>
    <mergeCell ref="D10:D12"/>
    <mergeCell ref="E10:E12"/>
    <mergeCell ref="F10:F12"/>
    <mergeCell ref="A3:V3"/>
    <mergeCell ref="A4:V4"/>
    <mergeCell ref="A5:V5"/>
    <mergeCell ref="A7:V7"/>
    <mergeCell ref="A8:V8"/>
    <mergeCell ref="H9:S9"/>
    <mergeCell ref="T9:V9"/>
    <mergeCell ref="G10:G12"/>
    <mergeCell ref="H10:S10"/>
    <mergeCell ref="T10:V10"/>
    <mergeCell ref="H11:J11"/>
    <mergeCell ref="K11:M11"/>
    <mergeCell ref="N11:P11"/>
    <mergeCell ref="Q11:S11"/>
    <mergeCell ref="T11:T12"/>
    <mergeCell ref="U11:V11"/>
  </mergeCells>
  <pageMargins left="0.70866141732283472" right="0.39370078740157483" top="0.23622047244094491" bottom="0.74803149606299213" header="0.31496062992125984" footer="0.31496062992125984"/>
  <pageSetup scale="38" orientation="landscape" cellComments="asDisplayed" r:id="rId1"/>
  <headerFooter>
    <oddFooter>&amp;L&amp;"Tahoma,Normal"&amp;8DIRECCIÓN PLANIFICACIÓN Y DESARROLLO&amp;R&amp;"Tahoma,Normal"&amp;8&amp;P/&amp;P
&amp;D</oddFooter>
  </headerFooter>
  <rowBreaks count="13" manualBreakCount="13">
    <brk id="41" max="21" man="1"/>
    <brk id="58" max="21" man="1"/>
    <brk id="75" max="21" man="1"/>
    <brk id="94" max="21" man="1"/>
    <brk id="110" max="21" man="1"/>
    <brk id="133" max="21" man="1"/>
    <brk id="146" max="21" man="1"/>
    <brk id="156" max="21" man="1"/>
    <brk id="209" max="21" man="1"/>
    <brk id="238" max="21" man="1"/>
    <brk id="268" max="21" man="1"/>
    <brk id="291" max="21" man="1"/>
    <brk id="309" max="21"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27"/>
  <sheetViews>
    <sheetView showGridLines="0" zoomScale="90" zoomScaleNormal="90" workbookViewId="0">
      <selection activeCell="C22" sqref="C22"/>
    </sheetView>
  </sheetViews>
  <sheetFormatPr baseColWidth="10" defaultColWidth="9.140625" defaultRowHeight="15"/>
  <cols>
    <col min="1" max="1" width="36.5703125" customWidth="1"/>
    <col min="2" max="2" width="23.140625" customWidth="1"/>
    <col min="3" max="3" width="11.42578125" customWidth="1"/>
    <col min="4" max="4" width="41.5703125" customWidth="1"/>
    <col min="5" max="5" width="27.42578125" customWidth="1"/>
    <col min="6" max="6" width="29.28515625" customWidth="1"/>
    <col min="7" max="7" width="6.7109375" customWidth="1"/>
    <col min="8" max="8" width="6.85546875" customWidth="1"/>
    <col min="9" max="9" width="7.140625" customWidth="1"/>
    <col min="10" max="10" width="7.28515625" customWidth="1"/>
    <col min="11" max="11" width="6.28515625" customWidth="1"/>
    <col min="12" max="12" width="7.140625" customWidth="1"/>
    <col min="13" max="13" width="7.28515625" customWidth="1"/>
    <col min="14" max="15" width="7.140625" customWidth="1"/>
    <col min="16" max="16" width="6.7109375" customWidth="1"/>
    <col min="17" max="17" width="7.140625" customWidth="1"/>
    <col min="18" max="18" width="6.85546875" customWidth="1"/>
    <col min="19" max="19" width="45.7109375" customWidth="1"/>
    <col min="20" max="20" width="17.7109375" customWidth="1"/>
    <col min="21" max="21" width="17.5703125" customWidth="1"/>
  </cols>
  <sheetData>
    <row r="3" spans="1:21" ht="18">
      <c r="A3" s="209"/>
      <c r="B3" s="209"/>
      <c r="C3" s="209"/>
      <c r="D3" s="209"/>
      <c r="E3" s="209"/>
      <c r="F3" s="209"/>
      <c r="G3" s="209"/>
      <c r="H3" s="209"/>
      <c r="I3" s="209"/>
      <c r="J3" s="209"/>
      <c r="K3" s="209"/>
      <c r="L3" s="209"/>
      <c r="M3" s="209"/>
      <c r="N3" s="209"/>
      <c r="O3" s="209"/>
      <c r="P3" s="209"/>
      <c r="Q3" s="209"/>
      <c r="R3" s="209"/>
      <c r="S3" s="209"/>
      <c r="T3" s="209"/>
      <c r="U3" s="209"/>
    </row>
    <row r="4" spans="1:21" ht="22.5" customHeight="1">
      <c r="A4" s="209"/>
      <c r="B4" s="209"/>
      <c r="C4" s="209"/>
      <c r="D4" s="209"/>
      <c r="E4" s="209"/>
      <c r="F4" s="209"/>
      <c r="G4" s="209"/>
      <c r="H4" s="209"/>
      <c r="I4" s="209"/>
      <c r="J4" s="209"/>
      <c r="K4" s="209"/>
      <c r="L4" s="209"/>
      <c r="M4" s="209"/>
      <c r="N4" s="209"/>
      <c r="O4" s="209"/>
      <c r="P4" s="209"/>
      <c r="Q4" s="209"/>
      <c r="R4" s="209"/>
      <c r="S4" s="209"/>
      <c r="T4" s="209"/>
      <c r="U4" s="209"/>
    </row>
    <row r="5" spans="1:21" ht="28.5" customHeight="1">
      <c r="A5" s="2557" t="s">
        <v>0</v>
      </c>
      <c r="B5" s="2557"/>
      <c r="C5" s="2557"/>
      <c r="D5" s="2557"/>
      <c r="E5" s="2557"/>
      <c r="F5" s="2557"/>
      <c r="G5" s="2557"/>
      <c r="H5" s="2557"/>
      <c r="I5" s="2557"/>
      <c r="J5" s="2557"/>
      <c r="K5" s="2557"/>
      <c r="L5" s="2557"/>
      <c r="M5" s="2557"/>
      <c r="N5" s="2557"/>
      <c r="O5" s="2557"/>
      <c r="P5" s="2557"/>
      <c r="Q5" s="2557"/>
      <c r="R5" s="2557"/>
      <c r="S5" s="2557"/>
      <c r="T5" s="2557"/>
      <c r="U5" s="2557"/>
    </row>
    <row r="6" spans="1:21" ht="26.25" customHeight="1">
      <c r="A6" s="2558" t="s">
        <v>689</v>
      </c>
      <c r="B6" s="2558"/>
      <c r="C6" s="2558"/>
      <c r="D6" s="2558"/>
      <c r="E6" s="2558"/>
      <c r="F6" s="2558"/>
      <c r="G6" s="2558"/>
      <c r="H6" s="2558"/>
      <c r="I6" s="2558"/>
      <c r="J6" s="2558"/>
      <c r="K6" s="2558"/>
      <c r="L6" s="2558"/>
      <c r="M6" s="2558"/>
      <c r="N6" s="2558"/>
      <c r="O6" s="2558"/>
      <c r="P6" s="2558"/>
      <c r="Q6" s="2558"/>
      <c r="R6" s="2558"/>
      <c r="S6" s="2558"/>
      <c r="T6" s="2558"/>
      <c r="U6" s="2558"/>
    </row>
    <row r="7" spans="1:21" ht="27.75" customHeight="1">
      <c r="A7" s="2559" t="s">
        <v>175</v>
      </c>
      <c r="B7" s="2560"/>
      <c r="C7" s="2560"/>
      <c r="D7" s="2560"/>
      <c r="E7" s="2560"/>
      <c r="F7" s="2560"/>
      <c r="G7" s="2560"/>
      <c r="H7" s="2560"/>
      <c r="I7" s="2560"/>
      <c r="J7" s="2560"/>
      <c r="K7" s="2560"/>
      <c r="L7" s="2560"/>
      <c r="M7" s="2560"/>
      <c r="N7" s="2560"/>
      <c r="O7" s="2560"/>
      <c r="P7" s="2560"/>
      <c r="Q7" s="2560"/>
      <c r="R7" s="2560"/>
      <c r="S7" s="2560"/>
      <c r="T7" s="2560"/>
      <c r="U7" s="2561"/>
    </row>
    <row r="8" spans="1:21" ht="15.75">
      <c r="A8" s="249"/>
      <c r="B8" s="249"/>
      <c r="C8" s="249"/>
      <c r="D8" s="249"/>
      <c r="E8" s="249"/>
      <c r="F8" s="249"/>
      <c r="G8" s="249"/>
      <c r="H8" s="249"/>
      <c r="I8" s="249"/>
      <c r="J8" s="249"/>
      <c r="K8" s="249"/>
      <c r="L8" s="249"/>
      <c r="M8" s="249"/>
      <c r="N8" s="249"/>
      <c r="O8" s="249"/>
      <c r="P8" s="249"/>
      <c r="Q8" s="249"/>
      <c r="R8" s="249"/>
      <c r="S8" s="249"/>
      <c r="T8" s="249"/>
      <c r="U8" s="249"/>
    </row>
    <row r="9" spans="1:21" ht="30.75" customHeight="1">
      <c r="A9" s="2562" t="s">
        <v>2</v>
      </c>
      <c r="B9" s="2562"/>
      <c r="C9" s="2562"/>
      <c r="D9" s="2562"/>
      <c r="E9" s="2562"/>
      <c r="F9" s="2562"/>
      <c r="G9" s="2562"/>
      <c r="H9" s="2562"/>
      <c r="I9" s="2562"/>
      <c r="J9" s="2562"/>
      <c r="K9" s="2562"/>
      <c r="L9" s="2562"/>
      <c r="M9" s="2562"/>
      <c r="N9" s="2562"/>
      <c r="O9" s="2562"/>
      <c r="P9" s="2562"/>
      <c r="Q9" s="2562"/>
      <c r="R9" s="2562"/>
      <c r="S9" s="2562"/>
      <c r="T9" s="2562"/>
      <c r="U9" s="2562"/>
    </row>
    <row r="10" spans="1:21" ht="15.75">
      <c r="A10" s="2563" t="s">
        <v>690</v>
      </c>
      <c r="B10" s="2563" t="s">
        <v>5</v>
      </c>
      <c r="C10" s="2563" t="s">
        <v>6</v>
      </c>
      <c r="D10" s="2563" t="s">
        <v>7</v>
      </c>
      <c r="E10" s="2563" t="s">
        <v>179</v>
      </c>
      <c r="F10" s="2563" t="s">
        <v>691</v>
      </c>
      <c r="G10" s="2564" t="s">
        <v>10</v>
      </c>
      <c r="H10" s="2564"/>
      <c r="I10" s="2564"/>
      <c r="J10" s="2564"/>
      <c r="K10" s="2564"/>
      <c r="L10" s="2564"/>
      <c r="M10" s="2564"/>
      <c r="N10" s="2564"/>
      <c r="O10" s="2564"/>
      <c r="P10" s="2564"/>
      <c r="Q10" s="2564"/>
      <c r="R10" s="2564"/>
      <c r="S10" s="2564" t="s">
        <v>11</v>
      </c>
      <c r="T10" s="2564"/>
      <c r="U10" s="2564"/>
    </row>
    <row r="11" spans="1:21" ht="15.75">
      <c r="A11" s="2563"/>
      <c r="B11" s="2563"/>
      <c r="C11" s="2563"/>
      <c r="D11" s="2563"/>
      <c r="E11" s="2563"/>
      <c r="F11" s="2563"/>
      <c r="G11" s="2565" t="s">
        <v>12</v>
      </c>
      <c r="H11" s="2565"/>
      <c r="I11" s="2565"/>
      <c r="J11" s="2565" t="s">
        <v>13</v>
      </c>
      <c r="K11" s="2565"/>
      <c r="L11" s="2565"/>
      <c r="M11" s="2565" t="s">
        <v>14</v>
      </c>
      <c r="N11" s="2565"/>
      <c r="O11" s="2565"/>
      <c r="P11" s="2565" t="s">
        <v>15</v>
      </c>
      <c r="Q11" s="2565"/>
      <c r="R11" s="2565"/>
      <c r="S11" s="2566" t="s">
        <v>16</v>
      </c>
      <c r="T11" s="2566" t="s">
        <v>17</v>
      </c>
      <c r="U11" s="2566"/>
    </row>
    <row r="12" spans="1:21" ht="15.75">
      <c r="A12" s="2563"/>
      <c r="B12" s="2563"/>
      <c r="C12" s="2563"/>
      <c r="D12" s="2563"/>
      <c r="E12" s="2563"/>
      <c r="F12" s="2563"/>
      <c r="G12" s="250">
        <v>1</v>
      </c>
      <c r="H12" s="250">
        <v>2</v>
      </c>
      <c r="I12" s="250">
        <v>3</v>
      </c>
      <c r="J12" s="250">
        <v>4</v>
      </c>
      <c r="K12" s="250">
        <v>5</v>
      </c>
      <c r="L12" s="250">
        <v>6</v>
      </c>
      <c r="M12" s="250">
        <v>7</v>
      </c>
      <c r="N12" s="250">
        <v>8</v>
      </c>
      <c r="O12" s="250">
        <v>9</v>
      </c>
      <c r="P12" s="250">
        <v>10</v>
      </c>
      <c r="Q12" s="250">
        <v>11</v>
      </c>
      <c r="R12" s="250">
        <v>12</v>
      </c>
      <c r="S12" s="2566"/>
      <c r="T12" s="251" t="s">
        <v>18</v>
      </c>
      <c r="U12" s="251" t="s">
        <v>19</v>
      </c>
    </row>
    <row r="13" spans="1:21" ht="51.75" customHeight="1">
      <c r="A13" s="2571" t="s">
        <v>692</v>
      </c>
      <c r="B13" s="2571" t="s">
        <v>693</v>
      </c>
      <c r="C13" s="2572">
        <v>1</v>
      </c>
      <c r="D13" s="252" t="s">
        <v>694</v>
      </c>
      <c r="E13" s="253" t="s">
        <v>695</v>
      </c>
      <c r="F13" s="2574" t="s">
        <v>696</v>
      </c>
      <c r="G13" s="254"/>
      <c r="H13" s="254"/>
      <c r="I13" s="254"/>
      <c r="J13" s="254"/>
      <c r="K13" s="254"/>
      <c r="L13" s="254"/>
      <c r="M13" s="254"/>
      <c r="N13" s="254"/>
      <c r="O13" s="254"/>
      <c r="P13" s="254"/>
      <c r="Q13" s="254"/>
      <c r="R13" s="254"/>
      <c r="S13" s="2577" t="s">
        <v>697</v>
      </c>
      <c r="T13" s="2580"/>
      <c r="U13" s="2567"/>
    </row>
    <row r="14" spans="1:21" ht="52.5" customHeight="1">
      <c r="A14" s="2571"/>
      <c r="B14" s="2571"/>
      <c r="C14" s="2573"/>
      <c r="D14" s="252" t="s">
        <v>698</v>
      </c>
      <c r="E14" s="253" t="s">
        <v>699</v>
      </c>
      <c r="F14" s="2575"/>
      <c r="G14" s="254"/>
      <c r="H14" s="254"/>
      <c r="I14" s="254"/>
      <c r="J14" s="254"/>
      <c r="K14" s="254"/>
      <c r="L14" s="254"/>
      <c r="M14" s="254"/>
      <c r="N14" s="254"/>
      <c r="O14" s="254"/>
      <c r="P14" s="254"/>
      <c r="Q14" s="254"/>
      <c r="R14" s="254"/>
      <c r="S14" s="2578"/>
      <c r="T14" s="2580"/>
      <c r="U14" s="2567"/>
    </row>
    <row r="15" spans="1:21" ht="59.25" customHeight="1">
      <c r="A15" s="2571"/>
      <c r="B15" s="2571"/>
      <c r="C15" s="2573"/>
      <c r="D15" s="252" t="s">
        <v>700</v>
      </c>
      <c r="E15" s="253" t="s">
        <v>701</v>
      </c>
      <c r="F15" s="2575"/>
      <c r="G15" s="254"/>
      <c r="H15" s="254"/>
      <c r="I15" s="254"/>
      <c r="J15" s="254"/>
      <c r="K15" s="254"/>
      <c r="L15" s="254"/>
      <c r="M15" s="254"/>
      <c r="N15" s="254"/>
      <c r="O15" s="254"/>
      <c r="P15" s="254"/>
      <c r="Q15" s="254"/>
      <c r="R15" s="254"/>
      <c r="S15" s="2578"/>
      <c r="T15" s="2580"/>
      <c r="U15" s="2567"/>
    </row>
    <row r="16" spans="1:21" ht="339" customHeight="1">
      <c r="A16" s="2571"/>
      <c r="B16" s="2571"/>
      <c r="C16" s="2573"/>
      <c r="D16" s="252" t="s">
        <v>702</v>
      </c>
      <c r="E16" s="253" t="s">
        <v>703</v>
      </c>
      <c r="F16" s="2576"/>
      <c r="G16" s="254"/>
      <c r="H16" s="254"/>
      <c r="I16" s="254"/>
      <c r="J16" s="254"/>
      <c r="K16" s="254"/>
      <c r="L16" s="254"/>
      <c r="M16" s="254"/>
      <c r="N16" s="254"/>
      <c r="O16" s="254"/>
      <c r="P16" s="254"/>
      <c r="Q16" s="254"/>
      <c r="R16" s="254"/>
      <c r="S16" s="2579"/>
      <c r="T16" s="2580"/>
      <c r="U16" s="2567"/>
    </row>
    <row r="17" spans="1:21" ht="120" customHeight="1">
      <c r="A17" s="2568" t="s">
        <v>704</v>
      </c>
      <c r="B17" s="2568" t="s">
        <v>705</v>
      </c>
      <c r="C17" s="2569">
        <v>1</v>
      </c>
      <c r="D17" s="255" t="s">
        <v>706</v>
      </c>
      <c r="E17" s="256" t="s">
        <v>707</v>
      </c>
      <c r="F17" s="2570" t="s">
        <v>708</v>
      </c>
      <c r="G17" s="257"/>
      <c r="H17" s="257"/>
      <c r="I17" s="257"/>
      <c r="J17" s="257"/>
      <c r="K17" s="257"/>
      <c r="L17" s="257"/>
      <c r="M17" s="257"/>
      <c r="N17" s="257"/>
      <c r="O17" s="257"/>
      <c r="P17" s="257"/>
      <c r="Q17" s="257"/>
      <c r="R17" s="257"/>
      <c r="S17" s="2571" t="s">
        <v>709</v>
      </c>
      <c r="T17" s="2567"/>
      <c r="U17" s="2567"/>
    </row>
    <row r="18" spans="1:21" ht="86.25" customHeight="1">
      <c r="A18" s="2568"/>
      <c r="B18" s="2568"/>
      <c r="C18" s="2569"/>
      <c r="D18" s="255" t="s">
        <v>710</v>
      </c>
      <c r="E18" s="256" t="s">
        <v>711</v>
      </c>
      <c r="F18" s="2570"/>
      <c r="G18" s="257"/>
      <c r="H18" s="257"/>
      <c r="I18" s="257"/>
      <c r="J18" s="257"/>
      <c r="K18" s="257"/>
      <c r="L18" s="257"/>
      <c r="M18" s="257"/>
      <c r="N18" s="257"/>
      <c r="O18" s="257"/>
      <c r="P18" s="257"/>
      <c r="Q18" s="257"/>
      <c r="R18" s="257"/>
      <c r="S18" s="2571"/>
      <c r="T18" s="2567"/>
      <c r="U18" s="2567"/>
    </row>
    <row r="19" spans="1:21" ht="89.25" customHeight="1">
      <c r="A19" s="2571" t="s">
        <v>712</v>
      </c>
      <c r="B19" s="2571" t="s">
        <v>713</v>
      </c>
      <c r="C19" s="2584"/>
      <c r="D19" s="253" t="s">
        <v>714</v>
      </c>
      <c r="E19" s="253" t="s">
        <v>715</v>
      </c>
      <c r="F19" s="2573" t="s">
        <v>716</v>
      </c>
      <c r="G19" s="257"/>
      <c r="H19" s="257"/>
      <c r="I19" s="257"/>
      <c r="J19" s="257"/>
      <c r="K19" s="257"/>
      <c r="L19" s="257"/>
      <c r="M19" s="257"/>
      <c r="N19" s="257"/>
      <c r="O19" s="257"/>
      <c r="P19" s="257"/>
      <c r="Q19" s="257"/>
      <c r="R19" s="257"/>
      <c r="S19" s="2585" t="s">
        <v>717</v>
      </c>
      <c r="T19" s="2586"/>
      <c r="U19" s="2581"/>
    </row>
    <row r="20" spans="1:21" ht="81.75" customHeight="1">
      <c r="A20" s="2571"/>
      <c r="B20" s="2571"/>
      <c r="C20" s="2571"/>
      <c r="D20" s="253" t="s">
        <v>718</v>
      </c>
      <c r="E20" s="253" t="s">
        <v>719</v>
      </c>
      <c r="F20" s="2573"/>
      <c r="G20" s="257"/>
      <c r="H20" s="257"/>
      <c r="I20" s="257"/>
      <c r="J20" s="257"/>
      <c r="K20" s="257"/>
      <c r="L20" s="257"/>
      <c r="M20" s="257"/>
      <c r="N20" s="257"/>
      <c r="O20" s="257"/>
      <c r="P20" s="257"/>
      <c r="Q20" s="257"/>
      <c r="R20" s="257"/>
      <c r="S20" s="2585"/>
      <c r="T20" s="2586"/>
      <c r="U20" s="2581"/>
    </row>
    <row r="21" spans="1:21" ht="54.75" customHeight="1">
      <c r="A21" s="2582" t="s">
        <v>720</v>
      </c>
      <c r="B21" s="253"/>
      <c r="C21" s="253"/>
      <c r="D21" s="253" t="s">
        <v>721</v>
      </c>
      <c r="E21" s="253" t="s">
        <v>722</v>
      </c>
      <c r="F21" s="258" t="s">
        <v>723</v>
      </c>
      <c r="G21" s="259"/>
      <c r="H21" s="259"/>
      <c r="I21" s="257"/>
      <c r="J21" s="259"/>
      <c r="K21" s="259"/>
      <c r="L21" s="257"/>
      <c r="M21" s="259"/>
      <c r="N21" s="259"/>
      <c r="O21" s="257"/>
      <c r="P21" s="259"/>
      <c r="Q21" s="259"/>
      <c r="R21" s="257"/>
      <c r="S21" s="260"/>
      <c r="T21" s="261"/>
      <c r="U21" s="262"/>
    </row>
    <row r="22" spans="1:21" ht="121.5" customHeight="1">
      <c r="A22" s="2583"/>
      <c r="B22" s="253"/>
      <c r="C22" s="253"/>
      <c r="D22" s="253" t="s">
        <v>724</v>
      </c>
      <c r="E22" s="253" t="s">
        <v>725</v>
      </c>
      <c r="F22" s="263" t="s">
        <v>726</v>
      </c>
      <c r="G22" s="259"/>
      <c r="H22" s="259"/>
      <c r="I22" s="259"/>
      <c r="J22" s="259"/>
      <c r="K22" s="259"/>
      <c r="L22" s="259"/>
      <c r="M22" s="259"/>
      <c r="N22" s="259"/>
      <c r="O22" s="259"/>
      <c r="P22" s="259"/>
      <c r="Q22" s="257"/>
      <c r="R22" s="259"/>
      <c r="S22" s="264"/>
      <c r="T22" s="261"/>
      <c r="U22" s="262"/>
    </row>
    <row r="23" spans="1:21" ht="38.25" customHeight="1">
      <c r="A23" s="265"/>
      <c r="B23" s="265"/>
      <c r="C23" s="265"/>
      <c r="D23" s="265"/>
      <c r="E23" s="265"/>
      <c r="F23" s="265"/>
      <c r="G23" s="265"/>
      <c r="H23" s="265"/>
      <c r="I23" s="265"/>
      <c r="J23" s="265"/>
      <c r="K23" s="265"/>
      <c r="L23" s="265"/>
      <c r="M23" s="265"/>
      <c r="N23" s="265"/>
      <c r="O23" s="265"/>
      <c r="P23" s="265"/>
      <c r="Q23" s="265"/>
      <c r="R23" s="265"/>
      <c r="S23" s="265"/>
      <c r="T23" s="266">
        <f>SUM(T13:T20)</f>
        <v>0</v>
      </c>
      <c r="U23" s="266">
        <f>SUM(U13:U20)</f>
        <v>0</v>
      </c>
    </row>
    <row r="24" spans="1:21" ht="15.75">
      <c r="A24" s="267"/>
      <c r="B24" s="267"/>
      <c r="C24" s="267"/>
      <c r="D24" s="267"/>
      <c r="E24" s="267"/>
      <c r="F24" s="267"/>
      <c r="G24" s="267"/>
      <c r="H24" s="267"/>
      <c r="I24" s="267"/>
      <c r="J24" s="267"/>
      <c r="K24" s="267"/>
      <c r="L24" s="267"/>
      <c r="M24" s="267"/>
      <c r="N24" s="267"/>
      <c r="O24" s="267"/>
      <c r="P24" s="267"/>
      <c r="Q24" s="267"/>
      <c r="R24" s="267"/>
      <c r="S24" s="267"/>
      <c r="T24" s="267"/>
      <c r="U24" s="267"/>
    </row>
    <row r="25" spans="1:21" ht="15.75">
      <c r="A25" s="267"/>
      <c r="B25" s="267"/>
      <c r="C25" s="267"/>
      <c r="D25" s="267"/>
      <c r="E25" s="267"/>
      <c r="F25" s="267"/>
      <c r="G25" s="267"/>
      <c r="H25" s="267"/>
      <c r="I25" s="267"/>
      <c r="J25" s="267"/>
      <c r="K25" s="267"/>
      <c r="L25" s="267"/>
      <c r="M25" s="267"/>
      <c r="N25" s="267"/>
      <c r="O25" s="267"/>
      <c r="P25" s="267"/>
      <c r="Q25" s="267"/>
      <c r="R25" s="267"/>
      <c r="S25" s="267"/>
      <c r="T25" s="267"/>
      <c r="U25" s="267"/>
    </row>
    <row r="26" spans="1:21" ht="15.75">
      <c r="A26" s="267"/>
      <c r="B26" s="267"/>
      <c r="C26" s="267"/>
      <c r="D26" s="267"/>
      <c r="E26" s="267"/>
      <c r="F26" s="267"/>
      <c r="G26" s="267"/>
      <c r="H26" s="267"/>
      <c r="I26" s="267"/>
      <c r="J26" s="267"/>
      <c r="K26" s="267"/>
      <c r="L26" s="267"/>
      <c r="M26" s="267"/>
      <c r="N26" s="267"/>
      <c r="O26" s="267"/>
      <c r="P26" s="267"/>
      <c r="Q26" s="267"/>
      <c r="R26" s="267"/>
      <c r="S26" s="267"/>
      <c r="T26" s="267"/>
      <c r="U26" s="267"/>
    </row>
    <row r="27" spans="1:21" ht="15.75">
      <c r="A27" s="267"/>
      <c r="B27" s="267"/>
      <c r="C27" s="267"/>
      <c r="D27" s="267"/>
      <c r="E27" s="267"/>
      <c r="F27" s="267"/>
      <c r="G27" s="267"/>
      <c r="H27" s="267"/>
      <c r="I27" s="267"/>
      <c r="J27" s="267"/>
      <c r="K27" s="267"/>
      <c r="L27" s="267"/>
      <c r="M27" s="267"/>
      <c r="N27" s="267"/>
      <c r="O27" s="267"/>
      <c r="P27" s="267"/>
      <c r="Q27" s="267"/>
      <c r="R27" s="267"/>
      <c r="S27" s="267"/>
      <c r="T27" s="267"/>
      <c r="U27" s="267"/>
    </row>
  </sheetData>
  <mergeCells count="40">
    <mergeCell ref="U19:U20"/>
    <mergeCell ref="A21:A22"/>
    <mergeCell ref="A19:A20"/>
    <mergeCell ref="B19:B20"/>
    <mergeCell ref="C19:C20"/>
    <mergeCell ref="F19:F20"/>
    <mergeCell ref="S19:S20"/>
    <mergeCell ref="T19:T20"/>
    <mergeCell ref="S11:S12"/>
    <mergeCell ref="T11:U11"/>
    <mergeCell ref="U13:U16"/>
    <mergeCell ref="A17:A18"/>
    <mergeCell ref="B17:B18"/>
    <mergeCell ref="C17:C18"/>
    <mergeCell ref="F17:F18"/>
    <mergeCell ref="S17:S18"/>
    <mergeCell ref="T17:T18"/>
    <mergeCell ref="U17:U18"/>
    <mergeCell ref="A13:A16"/>
    <mergeCell ref="B13:B16"/>
    <mergeCell ref="C13:C16"/>
    <mergeCell ref="F13:F16"/>
    <mergeCell ref="S13:S16"/>
    <mergeCell ref="T13:T16"/>
    <mergeCell ref="A5:U5"/>
    <mergeCell ref="A6:U6"/>
    <mergeCell ref="A7:U7"/>
    <mergeCell ref="A9:U9"/>
    <mergeCell ref="A10:A12"/>
    <mergeCell ref="B10:B12"/>
    <mergeCell ref="C10:C12"/>
    <mergeCell ref="D10:D12"/>
    <mergeCell ref="E10:E12"/>
    <mergeCell ref="F10:F12"/>
    <mergeCell ref="G10:R10"/>
    <mergeCell ref="S10:U10"/>
    <mergeCell ref="G11:I11"/>
    <mergeCell ref="J11:L11"/>
    <mergeCell ref="M11:O11"/>
    <mergeCell ref="P11:R11"/>
  </mergeCells>
  <printOptions horizontalCentered="1" verticalCentered="1"/>
  <pageMargins left="0.70866141732283472" right="0.70866141732283472" top="0.74803149606299213" bottom="0.74803149606299213" header="0.31496062992125984" footer="0.31496062992125984"/>
  <pageSetup scale="40"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IV42"/>
  <sheetViews>
    <sheetView showGridLines="0" zoomScale="70" zoomScaleNormal="70" zoomScaleSheetLayoutView="80" workbookViewId="0">
      <selection activeCell="E9" sqref="E9:E11"/>
    </sheetView>
  </sheetViews>
  <sheetFormatPr baseColWidth="10" defaultColWidth="9.140625" defaultRowHeight="18"/>
  <cols>
    <col min="1" max="1" width="39.140625" style="209" customWidth="1"/>
    <col min="2" max="2" width="33" style="209" customWidth="1"/>
    <col min="3" max="3" width="13" style="210" customWidth="1"/>
    <col min="4" max="4" width="55.140625" style="209" customWidth="1"/>
    <col min="5" max="5" width="43" style="209" customWidth="1"/>
    <col min="6" max="6" width="33.7109375" style="209" customWidth="1"/>
    <col min="7" max="15" width="3" style="209" bestFit="1" customWidth="1"/>
    <col min="16" max="16" width="4.28515625" style="209" customWidth="1"/>
    <col min="17" max="17" width="4.42578125" style="209" bestFit="1" customWidth="1"/>
    <col min="18" max="18" width="4.5703125" style="209" customWidth="1"/>
    <col min="19" max="19" width="31.140625" style="209" customWidth="1"/>
    <col min="20" max="20" width="25.28515625" style="209" customWidth="1"/>
    <col min="21" max="21" width="17.140625" style="209" customWidth="1"/>
    <col min="22" max="22" width="7.7109375" style="209" customWidth="1"/>
    <col min="23" max="25" width="9.140625" style="209"/>
    <col min="26" max="26" width="7.140625" style="209" customWidth="1"/>
    <col min="27" max="27" width="9.140625" style="209" hidden="1" customWidth="1"/>
    <col min="28" max="16384" width="9.140625" style="209"/>
  </cols>
  <sheetData>
    <row r="1" spans="1:22" ht="54" customHeight="1"/>
    <row r="2" spans="1:22" s="211" customFormat="1" ht="33.75" customHeight="1">
      <c r="A2" s="2592" t="s">
        <v>0</v>
      </c>
      <c r="B2" s="2592"/>
      <c r="C2" s="2592"/>
      <c r="D2" s="2592"/>
      <c r="E2" s="2592"/>
      <c r="F2" s="2592"/>
      <c r="G2" s="2592"/>
      <c r="H2" s="2592"/>
      <c r="I2" s="2592"/>
      <c r="J2" s="2592"/>
      <c r="K2" s="2592"/>
      <c r="L2" s="2592"/>
      <c r="M2" s="2592"/>
      <c r="N2" s="2592"/>
      <c r="O2" s="2592"/>
      <c r="P2" s="2592"/>
      <c r="Q2" s="2592"/>
      <c r="R2" s="2592"/>
      <c r="S2" s="2592"/>
      <c r="T2" s="2592"/>
      <c r="U2" s="2592"/>
    </row>
    <row r="3" spans="1:22" s="211" customFormat="1" ht="24.75" customHeight="1">
      <c r="A3" s="2593" t="s">
        <v>629</v>
      </c>
      <c r="B3" s="2593"/>
      <c r="C3" s="2593"/>
      <c r="D3" s="2593"/>
      <c r="E3" s="2593"/>
      <c r="F3" s="2593"/>
      <c r="G3" s="2593"/>
      <c r="H3" s="2593"/>
      <c r="I3" s="2593"/>
      <c r="J3" s="2593"/>
      <c r="K3" s="2593"/>
      <c r="L3" s="2593"/>
      <c r="M3" s="2593"/>
      <c r="N3" s="2593"/>
      <c r="O3" s="2593"/>
      <c r="P3" s="2593"/>
      <c r="Q3" s="2593"/>
      <c r="R3" s="2593"/>
      <c r="S3" s="2593"/>
      <c r="T3" s="2593"/>
      <c r="U3" s="2593"/>
    </row>
    <row r="4" spans="1:22" s="212" customFormat="1" ht="30.75" customHeight="1">
      <c r="A4" s="2594" t="s">
        <v>177</v>
      </c>
      <c r="B4" s="2594"/>
      <c r="C4" s="2594"/>
      <c r="D4" s="2594"/>
      <c r="E4" s="2594"/>
      <c r="F4" s="2594"/>
      <c r="G4" s="2594"/>
      <c r="H4" s="2594"/>
      <c r="I4" s="2594"/>
      <c r="J4" s="2594"/>
      <c r="K4" s="2594"/>
      <c r="L4" s="2594"/>
      <c r="M4" s="2594"/>
      <c r="N4" s="2594"/>
      <c r="O4" s="2594"/>
      <c r="P4" s="2594"/>
      <c r="Q4" s="2594"/>
      <c r="R4" s="2594"/>
      <c r="S4" s="2594"/>
      <c r="T4" s="2594"/>
      <c r="U4" s="2594"/>
    </row>
    <row r="5" spans="1:22" s="212" customFormat="1" ht="18" customHeight="1">
      <c r="A5" s="213"/>
      <c r="B5" s="214"/>
      <c r="C5" s="214"/>
      <c r="D5" s="214"/>
      <c r="E5" s="214"/>
      <c r="F5" s="214"/>
      <c r="G5" s="214"/>
      <c r="H5" s="214"/>
      <c r="I5" s="214"/>
      <c r="J5" s="214"/>
      <c r="K5" s="214"/>
      <c r="L5" s="214"/>
      <c r="M5" s="214"/>
      <c r="N5" s="214"/>
      <c r="O5" s="214"/>
      <c r="P5" s="214"/>
      <c r="Q5" s="214"/>
      <c r="R5" s="214"/>
      <c r="S5" s="214"/>
      <c r="T5" s="214"/>
      <c r="U5" s="215"/>
    </row>
    <row r="6" spans="1:22" s="212" customFormat="1" ht="30.75" customHeight="1">
      <c r="A6" s="216" t="s">
        <v>630</v>
      </c>
      <c r="B6" s="217"/>
      <c r="C6" s="217"/>
      <c r="D6" s="217"/>
      <c r="E6" s="217"/>
      <c r="F6" s="217"/>
      <c r="G6" s="217"/>
      <c r="H6" s="217"/>
      <c r="I6" s="217"/>
      <c r="J6" s="217"/>
      <c r="K6" s="217"/>
      <c r="L6" s="217"/>
      <c r="M6" s="217"/>
      <c r="N6" s="217"/>
      <c r="O6" s="217"/>
      <c r="P6" s="217"/>
      <c r="Q6" s="217"/>
      <c r="R6" s="217"/>
      <c r="S6" s="217"/>
      <c r="T6" s="217"/>
      <c r="U6" s="218"/>
    </row>
    <row r="7" spans="1:22" s="212" customFormat="1" ht="30.75" customHeight="1">
      <c r="A7" s="2336" t="s">
        <v>631</v>
      </c>
      <c r="B7" s="2337"/>
      <c r="C7" s="2337"/>
      <c r="D7" s="2337"/>
      <c r="E7" s="2337"/>
      <c r="F7" s="2337"/>
      <c r="G7" s="2337"/>
      <c r="H7" s="2337"/>
      <c r="I7" s="2337"/>
      <c r="J7" s="2337"/>
      <c r="K7" s="2337"/>
      <c r="L7" s="2337"/>
      <c r="M7" s="2337"/>
      <c r="N7" s="2337"/>
      <c r="O7" s="2337"/>
      <c r="P7" s="2337"/>
      <c r="Q7" s="2337"/>
      <c r="R7" s="2337"/>
      <c r="S7" s="2337"/>
      <c r="T7" s="2337"/>
      <c r="U7" s="2338"/>
      <c r="V7" s="219"/>
    </row>
    <row r="8" spans="1:22" s="212" customFormat="1" ht="30.75" customHeight="1">
      <c r="A8" s="220">
        <v>1</v>
      </c>
      <c r="B8" s="220">
        <v>2</v>
      </c>
      <c r="C8" s="220"/>
      <c r="D8" s="220">
        <v>2</v>
      </c>
      <c r="E8" s="220">
        <v>3</v>
      </c>
      <c r="F8" s="220">
        <v>4</v>
      </c>
      <c r="G8" s="2595">
        <v>5</v>
      </c>
      <c r="H8" s="2595"/>
      <c r="I8" s="2595"/>
      <c r="J8" s="2595"/>
      <c r="K8" s="2595"/>
      <c r="L8" s="2595"/>
      <c r="M8" s="2595"/>
      <c r="N8" s="2595"/>
      <c r="O8" s="2595"/>
      <c r="P8" s="2595"/>
      <c r="Q8" s="2595"/>
      <c r="R8" s="2595"/>
      <c r="S8" s="2595">
        <v>6</v>
      </c>
      <c r="T8" s="2595"/>
      <c r="U8" s="2595"/>
    </row>
    <row r="9" spans="1:22" s="212" customFormat="1" ht="30.75" customHeight="1">
      <c r="A9" s="2590" t="s">
        <v>350</v>
      </c>
      <c r="B9" s="2591" t="s">
        <v>5</v>
      </c>
      <c r="C9" s="2591" t="s">
        <v>6</v>
      </c>
      <c r="D9" s="2591" t="s">
        <v>632</v>
      </c>
      <c r="E9" s="2591" t="s">
        <v>8</v>
      </c>
      <c r="F9" s="2591" t="s">
        <v>180</v>
      </c>
      <c r="G9" s="2600" t="s">
        <v>10</v>
      </c>
      <c r="H9" s="2601"/>
      <c r="I9" s="2601"/>
      <c r="J9" s="2601"/>
      <c r="K9" s="2601"/>
      <c r="L9" s="2601"/>
      <c r="M9" s="2601"/>
      <c r="N9" s="2601"/>
      <c r="O9" s="2601"/>
      <c r="P9" s="2601"/>
      <c r="Q9" s="2601"/>
      <c r="R9" s="2602"/>
      <c r="S9" s="2603" t="s">
        <v>11</v>
      </c>
      <c r="T9" s="2604"/>
      <c r="U9" s="2605"/>
    </row>
    <row r="10" spans="1:22" s="212" customFormat="1" ht="30.75" customHeight="1">
      <c r="A10" s="2590"/>
      <c r="B10" s="2591"/>
      <c r="C10" s="2591"/>
      <c r="D10" s="2591"/>
      <c r="E10" s="2591"/>
      <c r="F10" s="2591"/>
      <c r="G10" s="2587" t="s">
        <v>12</v>
      </c>
      <c r="H10" s="2588"/>
      <c r="I10" s="2589"/>
      <c r="J10" s="2587" t="s">
        <v>13</v>
      </c>
      <c r="K10" s="2588"/>
      <c r="L10" s="2589"/>
      <c r="M10" s="2587" t="s">
        <v>14</v>
      </c>
      <c r="N10" s="2588"/>
      <c r="O10" s="2589"/>
      <c r="P10" s="2587" t="s">
        <v>15</v>
      </c>
      <c r="Q10" s="2588"/>
      <c r="R10" s="2589"/>
      <c r="S10" s="2596" t="s">
        <v>16</v>
      </c>
      <c r="T10" s="2598" t="s">
        <v>17</v>
      </c>
      <c r="U10" s="2599"/>
    </row>
    <row r="11" spans="1:22" s="212" customFormat="1" ht="30.75" customHeight="1">
      <c r="A11" s="2590"/>
      <c r="B11" s="2591"/>
      <c r="C11" s="2591"/>
      <c r="D11" s="2591"/>
      <c r="E11" s="2591"/>
      <c r="F11" s="2591"/>
      <c r="G11" s="221">
        <v>1</v>
      </c>
      <c r="H11" s="221">
        <v>2</v>
      </c>
      <c r="I11" s="221">
        <v>3</v>
      </c>
      <c r="J11" s="221">
        <v>4</v>
      </c>
      <c r="K11" s="221">
        <v>5</v>
      </c>
      <c r="L11" s="221">
        <v>6</v>
      </c>
      <c r="M11" s="221">
        <v>7</v>
      </c>
      <c r="N11" s="221">
        <v>8</v>
      </c>
      <c r="O11" s="221">
        <v>9</v>
      </c>
      <c r="P11" s="221">
        <v>10</v>
      </c>
      <c r="Q11" s="221">
        <v>11</v>
      </c>
      <c r="R11" s="221">
        <v>12</v>
      </c>
      <c r="S11" s="2597"/>
      <c r="T11" s="222" t="s">
        <v>18</v>
      </c>
      <c r="U11" s="223" t="s">
        <v>19</v>
      </c>
    </row>
    <row r="12" spans="1:22" s="212" customFormat="1" ht="86.25" customHeight="1">
      <c r="A12" s="2606" t="s">
        <v>633</v>
      </c>
      <c r="B12" s="2608"/>
      <c r="C12" s="2610"/>
      <c r="D12" s="224" t="s">
        <v>634</v>
      </c>
      <c r="E12" s="225" t="s">
        <v>635</v>
      </c>
      <c r="F12" s="226" t="s">
        <v>636</v>
      </c>
      <c r="G12" s="227"/>
      <c r="H12" s="228"/>
      <c r="I12" s="228"/>
      <c r="J12" s="227"/>
      <c r="K12" s="227"/>
      <c r="L12" s="227"/>
      <c r="M12" s="227"/>
      <c r="N12" s="227"/>
      <c r="O12" s="227"/>
      <c r="P12" s="227"/>
      <c r="Q12" s="227"/>
      <c r="R12" s="227"/>
      <c r="S12" s="229"/>
      <c r="T12" s="229"/>
      <c r="U12" s="229"/>
    </row>
    <row r="13" spans="1:22" s="212" customFormat="1" ht="104.25" customHeight="1">
      <c r="A13" s="2607"/>
      <c r="B13" s="2609"/>
      <c r="C13" s="2611"/>
      <c r="D13" s="230" t="s">
        <v>637</v>
      </c>
      <c r="E13" s="231" t="s">
        <v>638</v>
      </c>
      <c r="F13" s="226" t="s">
        <v>639</v>
      </c>
      <c r="G13" s="228"/>
      <c r="H13" s="228"/>
      <c r="I13" s="228"/>
      <c r="J13" s="228"/>
      <c r="K13" s="228"/>
      <c r="L13" s="228"/>
      <c r="M13" s="228"/>
      <c r="N13" s="228"/>
      <c r="O13" s="228"/>
      <c r="P13" s="228"/>
      <c r="Q13" s="228"/>
      <c r="R13" s="228"/>
      <c r="S13" s="232"/>
      <c r="T13" s="232"/>
      <c r="U13" s="232"/>
    </row>
    <row r="14" spans="1:22" s="233" customFormat="1" ht="26.25" customHeight="1">
      <c r="A14" s="2612" t="s">
        <v>2</v>
      </c>
      <c r="B14" s="2613"/>
      <c r="C14" s="2613"/>
      <c r="D14" s="2613"/>
      <c r="E14" s="2613"/>
      <c r="F14" s="2613"/>
      <c r="G14" s="2613"/>
      <c r="H14" s="2613"/>
      <c r="I14" s="2613"/>
      <c r="J14" s="2613"/>
      <c r="K14" s="2613"/>
      <c r="L14" s="2613"/>
      <c r="M14" s="2613"/>
      <c r="N14" s="2613"/>
      <c r="O14" s="2613"/>
      <c r="P14" s="2613"/>
      <c r="Q14" s="2613"/>
      <c r="R14" s="2613"/>
      <c r="S14" s="2613"/>
      <c r="T14" s="2613"/>
      <c r="U14" s="2614"/>
    </row>
    <row r="15" spans="1:22" s="234" customFormat="1" ht="21.75" customHeight="1">
      <c r="A15" s="220">
        <v>1</v>
      </c>
      <c r="B15" s="220">
        <v>2</v>
      </c>
      <c r="C15" s="220"/>
      <c r="D15" s="220">
        <v>2</v>
      </c>
      <c r="E15" s="220">
        <v>3</v>
      </c>
      <c r="F15" s="220">
        <v>4</v>
      </c>
      <c r="G15" s="2595">
        <v>5</v>
      </c>
      <c r="H15" s="2595"/>
      <c r="I15" s="2595"/>
      <c r="J15" s="2595"/>
      <c r="K15" s="2595"/>
      <c r="L15" s="2595"/>
      <c r="M15" s="2595"/>
      <c r="N15" s="2595"/>
      <c r="O15" s="2595"/>
      <c r="P15" s="2595"/>
      <c r="Q15" s="2595"/>
      <c r="R15" s="2595"/>
      <c r="S15" s="2595">
        <v>6</v>
      </c>
      <c r="T15" s="2595"/>
      <c r="U15" s="2595"/>
    </row>
    <row r="16" spans="1:22" ht="26.25" customHeight="1">
      <c r="A16" s="2590" t="s">
        <v>350</v>
      </c>
      <c r="B16" s="2591" t="s">
        <v>5</v>
      </c>
      <c r="C16" s="2591" t="s">
        <v>6</v>
      </c>
      <c r="D16" s="2591" t="s">
        <v>632</v>
      </c>
      <c r="E16" s="2591" t="s">
        <v>8</v>
      </c>
      <c r="F16" s="2591" t="s">
        <v>640</v>
      </c>
      <c r="G16" s="2600" t="s">
        <v>10</v>
      </c>
      <c r="H16" s="2601"/>
      <c r="I16" s="2601"/>
      <c r="J16" s="2601"/>
      <c r="K16" s="2601"/>
      <c r="L16" s="2601"/>
      <c r="M16" s="2601"/>
      <c r="N16" s="2601"/>
      <c r="O16" s="2601"/>
      <c r="P16" s="2601"/>
      <c r="Q16" s="2601"/>
      <c r="R16" s="2602"/>
      <c r="S16" s="2603" t="s">
        <v>11</v>
      </c>
      <c r="T16" s="2604"/>
      <c r="U16" s="2605"/>
    </row>
    <row r="17" spans="1:21" ht="23.25" customHeight="1">
      <c r="A17" s="2590"/>
      <c r="B17" s="2591"/>
      <c r="C17" s="2591"/>
      <c r="D17" s="2591"/>
      <c r="E17" s="2591"/>
      <c r="F17" s="2591"/>
      <c r="G17" s="2587" t="s">
        <v>12</v>
      </c>
      <c r="H17" s="2588"/>
      <c r="I17" s="2589"/>
      <c r="J17" s="2587" t="s">
        <v>13</v>
      </c>
      <c r="K17" s="2588"/>
      <c r="L17" s="2589"/>
      <c r="M17" s="2587" t="s">
        <v>14</v>
      </c>
      <c r="N17" s="2588"/>
      <c r="O17" s="2589"/>
      <c r="P17" s="2587" t="s">
        <v>15</v>
      </c>
      <c r="Q17" s="2588"/>
      <c r="R17" s="2589"/>
      <c r="S17" s="2596" t="s">
        <v>16</v>
      </c>
      <c r="T17" s="2598" t="s">
        <v>17</v>
      </c>
      <c r="U17" s="2599"/>
    </row>
    <row r="18" spans="1:21">
      <c r="A18" s="2590"/>
      <c r="B18" s="2591"/>
      <c r="C18" s="2591"/>
      <c r="D18" s="2591"/>
      <c r="E18" s="2591"/>
      <c r="F18" s="2591"/>
      <c r="G18" s="221">
        <v>1</v>
      </c>
      <c r="H18" s="221">
        <v>2</v>
      </c>
      <c r="I18" s="221">
        <v>3</v>
      </c>
      <c r="J18" s="221">
        <v>4</v>
      </c>
      <c r="K18" s="221">
        <v>5</v>
      </c>
      <c r="L18" s="221">
        <v>6</v>
      </c>
      <c r="M18" s="221">
        <v>7</v>
      </c>
      <c r="N18" s="221">
        <v>8</v>
      </c>
      <c r="O18" s="221">
        <v>9</v>
      </c>
      <c r="P18" s="221">
        <v>10</v>
      </c>
      <c r="Q18" s="221">
        <v>11</v>
      </c>
      <c r="R18" s="221">
        <v>12</v>
      </c>
      <c r="S18" s="2597"/>
      <c r="T18" s="222" t="s">
        <v>18</v>
      </c>
      <c r="U18" s="223" t="s">
        <v>19</v>
      </c>
    </row>
    <row r="19" spans="1:21" ht="82.5" customHeight="1">
      <c r="A19" s="2606" t="s">
        <v>641</v>
      </c>
      <c r="B19" s="2619" t="s">
        <v>642</v>
      </c>
      <c r="C19" s="2622">
        <v>0.8</v>
      </c>
      <c r="D19" s="231" t="s">
        <v>643</v>
      </c>
      <c r="E19" s="235" t="s">
        <v>644</v>
      </c>
      <c r="F19" s="2625" t="s">
        <v>645</v>
      </c>
      <c r="G19" s="236"/>
      <c r="H19" s="236"/>
      <c r="I19" s="236"/>
      <c r="J19" s="236"/>
      <c r="K19" s="236"/>
      <c r="L19" s="236"/>
      <c r="M19" s="236"/>
      <c r="N19" s="236"/>
      <c r="O19" s="236"/>
      <c r="P19" s="236"/>
      <c r="Q19" s="236"/>
      <c r="R19" s="236"/>
      <c r="S19" s="2629" t="s">
        <v>646</v>
      </c>
      <c r="T19" s="2632"/>
      <c r="U19" s="2615"/>
    </row>
    <row r="20" spans="1:21" ht="66.75" customHeight="1">
      <c r="A20" s="2618"/>
      <c r="B20" s="2620"/>
      <c r="C20" s="2623"/>
      <c r="D20" s="231" t="s">
        <v>647</v>
      </c>
      <c r="E20" s="237" t="s">
        <v>648</v>
      </c>
      <c r="F20" s="2626"/>
      <c r="G20" s="236"/>
      <c r="H20" s="236"/>
      <c r="I20" s="236"/>
      <c r="J20" s="236"/>
      <c r="K20" s="236"/>
      <c r="L20" s="236"/>
      <c r="M20" s="236"/>
      <c r="N20" s="236"/>
      <c r="O20" s="236"/>
      <c r="P20" s="236"/>
      <c r="Q20" s="236"/>
      <c r="R20" s="236"/>
      <c r="S20" s="2630"/>
      <c r="T20" s="2633"/>
      <c r="U20" s="2616"/>
    </row>
    <row r="21" spans="1:21" ht="55.5" customHeight="1">
      <c r="A21" s="2618"/>
      <c r="B21" s="2620"/>
      <c r="C21" s="2623"/>
      <c r="D21" s="231" t="s">
        <v>649</v>
      </c>
      <c r="E21" s="231" t="s">
        <v>650</v>
      </c>
      <c r="F21" s="2627"/>
      <c r="G21" s="236"/>
      <c r="H21" s="236"/>
      <c r="I21" s="236"/>
      <c r="J21" s="236"/>
      <c r="K21" s="236"/>
      <c r="L21" s="236"/>
      <c r="M21" s="236"/>
      <c r="N21" s="236"/>
      <c r="O21" s="236"/>
      <c r="P21" s="236"/>
      <c r="Q21" s="236"/>
      <c r="R21" s="236"/>
      <c r="S21" s="2630"/>
      <c r="T21" s="2633"/>
      <c r="U21" s="2616"/>
    </row>
    <row r="22" spans="1:21" ht="57" customHeight="1">
      <c r="A22" s="2618"/>
      <c r="B22" s="2620"/>
      <c r="C22" s="2623"/>
      <c r="D22" s="231" t="s">
        <v>651</v>
      </c>
      <c r="E22" s="231" t="s">
        <v>652</v>
      </c>
      <c r="F22" s="2627"/>
      <c r="G22" s="236"/>
      <c r="H22" s="236"/>
      <c r="I22" s="236"/>
      <c r="J22" s="236"/>
      <c r="K22" s="236"/>
      <c r="L22" s="236"/>
      <c r="M22" s="236"/>
      <c r="N22" s="236"/>
      <c r="O22" s="236"/>
      <c r="P22" s="236"/>
      <c r="Q22" s="236"/>
      <c r="R22" s="236"/>
      <c r="S22" s="2630"/>
      <c r="T22" s="2633"/>
      <c r="U22" s="2616"/>
    </row>
    <row r="23" spans="1:21" ht="144">
      <c r="A23" s="2618"/>
      <c r="B23" s="2620"/>
      <c r="C23" s="2623"/>
      <c r="D23" s="231" t="s">
        <v>653</v>
      </c>
      <c r="E23" s="231" t="s">
        <v>654</v>
      </c>
      <c r="F23" s="2627"/>
      <c r="G23" s="236"/>
      <c r="H23" s="236"/>
      <c r="I23" s="236"/>
      <c r="J23" s="236"/>
      <c r="K23" s="236"/>
      <c r="L23" s="236"/>
      <c r="M23" s="236"/>
      <c r="N23" s="236"/>
      <c r="O23" s="236"/>
      <c r="P23" s="236"/>
      <c r="Q23" s="236"/>
      <c r="R23" s="236"/>
      <c r="S23" s="2630"/>
      <c r="T23" s="2633"/>
      <c r="U23" s="2616"/>
    </row>
    <row r="24" spans="1:21" ht="125.25" customHeight="1">
      <c r="A24" s="2618"/>
      <c r="B24" s="2620"/>
      <c r="C24" s="2623"/>
      <c r="D24" s="231" t="s">
        <v>655</v>
      </c>
      <c r="E24" s="231" t="s">
        <v>656</v>
      </c>
      <c r="F24" s="2627"/>
      <c r="G24" s="236"/>
      <c r="H24" s="236"/>
      <c r="I24" s="236"/>
      <c r="J24" s="236"/>
      <c r="K24" s="236"/>
      <c r="L24" s="236"/>
      <c r="M24" s="236"/>
      <c r="N24" s="236"/>
      <c r="O24" s="236"/>
      <c r="P24" s="236"/>
      <c r="Q24" s="236"/>
      <c r="R24" s="236"/>
      <c r="S24" s="2630"/>
      <c r="T24" s="2633"/>
      <c r="U24" s="2616"/>
    </row>
    <row r="25" spans="1:21" ht="45.75" customHeight="1">
      <c r="A25" s="2618"/>
      <c r="B25" s="2620"/>
      <c r="C25" s="2623"/>
      <c r="D25" s="231" t="s">
        <v>657</v>
      </c>
      <c r="E25" s="237" t="s">
        <v>658</v>
      </c>
      <c r="F25" s="2626"/>
      <c r="G25" s="236"/>
      <c r="H25" s="236"/>
      <c r="I25" s="236"/>
      <c r="J25" s="236"/>
      <c r="K25" s="236"/>
      <c r="L25" s="236"/>
      <c r="M25" s="236"/>
      <c r="N25" s="236"/>
      <c r="O25" s="236"/>
      <c r="P25" s="236"/>
      <c r="Q25" s="236"/>
      <c r="R25" s="236"/>
      <c r="S25" s="2630"/>
      <c r="T25" s="2633"/>
      <c r="U25" s="2616"/>
    </row>
    <row r="26" spans="1:21" ht="62.25" customHeight="1">
      <c r="A26" s="2618"/>
      <c r="B26" s="2620"/>
      <c r="C26" s="2623"/>
      <c r="D26" s="231" t="s">
        <v>659</v>
      </c>
      <c r="E26" s="231" t="s">
        <v>660</v>
      </c>
      <c r="F26" s="2627"/>
      <c r="G26" s="236"/>
      <c r="H26" s="236"/>
      <c r="I26" s="236"/>
      <c r="J26" s="236"/>
      <c r="K26" s="236"/>
      <c r="L26" s="236"/>
      <c r="M26" s="236"/>
      <c r="N26" s="236"/>
      <c r="O26" s="236"/>
      <c r="P26" s="236"/>
      <c r="Q26" s="236"/>
      <c r="R26" s="236"/>
      <c r="S26" s="2630"/>
      <c r="T26" s="2633"/>
      <c r="U26" s="2616"/>
    </row>
    <row r="27" spans="1:21" ht="66.599999999999994" customHeight="1">
      <c r="A27" s="2607"/>
      <c r="B27" s="2621"/>
      <c r="C27" s="2624"/>
      <c r="D27" s="231" t="s">
        <v>661</v>
      </c>
      <c r="E27" s="231" t="s">
        <v>662</v>
      </c>
      <c r="F27" s="2628"/>
      <c r="G27" s="236"/>
      <c r="H27" s="236"/>
      <c r="I27" s="236"/>
      <c r="J27" s="236"/>
      <c r="K27" s="236"/>
      <c r="L27" s="236"/>
      <c r="M27" s="236"/>
      <c r="N27" s="236"/>
      <c r="O27" s="236"/>
      <c r="P27" s="236"/>
      <c r="Q27" s="236"/>
      <c r="R27" s="236"/>
      <c r="S27" s="2631"/>
      <c r="T27" s="2634"/>
      <c r="U27" s="2617"/>
    </row>
    <row r="28" spans="1:21" s="233" customFormat="1" ht="26.25" customHeight="1">
      <c r="A28" s="2612" t="s">
        <v>2</v>
      </c>
      <c r="B28" s="2613"/>
      <c r="C28" s="2613"/>
      <c r="D28" s="2613"/>
      <c r="E28" s="2613"/>
      <c r="F28" s="2613"/>
      <c r="G28" s="2613"/>
      <c r="H28" s="2613"/>
      <c r="I28" s="2613"/>
      <c r="J28" s="2613"/>
      <c r="K28" s="2613"/>
      <c r="L28" s="2613"/>
      <c r="M28" s="2613"/>
      <c r="N28" s="2613"/>
      <c r="O28" s="2613"/>
      <c r="P28" s="2613"/>
      <c r="Q28" s="2613"/>
      <c r="R28" s="2613"/>
      <c r="S28" s="2613"/>
      <c r="T28" s="2613"/>
      <c r="U28" s="2614"/>
    </row>
    <row r="29" spans="1:21" s="234" customFormat="1" ht="21.75" customHeight="1">
      <c r="A29" s="220">
        <v>1</v>
      </c>
      <c r="B29" s="220">
        <v>2</v>
      </c>
      <c r="C29" s="220"/>
      <c r="D29" s="220">
        <v>2</v>
      </c>
      <c r="E29" s="220">
        <v>3</v>
      </c>
      <c r="F29" s="220">
        <v>4</v>
      </c>
      <c r="G29" s="2595">
        <v>5</v>
      </c>
      <c r="H29" s="2595"/>
      <c r="I29" s="2595"/>
      <c r="J29" s="2595"/>
      <c r="K29" s="2595"/>
      <c r="L29" s="2595"/>
      <c r="M29" s="2595"/>
      <c r="N29" s="2595"/>
      <c r="O29" s="2595"/>
      <c r="P29" s="2595"/>
      <c r="Q29" s="2595"/>
      <c r="R29" s="2595"/>
      <c r="S29" s="2595">
        <v>6</v>
      </c>
      <c r="T29" s="2595"/>
      <c r="U29" s="2595"/>
    </row>
    <row r="30" spans="1:21" ht="26.25" customHeight="1">
      <c r="A30" s="2590" t="s">
        <v>350</v>
      </c>
      <c r="B30" s="2591" t="s">
        <v>5</v>
      </c>
      <c r="C30" s="2591" t="s">
        <v>6</v>
      </c>
      <c r="D30" s="2591" t="s">
        <v>632</v>
      </c>
      <c r="E30" s="2591" t="s">
        <v>8</v>
      </c>
      <c r="F30" s="2591" t="s">
        <v>640</v>
      </c>
      <c r="G30" s="2600" t="s">
        <v>10</v>
      </c>
      <c r="H30" s="2601"/>
      <c r="I30" s="2601"/>
      <c r="J30" s="2601"/>
      <c r="K30" s="2601"/>
      <c r="L30" s="2601"/>
      <c r="M30" s="2601"/>
      <c r="N30" s="2601"/>
      <c r="O30" s="2601"/>
      <c r="P30" s="2601"/>
      <c r="Q30" s="2601"/>
      <c r="R30" s="2602"/>
      <c r="S30" s="2603" t="s">
        <v>11</v>
      </c>
      <c r="T30" s="2604"/>
      <c r="U30" s="2605"/>
    </row>
    <row r="31" spans="1:21" ht="23.25" customHeight="1">
      <c r="A31" s="2590"/>
      <c r="B31" s="2591"/>
      <c r="C31" s="2591"/>
      <c r="D31" s="2591"/>
      <c r="E31" s="2591"/>
      <c r="F31" s="2591"/>
      <c r="G31" s="2587" t="s">
        <v>12</v>
      </c>
      <c r="H31" s="2588"/>
      <c r="I31" s="2589"/>
      <c r="J31" s="2587" t="s">
        <v>13</v>
      </c>
      <c r="K31" s="2588"/>
      <c r="L31" s="2589"/>
      <c r="M31" s="2587" t="s">
        <v>14</v>
      </c>
      <c r="N31" s="2588"/>
      <c r="O31" s="2589"/>
      <c r="P31" s="2587" t="s">
        <v>15</v>
      </c>
      <c r="Q31" s="2588"/>
      <c r="R31" s="2589"/>
      <c r="S31" s="2596" t="s">
        <v>16</v>
      </c>
      <c r="T31" s="2598" t="s">
        <v>17</v>
      </c>
      <c r="U31" s="2599"/>
    </row>
    <row r="32" spans="1:21">
      <c r="A32" s="2590"/>
      <c r="B32" s="2591"/>
      <c r="C32" s="2591"/>
      <c r="D32" s="2591"/>
      <c r="E32" s="2591"/>
      <c r="F32" s="2591"/>
      <c r="G32" s="221">
        <v>1</v>
      </c>
      <c r="H32" s="221">
        <v>2</v>
      </c>
      <c r="I32" s="221">
        <v>3</v>
      </c>
      <c r="J32" s="221">
        <v>4</v>
      </c>
      <c r="K32" s="221">
        <v>5</v>
      </c>
      <c r="L32" s="221">
        <v>6</v>
      </c>
      <c r="M32" s="221">
        <v>7</v>
      </c>
      <c r="N32" s="221">
        <v>8</v>
      </c>
      <c r="O32" s="221">
        <v>9</v>
      </c>
      <c r="P32" s="221">
        <v>10</v>
      </c>
      <c r="Q32" s="221">
        <v>11</v>
      </c>
      <c r="R32" s="221">
        <v>12</v>
      </c>
      <c r="S32" s="2597"/>
      <c r="T32" s="222" t="s">
        <v>18</v>
      </c>
      <c r="U32" s="223" t="s">
        <v>19</v>
      </c>
    </row>
    <row r="33" spans="1:256" ht="60.75" customHeight="1">
      <c r="A33" s="2647" t="s">
        <v>663</v>
      </c>
      <c r="B33" s="2647" t="s">
        <v>664</v>
      </c>
      <c r="C33" s="2651">
        <v>1</v>
      </c>
      <c r="D33" s="224" t="s">
        <v>665</v>
      </c>
      <c r="E33" s="224" t="s">
        <v>666</v>
      </c>
      <c r="F33" s="2654" t="s">
        <v>667</v>
      </c>
      <c r="G33" s="236"/>
      <c r="H33" s="236"/>
      <c r="I33" s="236"/>
      <c r="J33" s="236"/>
      <c r="K33" s="236"/>
      <c r="L33" s="236"/>
      <c r="M33" s="236"/>
      <c r="N33" s="236"/>
      <c r="O33" s="236"/>
      <c r="P33" s="236"/>
      <c r="Q33" s="236"/>
      <c r="R33" s="236"/>
      <c r="S33" s="2655"/>
      <c r="T33" s="2635"/>
      <c r="U33" s="2635"/>
    </row>
    <row r="34" spans="1:256" ht="77.45" customHeight="1">
      <c r="A34" s="2648"/>
      <c r="B34" s="2648"/>
      <c r="C34" s="2652"/>
      <c r="D34" s="224" t="s">
        <v>668</v>
      </c>
      <c r="E34" s="224" t="s">
        <v>669</v>
      </c>
      <c r="F34" s="2654"/>
      <c r="G34" s="236"/>
      <c r="H34" s="236"/>
      <c r="I34" s="236"/>
      <c r="J34" s="236"/>
      <c r="K34" s="236"/>
      <c r="L34" s="236"/>
      <c r="M34" s="236"/>
      <c r="N34" s="236"/>
      <c r="O34" s="236"/>
      <c r="P34" s="236"/>
      <c r="Q34" s="236"/>
      <c r="R34" s="236"/>
      <c r="S34" s="2655"/>
      <c r="T34" s="2635"/>
      <c r="U34" s="2635"/>
    </row>
    <row r="35" spans="1:256" ht="60.75" customHeight="1">
      <c r="A35" s="2648"/>
      <c r="B35" s="2648"/>
      <c r="C35" s="2652"/>
      <c r="D35" s="224" t="s">
        <v>670</v>
      </c>
      <c r="E35" s="238" t="s">
        <v>671</v>
      </c>
      <c r="F35" s="2654"/>
      <c r="G35" s="236"/>
      <c r="H35" s="236"/>
      <c r="I35" s="236"/>
      <c r="J35" s="236"/>
      <c r="K35" s="236"/>
      <c r="L35" s="236"/>
      <c r="M35" s="236"/>
      <c r="N35" s="236"/>
      <c r="O35" s="236"/>
      <c r="P35" s="236"/>
      <c r="Q35" s="236"/>
      <c r="R35" s="236"/>
      <c r="S35" s="2655"/>
      <c r="T35" s="2635"/>
      <c r="U35" s="2635"/>
    </row>
    <row r="36" spans="1:256" ht="60.75" customHeight="1">
      <c r="A36" s="2648"/>
      <c r="B36" s="2648"/>
      <c r="C36" s="2652"/>
      <c r="D36" s="224" t="s">
        <v>672</v>
      </c>
      <c r="E36" s="224" t="s">
        <v>673</v>
      </c>
      <c r="F36" s="2654"/>
      <c r="G36" s="236"/>
      <c r="H36" s="236"/>
      <c r="I36" s="236"/>
      <c r="J36" s="236"/>
      <c r="K36" s="236"/>
      <c r="L36" s="236"/>
      <c r="M36" s="236"/>
      <c r="N36" s="236"/>
      <c r="O36" s="236"/>
      <c r="P36" s="236"/>
      <c r="Q36" s="236"/>
      <c r="R36" s="236"/>
      <c r="S36" s="2655"/>
      <c r="T36" s="2635"/>
      <c r="U36" s="2635"/>
    </row>
    <row r="37" spans="1:256" ht="60.75" customHeight="1">
      <c r="A37" s="2648"/>
      <c r="B37" s="2648"/>
      <c r="C37" s="2652"/>
      <c r="D37" s="224" t="s">
        <v>674</v>
      </c>
      <c r="E37" s="224" t="s">
        <v>675</v>
      </c>
      <c r="F37" s="2654"/>
      <c r="G37" s="236"/>
      <c r="H37" s="236"/>
      <c r="I37" s="236"/>
      <c r="J37" s="236"/>
      <c r="K37" s="236"/>
      <c r="L37" s="236"/>
      <c r="M37" s="236"/>
      <c r="N37" s="236"/>
      <c r="O37" s="236"/>
      <c r="P37" s="236"/>
      <c r="Q37" s="236"/>
      <c r="R37" s="236"/>
      <c r="S37" s="2655"/>
      <c r="T37" s="2635"/>
      <c r="U37" s="2635"/>
    </row>
    <row r="38" spans="1:256" ht="88.5" customHeight="1">
      <c r="A38" s="2649"/>
      <c r="B38" s="2650"/>
      <c r="C38" s="2653"/>
      <c r="D38" s="224" t="s">
        <v>676</v>
      </c>
      <c r="E38" s="239" t="s">
        <v>677</v>
      </c>
      <c r="F38" s="2654"/>
      <c r="G38" s="236"/>
      <c r="H38" s="236"/>
      <c r="I38" s="236"/>
      <c r="J38" s="236"/>
      <c r="K38" s="236"/>
      <c r="L38" s="236"/>
      <c r="M38" s="236"/>
      <c r="N38" s="236"/>
      <c r="O38" s="236"/>
      <c r="P38" s="236"/>
      <c r="Q38" s="236"/>
      <c r="R38" s="236"/>
      <c r="S38" s="2655"/>
      <c r="T38" s="2635"/>
      <c r="U38" s="2635"/>
    </row>
    <row r="39" spans="1:256" s="242" customFormat="1" ht="63" customHeight="1">
      <c r="A39" s="2606" t="s">
        <v>678</v>
      </c>
      <c r="B39" s="2606" t="s">
        <v>679</v>
      </c>
      <c r="C39" s="2636">
        <v>6</v>
      </c>
      <c r="D39" s="224" t="s">
        <v>680</v>
      </c>
      <c r="E39" s="224" t="s">
        <v>681</v>
      </c>
      <c r="F39" s="2639" t="s">
        <v>682</v>
      </c>
      <c r="G39" s="240"/>
      <c r="H39" s="240"/>
      <c r="I39" s="241"/>
      <c r="J39" s="240"/>
      <c r="K39" s="240"/>
      <c r="L39" s="236"/>
      <c r="M39" s="240"/>
      <c r="N39" s="240"/>
      <c r="O39" s="236"/>
      <c r="P39" s="240"/>
      <c r="Q39" s="236"/>
      <c r="R39" s="236"/>
      <c r="S39" s="2640"/>
      <c r="T39" s="2643"/>
      <c r="U39" s="2646"/>
    </row>
    <row r="40" spans="1:256" s="245" customFormat="1" ht="48.75" customHeight="1">
      <c r="A40" s="2618"/>
      <c r="B40" s="2618"/>
      <c r="C40" s="2637"/>
      <c r="D40" s="243" t="s">
        <v>683</v>
      </c>
      <c r="E40" s="224" t="s">
        <v>684</v>
      </c>
      <c r="F40" s="2639"/>
      <c r="G40" s="240"/>
      <c r="H40" s="240"/>
      <c r="I40" s="241"/>
      <c r="J40" s="240"/>
      <c r="K40" s="240"/>
      <c r="L40" s="236"/>
      <c r="M40" s="240"/>
      <c r="N40" s="240"/>
      <c r="O40" s="236"/>
      <c r="P40" s="240"/>
      <c r="Q40" s="236"/>
      <c r="R40" s="236"/>
      <c r="S40" s="2641"/>
      <c r="T40" s="2644"/>
      <c r="U40" s="2646"/>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44"/>
      <c r="EH40" s="244"/>
      <c r="EI40" s="244"/>
      <c r="EJ40" s="244"/>
      <c r="EK40" s="244"/>
      <c r="EL40" s="244"/>
      <c r="EM40" s="244"/>
      <c r="EN40" s="244"/>
      <c r="EO40" s="244"/>
      <c r="EP40" s="244"/>
      <c r="EQ40" s="244"/>
      <c r="ER40" s="244"/>
      <c r="ES40" s="244"/>
      <c r="ET40" s="244"/>
      <c r="EU40" s="244"/>
      <c r="EV40" s="244"/>
      <c r="EW40" s="244"/>
      <c r="EX40" s="244"/>
      <c r="EY40" s="244"/>
      <c r="EZ40" s="244"/>
      <c r="FA40" s="244"/>
      <c r="FB40" s="244"/>
      <c r="FC40" s="244"/>
      <c r="FD40" s="244"/>
      <c r="FE40" s="244"/>
      <c r="FF40" s="244"/>
      <c r="FG40" s="244"/>
      <c r="FH40" s="244"/>
      <c r="FI40" s="244"/>
      <c r="FJ40" s="244"/>
      <c r="FK40" s="244"/>
      <c r="FL40" s="244"/>
      <c r="FM40" s="244"/>
      <c r="FN40" s="244"/>
      <c r="FO40" s="244"/>
      <c r="FP40" s="244"/>
      <c r="FQ40" s="244"/>
      <c r="FR40" s="244"/>
      <c r="FS40" s="244"/>
      <c r="FT40" s="244"/>
      <c r="FU40" s="244"/>
      <c r="FV40" s="244"/>
      <c r="FW40" s="244"/>
      <c r="FX40" s="244"/>
      <c r="FY40" s="244"/>
      <c r="FZ40" s="244"/>
      <c r="GA40" s="244"/>
      <c r="GB40" s="244"/>
      <c r="GC40" s="244"/>
      <c r="GD40" s="244"/>
      <c r="GE40" s="244"/>
      <c r="GF40" s="244"/>
      <c r="GG40" s="244"/>
      <c r="GH40" s="244"/>
      <c r="GI40" s="244"/>
      <c r="GJ40" s="244"/>
      <c r="GK40" s="244"/>
      <c r="GL40" s="244"/>
      <c r="GM40" s="244"/>
      <c r="GN40" s="244"/>
      <c r="GO40" s="244"/>
      <c r="GP40" s="244"/>
      <c r="GQ40" s="244"/>
      <c r="GR40" s="244"/>
      <c r="GS40" s="244"/>
      <c r="GT40" s="244"/>
      <c r="GU40" s="244"/>
      <c r="GV40" s="244"/>
      <c r="GW40" s="244"/>
      <c r="GX40" s="244"/>
      <c r="GY40" s="244"/>
      <c r="GZ40" s="244"/>
      <c r="HA40" s="244"/>
      <c r="HB40" s="244"/>
      <c r="HC40" s="244"/>
      <c r="HD40" s="244"/>
      <c r="HE40" s="244"/>
      <c r="HF40" s="244"/>
      <c r="HG40" s="244"/>
      <c r="HH40" s="244"/>
      <c r="HI40" s="244"/>
      <c r="HJ40" s="244"/>
      <c r="HK40" s="244"/>
      <c r="HL40" s="244"/>
      <c r="HM40" s="244"/>
      <c r="HN40" s="244"/>
      <c r="HO40" s="244"/>
      <c r="HP40" s="244"/>
      <c r="HQ40" s="244"/>
      <c r="HR40" s="244"/>
      <c r="HS40" s="244"/>
      <c r="HT40" s="244"/>
      <c r="HU40" s="244"/>
      <c r="HV40" s="244"/>
      <c r="HW40" s="244"/>
      <c r="HX40" s="244"/>
      <c r="HY40" s="244"/>
      <c r="HZ40" s="244"/>
      <c r="IA40" s="244"/>
      <c r="IB40" s="244"/>
      <c r="IC40" s="244"/>
      <c r="ID40" s="244"/>
      <c r="IE40" s="244"/>
      <c r="IF40" s="244"/>
      <c r="IG40" s="244"/>
      <c r="IH40" s="244"/>
      <c r="II40" s="244"/>
      <c r="IJ40" s="244"/>
      <c r="IK40" s="244"/>
      <c r="IL40" s="244"/>
      <c r="IM40" s="244"/>
      <c r="IN40" s="244"/>
      <c r="IO40" s="244"/>
      <c r="IP40" s="244"/>
      <c r="IQ40" s="244"/>
      <c r="IR40" s="244"/>
      <c r="IS40" s="244"/>
      <c r="IT40" s="244"/>
      <c r="IU40" s="244"/>
      <c r="IV40" s="244"/>
    </row>
    <row r="41" spans="1:256" s="245" customFormat="1" ht="54.75" customHeight="1">
      <c r="A41" s="2618"/>
      <c r="B41" s="2618"/>
      <c r="C41" s="2637"/>
      <c r="D41" s="246" t="s">
        <v>685</v>
      </c>
      <c r="E41" s="224" t="s">
        <v>686</v>
      </c>
      <c r="F41" s="2639"/>
      <c r="G41" s="240"/>
      <c r="H41" s="240"/>
      <c r="I41" s="240"/>
      <c r="J41" s="240"/>
      <c r="K41" s="240"/>
      <c r="L41" s="240"/>
      <c r="M41" s="240"/>
      <c r="N41" s="240"/>
      <c r="O41" s="240"/>
      <c r="P41" s="240"/>
      <c r="Q41" s="236"/>
      <c r="R41" s="236"/>
      <c r="S41" s="2641"/>
      <c r="T41" s="2644"/>
      <c r="U41" s="2646"/>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7"/>
      <c r="GF41" s="247"/>
      <c r="GG41" s="247"/>
      <c r="GH41" s="247"/>
      <c r="GI41" s="247"/>
      <c r="GJ41" s="247"/>
      <c r="GK41" s="247"/>
      <c r="GL41" s="247"/>
      <c r="GM41" s="247"/>
      <c r="GN41" s="247"/>
      <c r="GO41" s="247"/>
      <c r="GP41" s="247"/>
      <c r="GQ41" s="247"/>
      <c r="GR41" s="247"/>
      <c r="GS41" s="247"/>
      <c r="GT41" s="247"/>
      <c r="GU41" s="247"/>
      <c r="GV41" s="247"/>
      <c r="GW41" s="247"/>
      <c r="GX41" s="247"/>
      <c r="GY41" s="247"/>
      <c r="GZ41" s="247"/>
      <c r="HA41" s="247"/>
      <c r="HB41" s="247"/>
      <c r="HC41" s="247"/>
      <c r="HD41" s="247"/>
      <c r="HE41" s="247"/>
      <c r="HF41" s="247"/>
      <c r="HG41" s="247"/>
      <c r="HH41" s="247"/>
      <c r="HI41" s="247"/>
      <c r="HJ41" s="247"/>
      <c r="HK41" s="247"/>
      <c r="HL41" s="247"/>
      <c r="HM41" s="247"/>
      <c r="HN41" s="247"/>
      <c r="HO41" s="247"/>
      <c r="HP41" s="247"/>
      <c r="HQ41" s="247"/>
      <c r="HR41" s="247"/>
      <c r="HS41" s="247"/>
      <c r="HT41" s="247"/>
      <c r="HU41" s="247"/>
      <c r="HV41" s="247"/>
      <c r="HW41" s="247"/>
      <c r="HX41" s="247"/>
      <c r="HY41" s="247"/>
      <c r="HZ41" s="247"/>
      <c r="IA41" s="247"/>
      <c r="IB41" s="247"/>
      <c r="IC41" s="247"/>
      <c r="ID41" s="247"/>
      <c r="IE41" s="247"/>
      <c r="IF41" s="247"/>
      <c r="IG41" s="247"/>
      <c r="IH41" s="247"/>
      <c r="II41" s="247"/>
      <c r="IJ41" s="247"/>
      <c r="IK41" s="247"/>
      <c r="IL41" s="247"/>
      <c r="IM41" s="247"/>
      <c r="IN41" s="247"/>
      <c r="IO41" s="247"/>
      <c r="IP41" s="247"/>
      <c r="IQ41" s="247"/>
      <c r="IR41" s="247"/>
      <c r="IS41" s="247"/>
      <c r="IT41" s="247"/>
      <c r="IU41" s="247"/>
      <c r="IV41" s="247"/>
    </row>
    <row r="42" spans="1:256" s="248" customFormat="1" ht="72" customHeight="1">
      <c r="A42" s="2607"/>
      <c r="B42" s="2607"/>
      <c r="C42" s="2638"/>
      <c r="D42" s="224" t="s">
        <v>687</v>
      </c>
      <c r="E42" s="224" t="s">
        <v>688</v>
      </c>
      <c r="F42" s="2639"/>
      <c r="G42" s="240"/>
      <c r="H42" s="240"/>
      <c r="I42" s="241"/>
      <c r="J42" s="240"/>
      <c r="K42" s="240"/>
      <c r="L42" s="241"/>
      <c r="M42" s="240"/>
      <c r="N42" s="240"/>
      <c r="O42" s="236"/>
      <c r="P42" s="240"/>
      <c r="Q42" s="236"/>
      <c r="R42" s="236"/>
      <c r="S42" s="2642"/>
      <c r="T42" s="2645"/>
      <c r="U42" s="2646"/>
    </row>
  </sheetData>
  <mergeCells count="78">
    <mergeCell ref="U33:U38"/>
    <mergeCell ref="A39:A42"/>
    <mergeCell ref="B39:B42"/>
    <mergeCell ref="C39:C42"/>
    <mergeCell ref="F39:F42"/>
    <mergeCell ref="S39:S42"/>
    <mergeCell ref="T39:T42"/>
    <mergeCell ref="U39:U42"/>
    <mergeCell ref="A33:A38"/>
    <mergeCell ref="B33:B38"/>
    <mergeCell ref="C33:C38"/>
    <mergeCell ref="F33:F38"/>
    <mergeCell ref="S33:S38"/>
    <mergeCell ref="T33:T38"/>
    <mergeCell ref="G30:R30"/>
    <mergeCell ref="S30:U30"/>
    <mergeCell ref="G31:I31"/>
    <mergeCell ref="J31:L31"/>
    <mergeCell ref="M31:O31"/>
    <mergeCell ref="P31:R31"/>
    <mergeCell ref="S31:S32"/>
    <mergeCell ref="T31:U31"/>
    <mergeCell ref="U19:U27"/>
    <mergeCell ref="A28:U28"/>
    <mergeCell ref="G29:R29"/>
    <mergeCell ref="S29:U29"/>
    <mergeCell ref="A30:A32"/>
    <mergeCell ref="B30:B32"/>
    <mergeCell ref="C30:C32"/>
    <mergeCell ref="D30:D32"/>
    <mergeCell ref="E30:E32"/>
    <mergeCell ref="F30:F32"/>
    <mergeCell ref="A19:A27"/>
    <mergeCell ref="B19:B27"/>
    <mergeCell ref="C19:C27"/>
    <mergeCell ref="F19:F27"/>
    <mergeCell ref="S19:S27"/>
    <mergeCell ref="T19:T27"/>
    <mergeCell ref="A16:A18"/>
    <mergeCell ref="B16:B18"/>
    <mergeCell ref="C16:C18"/>
    <mergeCell ref="D16:D18"/>
    <mergeCell ref="E16:E18"/>
    <mergeCell ref="A12:A13"/>
    <mergeCell ref="B12:B13"/>
    <mergeCell ref="C12:C13"/>
    <mergeCell ref="A14:U14"/>
    <mergeCell ref="G15:R15"/>
    <mergeCell ref="S15:U15"/>
    <mergeCell ref="M10:O10"/>
    <mergeCell ref="P10:R10"/>
    <mergeCell ref="S10:S11"/>
    <mergeCell ref="T10:U10"/>
    <mergeCell ref="F16:F18"/>
    <mergeCell ref="G16:R16"/>
    <mergeCell ref="S16:U16"/>
    <mergeCell ref="G17:I17"/>
    <mergeCell ref="J17:L17"/>
    <mergeCell ref="M17:O17"/>
    <mergeCell ref="P17:R17"/>
    <mergeCell ref="S17:S18"/>
    <mergeCell ref="T17:U17"/>
    <mergeCell ref="F9:F11"/>
    <mergeCell ref="G9:R9"/>
    <mergeCell ref="S9:U9"/>
    <mergeCell ref="A2:U2"/>
    <mergeCell ref="A3:U3"/>
    <mergeCell ref="A4:U4"/>
    <mergeCell ref="A7:U7"/>
    <mergeCell ref="G8:R8"/>
    <mergeCell ref="S8:U8"/>
    <mergeCell ref="G10:I10"/>
    <mergeCell ref="J10:L10"/>
    <mergeCell ref="A9:A11"/>
    <mergeCell ref="B9:B11"/>
    <mergeCell ref="C9:C11"/>
    <mergeCell ref="D9:D11"/>
    <mergeCell ref="E9:E11"/>
  </mergeCells>
  <pageMargins left="0.31496062992125984" right="0.19685039370078741" top="0.19685039370078741" bottom="0.19685039370078741" header="0.23622047244094491" footer="0.23622047244094491"/>
  <pageSetup scale="29" fitToHeight="0" orientation="landscape" r:id="rId1"/>
  <headerFooter>
    <oddFooter>&amp;L&amp;"Tahoma,Normal"&amp;9DIRECCIÓN DE PLANIFICACIÓN Y DESARROLLO INSTITUCIONAL&amp;R&amp;"Tahoma,Normal"&amp;9&amp;P/&amp;N
&amp;D</oddFooter>
  </headerFooter>
  <rowBreaks count="1" manualBreakCount="1">
    <brk id="27" max="20"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J191"/>
  <sheetViews>
    <sheetView showGridLines="0" zoomScale="80" zoomScaleNormal="80" zoomScaleSheetLayoutView="50" zoomScalePageLayoutView="50" workbookViewId="0">
      <selection activeCell="B57" sqref="B57:B59"/>
    </sheetView>
  </sheetViews>
  <sheetFormatPr baseColWidth="10" defaultRowHeight="20.25"/>
  <cols>
    <col min="1" max="1" width="50.28515625" style="63" customWidth="1"/>
    <col min="2" max="2" width="26.42578125" style="203" customWidth="1"/>
    <col min="3" max="3" width="20.140625" style="195" customWidth="1"/>
    <col min="4" max="4" width="42.140625" style="194" customWidth="1"/>
    <col min="5" max="5" width="39.85546875" style="195" customWidth="1"/>
    <col min="6" max="6" width="25.85546875" style="196" customWidth="1"/>
    <col min="7" max="18" width="5.5703125" style="63" customWidth="1"/>
    <col min="19" max="19" width="43.42578125" style="63" customWidth="1"/>
    <col min="20" max="20" width="22.7109375" style="63" customWidth="1"/>
    <col min="21" max="21" width="14.5703125" style="63" customWidth="1"/>
    <col min="22" max="114" width="11.42578125" style="105"/>
    <col min="115" max="16384" width="11.42578125" style="63"/>
  </cols>
  <sheetData>
    <row r="1" spans="1:59" ht="62.25" customHeight="1">
      <c r="A1" s="99"/>
      <c r="B1" s="197"/>
      <c r="C1" s="204"/>
      <c r="D1" s="101"/>
      <c r="E1" s="102"/>
      <c r="F1" s="103"/>
      <c r="G1" s="100"/>
      <c r="H1" s="100"/>
      <c r="I1" s="100"/>
      <c r="J1" s="100"/>
      <c r="K1" s="100"/>
      <c r="L1" s="100"/>
      <c r="M1" s="100"/>
      <c r="N1" s="100"/>
      <c r="O1" s="100"/>
      <c r="P1" s="100"/>
      <c r="Q1" s="100"/>
      <c r="R1" s="100"/>
      <c r="S1" s="100"/>
      <c r="T1" s="100"/>
      <c r="U1" s="104"/>
    </row>
    <row r="2" spans="1:59" ht="21" customHeight="1">
      <c r="A2" s="106"/>
      <c r="B2" s="198"/>
      <c r="C2" s="205"/>
      <c r="D2" s="108"/>
      <c r="E2" s="109"/>
      <c r="F2" s="110"/>
      <c r="G2" s="107"/>
      <c r="H2" s="107"/>
      <c r="I2" s="107"/>
      <c r="J2" s="107"/>
      <c r="K2" s="107"/>
      <c r="L2" s="107"/>
      <c r="M2" s="107"/>
      <c r="N2" s="107"/>
      <c r="O2" s="107"/>
      <c r="P2" s="107"/>
      <c r="Q2" s="107"/>
      <c r="R2" s="107"/>
      <c r="S2" s="107"/>
      <c r="T2" s="107"/>
      <c r="U2" s="111"/>
    </row>
    <row r="3" spans="1:59" ht="33" customHeight="1">
      <c r="A3" s="2656" t="s">
        <v>0</v>
      </c>
      <c r="B3" s="2657"/>
      <c r="C3" s="2657"/>
      <c r="D3" s="2657"/>
      <c r="E3" s="2657"/>
      <c r="F3" s="2657"/>
      <c r="G3" s="2657"/>
      <c r="H3" s="2657"/>
      <c r="I3" s="2657"/>
      <c r="J3" s="2657"/>
      <c r="K3" s="2657"/>
      <c r="L3" s="2657"/>
      <c r="M3" s="2657"/>
      <c r="N3" s="2657"/>
      <c r="O3" s="2657"/>
      <c r="P3" s="2657"/>
      <c r="Q3" s="2657"/>
      <c r="R3" s="2657"/>
      <c r="S3" s="2657"/>
      <c r="T3" s="2657"/>
      <c r="U3" s="2658"/>
    </row>
    <row r="4" spans="1:59" ht="30" customHeight="1">
      <c r="A4" s="2659" t="s">
        <v>252</v>
      </c>
      <c r="B4" s="2660"/>
      <c r="C4" s="2660"/>
      <c r="D4" s="2660"/>
      <c r="E4" s="2660"/>
      <c r="F4" s="2660"/>
      <c r="G4" s="2660"/>
      <c r="H4" s="2660"/>
      <c r="I4" s="2660"/>
      <c r="J4" s="2660"/>
      <c r="K4" s="2660"/>
      <c r="L4" s="2660"/>
      <c r="M4" s="2660"/>
      <c r="N4" s="2660"/>
      <c r="O4" s="2660"/>
      <c r="P4" s="2660"/>
      <c r="Q4" s="2660"/>
      <c r="R4" s="2660"/>
      <c r="S4" s="2660"/>
      <c r="T4" s="2660"/>
      <c r="U4" s="2661"/>
    </row>
    <row r="5" spans="1:59" ht="27.75" customHeight="1">
      <c r="A5" s="2662" t="s">
        <v>177</v>
      </c>
      <c r="B5" s="2663"/>
      <c r="C5" s="2663"/>
      <c r="D5" s="2663"/>
      <c r="E5" s="2663"/>
      <c r="F5" s="2663"/>
      <c r="G5" s="2663"/>
      <c r="H5" s="2663"/>
      <c r="I5" s="2663"/>
      <c r="J5" s="2663"/>
      <c r="K5" s="2663"/>
      <c r="L5" s="2663"/>
      <c r="M5" s="2663"/>
      <c r="N5" s="2663"/>
      <c r="O5" s="2663"/>
      <c r="P5" s="2663"/>
      <c r="Q5" s="2663"/>
      <c r="R5" s="2663"/>
      <c r="S5" s="2663"/>
      <c r="T5" s="2663"/>
      <c r="U5" s="2664"/>
    </row>
    <row r="6" spans="1:59" ht="9" customHeight="1">
      <c r="A6" s="112"/>
      <c r="B6" s="199"/>
      <c r="C6" s="113"/>
      <c r="D6" s="113"/>
      <c r="E6" s="113"/>
      <c r="F6" s="114"/>
      <c r="G6" s="114"/>
      <c r="H6" s="114"/>
      <c r="I6" s="114"/>
      <c r="J6" s="114"/>
      <c r="K6" s="114"/>
      <c r="L6" s="114"/>
      <c r="M6" s="114"/>
      <c r="N6" s="114"/>
      <c r="O6" s="114"/>
      <c r="P6" s="114"/>
      <c r="Q6" s="114"/>
      <c r="R6" s="114"/>
      <c r="S6" s="114"/>
      <c r="T6" s="114"/>
      <c r="U6" s="115"/>
    </row>
    <row r="7" spans="1:59" ht="23.25" customHeight="1">
      <c r="A7" s="2665" t="s">
        <v>253</v>
      </c>
      <c r="B7" s="2666"/>
      <c r="C7" s="2666"/>
      <c r="D7" s="2666"/>
      <c r="E7" s="2666"/>
      <c r="F7" s="2666"/>
      <c r="G7" s="2666"/>
      <c r="H7" s="2666"/>
      <c r="I7" s="2666"/>
      <c r="J7" s="2666"/>
      <c r="K7" s="2666"/>
      <c r="L7" s="2666"/>
      <c r="M7" s="2666"/>
      <c r="N7" s="2666"/>
      <c r="O7" s="2666"/>
      <c r="P7" s="2666"/>
      <c r="Q7" s="2666"/>
      <c r="R7" s="2666"/>
      <c r="S7" s="2666"/>
      <c r="T7" s="2666"/>
      <c r="U7" s="2667"/>
    </row>
    <row r="8" spans="1:59" ht="54.75" customHeight="1">
      <c r="A8" s="2668" t="s">
        <v>254</v>
      </c>
      <c r="B8" s="2669"/>
      <c r="C8" s="2669"/>
      <c r="D8" s="2669"/>
      <c r="E8" s="2669"/>
      <c r="F8" s="2669"/>
      <c r="G8" s="2669"/>
      <c r="H8" s="2669"/>
      <c r="I8" s="2669"/>
      <c r="J8" s="2669"/>
      <c r="K8" s="2669"/>
      <c r="L8" s="2669"/>
      <c r="M8" s="2669"/>
      <c r="N8" s="2669"/>
      <c r="O8" s="2669"/>
      <c r="P8" s="2669"/>
      <c r="Q8" s="2669"/>
      <c r="R8" s="2669"/>
      <c r="S8" s="2669"/>
      <c r="T8" s="2669"/>
      <c r="U8" s="2670"/>
    </row>
    <row r="9" spans="1:59">
      <c r="A9" s="64">
        <v>1</v>
      </c>
      <c r="B9" s="200">
        <v>2</v>
      </c>
      <c r="C9" s="65">
        <v>3</v>
      </c>
      <c r="D9" s="65">
        <v>4</v>
      </c>
      <c r="E9" s="116">
        <v>5</v>
      </c>
      <c r="F9" s="65">
        <v>6</v>
      </c>
      <c r="G9" s="2671">
        <v>7</v>
      </c>
      <c r="H9" s="2671"/>
      <c r="I9" s="2671"/>
      <c r="J9" s="2671"/>
      <c r="K9" s="2671"/>
      <c r="L9" s="2671"/>
      <c r="M9" s="2671"/>
      <c r="N9" s="2671"/>
      <c r="O9" s="2671"/>
      <c r="P9" s="2671"/>
      <c r="Q9" s="2671"/>
      <c r="R9" s="2671"/>
      <c r="S9" s="2672">
        <v>8</v>
      </c>
      <c r="T9" s="2673"/>
      <c r="U9" s="2674"/>
    </row>
    <row r="10" spans="1:59" ht="27" customHeight="1">
      <c r="A10" s="2683" t="s">
        <v>4</v>
      </c>
      <c r="B10" s="2685" t="s">
        <v>5</v>
      </c>
      <c r="C10" s="2685" t="s">
        <v>6</v>
      </c>
      <c r="D10" s="2685" t="s">
        <v>7</v>
      </c>
      <c r="E10" s="2685" t="s">
        <v>255</v>
      </c>
      <c r="F10" s="2685" t="s">
        <v>180</v>
      </c>
      <c r="G10" s="2675" t="s">
        <v>10</v>
      </c>
      <c r="H10" s="2676"/>
      <c r="I10" s="2676"/>
      <c r="J10" s="2676"/>
      <c r="K10" s="2676"/>
      <c r="L10" s="2676"/>
      <c r="M10" s="2676"/>
      <c r="N10" s="2676"/>
      <c r="O10" s="2676"/>
      <c r="P10" s="2676"/>
      <c r="Q10" s="2676"/>
      <c r="R10" s="2677"/>
      <c r="S10" s="2675" t="s">
        <v>11</v>
      </c>
      <c r="T10" s="2676"/>
      <c r="U10" s="2678"/>
    </row>
    <row r="11" spans="1:59">
      <c r="A11" s="2683"/>
      <c r="B11" s="2685"/>
      <c r="C11" s="2685"/>
      <c r="D11" s="2685"/>
      <c r="E11" s="2685"/>
      <c r="F11" s="2685"/>
      <c r="G11" s="2679" t="s">
        <v>12</v>
      </c>
      <c r="H11" s="2679"/>
      <c r="I11" s="2679"/>
      <c r="J11" s="2679" t="s">
        <v>13</v>
      </c>
      <c r="K11" s="2679"/>
      <c r="L11" s="2679"/>
      <c r="M11" s="2679" t="s">
        <v>14</v>
      </c>
      <c r="N11" s="2679"/>
      <c r="O11" s="2679"/>
      <c r="P11" s="2679" t="s">
        <v>15</v>
      </c>
      <c r="Q11" s="2679"/>
      <c r="R11" s="2679"/>
      <c r="S11" s="2680" t="s">
        <v>16</v>
      </c>
      <c r="T11" s="2268" t="s">
        <v>17</v>
      </c>
      <c r="U11" s="2682"/>
    </row>
    <row r="12" spans="1:59" ht="20.25" customHeight="1">
      <c r="A12" s="2684"/>
      <c r="B12" s="2686"/>
      <c r="C12" s="2686"/>
      <c r="D12" s="2686"/>
      <c r="E12" s="2686"/>
      <c r="F12" s="2686"/>
      <c r="G12" s="117">
        <v>1</v>
      </c>
      <c r="H12" s="117">
        <v>2</v>
      </c>
      <c r="I12" s="117">
        <v>3</v>
      </c>
      <c r="J12" s="117">
        <v>4</v>
      </c>
      <c r="K12" s="117">
        <v>5</v>
      </c>
      <c r="L12" s="117">
        <v>6</v>
      </c>
      <c r="M12" s="117">
        <v>7</v>
      </c>
      <c r="N12" s="117">
        <v>8</v>
      </c>
      <c r="O12" s="117">
        <v>9</v>
      </c>
      <c r="P12" s="117">
        <v>10</v>
      </c>
      <c r="Q12" s="117">
        <v>11</v>
      </c>
      <c r="R12" s="117">
        <v>12</v>
      </c>
      <c r="S12" s="2681"/>
      <c r="T12" s="118" t="s">
        <v>18</v>
      </c>
      <c r="U12" s="119" t="s">
        <v>19</v>
      </c>
    </row>
    <row r="13" spans="1:59" s="105" customFormat="1" ht="29.25" hidden="1" customHeight="1">
      <c r="A13" s="2699" t="s">
        <v>256</v>
      </c>
      <c r="B13" s="2696" t="s">
        <v>257</v>
      </c>
      <c r="C13" s="2702">
        <v>5</v>
      </c>
      <c r="D13" s="120" t="s">
        <v>258</v>
      </c>
      <c r="E13" s="2696" t="s">
        <v>259</v>
      </c>
      <c r="F13" s="2693" t="s">
        <v>260</v>
      </c>
      <c r="G13" s="121"/>
      <c r="H13" s="121"/>
      <c r="I13" s="121"/>
      <c r="J13" s="89"/>
      <c r="K13" s="89"/>
      <c r="L13" s="89"/>
      <c r="M13" s="89"/>
      <c r="N13" s="89"/>
      <c r="O13" s="121"/>
      <c r="P13" s="121"/>
      <c r="Q13" s="121"/>
      <c r="R13" s="122"/>
      <c r="S13" s="2705"/>
      <c r="T13" s="2687"/>
      <c r="U13" s="2687"/>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row>
    <row r="14" spans="1:59" s="105" customFormat="1" ht="43.5" hidden="1" customHeight="1">
      <c r="A14" s="2700"/>
      <c r="B14" s="2697"/>
      <c r="C14" s="2703"/>
      <c r="D14" s="120" t="s">
        <v>261</v>
      </c>
      <c r="E14" s="2697"/>
      <c r="F14" s="2694"/>
      <c r="G14" s="121"/>
      <c r="H14" s="121"/>
      <c r="I14" s="121"/>
      <c r="J14" s="121"/>
      <c r="K14" s="121"/>
      <c r="L14" s="89"/>
      <c r="M14" s="89"/>
      <c r="N14" s="89"/>
      <c r="O14" s="89"/>
      <c r="P14" s="121"/>
      <c r="Q14" s="121"/>
      <c r="R14" s="122"/>
      <c r="S14" s="2706"/>
      <c r="T14" s="2688"/>
      <c r="U14" s="2688"/>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row>
    <row r="15" spans="1:59" s="105" customFormat="1" ht="59.25" hidden="1" customHeight="1">
      <c r="A15" s="2700"/>
      <c r="B15" s="2697"/>
      <c r="C15" s="2703"/>
      <c r="D15" s="120" t="s">
        <v>262</v>
      </c>
      <c r="E15" s="2697"/>
      <c r="F15" s="2694"/>
      <c r="G15" s="121"/>
      <c r="H15" s="121"/>
      <c r="I15" s="121"/>
      <c r="J15" s="121"/>
      <c r="K15" s="121"/>
      <c r="L15" s="121"/>
      <c r="M15" s="89"/>
      <c r="N15" s="89"/>
      <c r="O15" s="89"/>
      <c r="P15" s="89"/>
      <c r="Q15" s="89"/>
      <c r="R15" s="89"/>
      <c r="S15" s="2706"/>
      <c r="T15" s="2688"/>
      <c r="U15" s="2688"/>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row>
    <row r="16" spans="1:59" s="105" customFormat="1" ht="0.75" hidden="1" customHeight="1">
      <c r="A16" s="2701"/>
      <c r="B16" s="2698"/>
      <c r="C16" s="2704"/>
      <c r="D16" s="120" t="s">
        <v>263</v>
      </c>
      <c r="E16" s="2698"/>
      <c r="F16" s="2695"/>
      <c r="G16" s="121"/>
      <c r="H16" s="121"/>
      <c r="I16" s="121"/>
      <c r="J16" s="121"/>
      <c r="K16" s="121"/>
      <c r="L16" s="121"/>
      <c r="M16" s="121"/>
      <c r="N16" s="89"/>
      <c r="O16" s="89"/>
      <c r="P16" s="89"/>
      <c r="Q16" s="89"/>
      <c r="R16" s="89"/>
      <c r="S16" s="2707"/>
      <c r="T16" s="2689"/>
      <c r="U16" s="2689"/>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row>
    <row r="17" spans="1:59" s="105" customFormat="1" ht="83.25" customHeight="1">
      <c r="A17" s="2690" t="s">
        <v>264</v>
      </c>
      <c r="B17" s="128"/>
      <c r="C17" s="208"/>
      <c r="D17" s="120" t="s">
        <v>265</v>
      </c>
      <c r="E17" s="125" t="s">
        <v>266</v>
      </c>
      <c r="F17" s="2693" t="s">
        <v>267</v>
      </c>
      <c r="G17" s="121"/>
      <c r="H17" s="126"/>
      <c r="I17" s="126"/>
      <c r="J17" s="126"/>
      <c r="K17" s="121"/>
      <c r="L17" s="121"/>
      <c r="M17" s="121"/>
      <c r="N17" s="89"/>
      <c r="O17" s="89"/>
      <c r="P17" s="89"/>
      <c r="Q17" s="89"/>
      <c r="R17" s="89"/>
      <c r="S17" s="2696" t="s">
        <v>268</v>
      </c>
      <c r="T17" s="2687"/>
      <c r="U17" s="127"/>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row>
    <row r="18" spans="1:59" s="105" customFormat="1" ht="78" customHeight="1">
      <c r="A18" s="2691"/>
      <c r="B18" s="128"/>
      <c r="C18" s="208"/>
      <c r="D18" s="120" t="s">
        <v>269</v>
      </c>
      <c r="E18" s="120" t="s">
        <v>270</v>
      </c>
      <c r="F18" s="2694"/>
      <c r="G18" s="121"/>
      <c r="H18" s="121"/>
      <c r="I18" s="121"/>
      <c r="J18" s="121"/>
      <c r="K18" s="126"/>
      <c r="L18" s="126"/>
      <c r="M18" s="121"/>
      <c r="N18" s="89"/>
      <c r="O18" s="89"/>
      <c r="P18" s="89"/>
      <c r="Q18" s="89"/>
      <c r="R18" s="89"/>
      <c r="S18" s="2697"/>
      <c r="T18" s="2688"/>
      <c r="U18" s="127"/>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row>
    <row r="19" spans="1:59" s="105" customFormat="1" ht="82.5" customHeight="1">
      <c r="A19" s="2691"/>
      <c r="B19" s="128"/>
      <c r="C19" s="208"/>
      <c r="D19" s="120" t="s">
        <v>271</v>
      </c>
      <c r="E19" s="128" t="s">
        <v>272</v>
      </c>
      <c r="F19" s="2695"/>
      <c r="G19" s="121"/>
      <c r="H19" s="121"/>
      <c r="I19" s="121"/>
      <c r="J19" s="121"/>
      <c r="K19" s="121"/>
      <c r="L19" s="121"/>
      <c r="M19" s="126"/>
      <c r="N19" s="129"/>
      <c r="O19" s="129"/>
      <c r="P19" s="129"/>
      <c r="Q19" s="129"/>
      <c r="R19" s="129"/>
      <c r="S19" s="2698"/>
      <c r="T19" s="2689"/>
      <c r="U19" s="127"/>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row>
    <row r="20" spans="1:59" s="105" customFormat="1" ht="72" hidden="1" customHeight="1">
      <c r="A20" s="2691"/>
      <c r="B20" s="131"/>
      <c r="C20" s="124"/>
      <c r="D20" s="130"/>
      <c r="E20" s="131"/>
      <c r="F20" s="132"/>
      <c r="G20" s="121"/>
      <c r="H20" s="121"/>
      <c r="I20" s="121"/>
      <c r="J20" s="121"/>
      <c r="K20" s="121"/>
      <c r="L20" s="121"/>
      <c r="M20" s="121"/>
      <c r="N20" s="89"/>
      <c r="O20" s="89"/>
      <c r="P20" s="89"/>
      <c r="Q20" s="89"/>
      <c r="R20" s="89"/>
      <c r="S20" s="128"/>
      <c r="T20" s="127"/>
      <c r="U20" s="127"/>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row>
    <row r="21" spans="1:59" s="105" customFormat="1" ht="72" hidden="1" customHeight="1">
      <c r="A21" s="2692"/>
      <c r="B21" s="131"/>
      <c r="C21" s="124"/>
      <c r="D21" s="133"/>
      <c r="E21" s="134"/>
      <c r="F21" s="132"/>
      <c r="G21" s="121"/>
      <c r="H21" s="121"/>
      <c r="I21" s="121"/>
      <c r="J21" s="121"/>
      <c r="K21" s="121"/>
      <c r="L21" s="121"/>
      <c r="M21" s="121"/>
      <c r="N21" s="89"/>
      <c r="O21" s="89"/>
      <c r="P21" s="89"/>
      <c r="Q21" s="89"/>
      <c r="R21" s="89"/>
      <c r="S21" s="128"/>
      <c r="T21" s="127"/>
      <c r="U21" s="127"/>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row>
    <row r="22" spans="1:59" s="105" customFormat="1" ht="42.75" customHeight="1">
      <c r="A22" s="2708" t="s">
        <v>273</v>
      </c>
      <c r="B22" s="2709"/>
      <c r="C22" s="2709"/>
      <c r="D22" s="2709"/>
      <c r="E22" s="2709"/>
      <c r="F22" s="2709"/>
      <c r="G22" s="2709"/>
      <c r="H22" s="2709"/>
      <c r="I22" s="2709"/>
      <c r="J22" s="2709"/>
      <c r="K22" s="2709"/>
      <c r="L22" s="2709"/>
      <c r="M22" s="2709"/>
      <c r="N22" s="2709"/>
      <c r="O22" s="2709"/>
      <c r="P22" s="2709"/>
      <c r="Q22" s="2709"/>
      <c r="R22" s="2709"/>
      <c r="S22" s="2709"/>
      <c r="T22" s="2709"/>
      <c r="U22" s="2710"/>
    </row>
    <row r="23" spans="1:59">
      <c r="A23" s="135">
        <v>1</v>
      </c>
      <c r="B23" s="201">
        <v>2</v>
      </c>
      <c r="C23" s="136">
        <v>3</v>
      </c>
      <c r="D23" s="136">
        <v>4</v>
      </c>
      <c r="E23" s="137">
        <v>5</v>
      </c>
      <c r="F23" s="136">
        <v>6</v>
      </c>
      <c r="G23" s="2711">
        <v>7</v>
      </c>
      <c r="H23" s="2711"/>
      <c r="I23" s="2711"/>
      <c r="J23" s="2711"/>
      <c r="K23" s="2711"/>
      <c r="L23" s="2711"/>
      <c r="M23" s="2711"/>
      <c r="N23" s="2711"/>
      <c r="O23" s="2711"/>
      <c r="P23" s="2711"/>
      <c r="Q23" s="2711"/>
      <c r="R23" s="2711"/>
      <c r="S23" s="2712">
        <v>8</v>
      </c>
      <c r="T23" s="2713"/>
      <c r="U23" s="2714"/>
    </row>
    <row r="24" spans="1:59" ht="27" customHeight="1">
      <c r="A24" s="2683" t="s">
        <v>4</v>
      </c>
      <c r="B24" s="2715" t="s">
        <v>5</v>
      </c>
      <c r="C24" s="2685" t="s">
        <v>6</v>
      </c>
      <c r="D24" s="2685" t="s">
        <v>7</v>
      </c>
      <c r="E24" s="2685" t="s">
        <v>255</v>
      </c>
      <c r="F24" s="2685" t="s">
        <v>180</v>
      </c>
      <c r="G24" s="2675" t="s">
        <v>10</v>
      </c>
      <c r="H24" s="2676"/>
      <c r="I24" s="2676"/>
      <c r="J24" s="2676"/>
      <c r="K24" s="2676"/>
      <c r="L24" s="2676"/>
      <c r="M24" s="2676"/>
      <c r="N24" s="2676"/>
      <c r="O24" s="2676"/>
      <c r="P24" s="2676"/>
      <c r="Q24" s="2676"/>
      <c r="R24" s="2677"/>
      <c r="S24" s="2675" t="s">
        <v>11</v>
      </c>
      <c r="T24" s="2676"/>
      <c r="U24" s="2678"/>
    </row>
    <row r="25" spans="1:59">
      <c r="A25" s="2683"/>
      <c r="B25" s="2715"/>
      <c r="C25" s="2685"/>
      <c r="D25" s="2685"/>
      <c r="E25" s="2685"/>
      <c r="F25" s="2685"/>
      <c r="G25" s="2679" t="s">
        <v>12</v>
      </c>
      <c r="H25" s="2679"/>
      <c r="I25" s="2679"/>
      <c r="J25" s="2679" t="s">
        <v>13</v>
      </c>
      <c r="K25" s="2679"/>
      <c r="L25" s="2679"/>
      <c r="M25" s="2679" t="s">
        <v>14</v>
      </c>
      <c r="N25" s="2679"/>
      <c r="O25" s="2679"/>
      <c r="P25" s="2679" t="s">
        <v>15</v>
      </c>
      <c r="Q25" s="2679"/>
      <c r="R25" s="2679"/>
      <c r="S25" s="2680" t="s">
        <v>16</v>
      </c>
      <c r="T25" s="2268" t="s">
        <v>17</v>
      </c>
      <c r="U25" s="2682"/>
    </row>
    <row r="26" spans="1:59" ht="20.25" customHeight="1">
      <c r="A26" s="2684"/>
      <c r="B26" s="2716"/>
      <c r="C26" s="2686"/>
      <c r="D26" s="2686"/>
      <c r="E26" s="2686"/>
      <c r="F26" s="2686"/>
      <c r="G26" s="117">
        <v>1</v>
      </c>
      <c r="H26" s="117">
        <v>2</v>
      </c>
      <c r="I26" s="117">
        <v>3</v>
      </c>
      <c r="J26" s="117">
        <v>4</v>
      </c>
      <c r="K26" s="117">
        <v>5</v>
      </c>
      <c r="L26" s="117">
        <v>6</v>
      </c>
      <c r="M26" s="117">
        <v>7</v>
      </c>
      <c r="N26" s="117">
        <v>8</v>
      </c>
      <c r="O26" s="117">
        <v>9</v>
      </c>
      <c r="P26" s="117">
        <v>10</v>
      </c>
      <c r="Q26" s="117">
        <v>11</v>
      </c>
      <c r="R26" s="117">
        <v>12</v>
      </c>
      <c r="S26" s="2681"/>
      <c r="T26" s="118" t="s">
        <v>18</v>
      </c>
      <c r="U26" s="119" t="s">
        <v>19</v>
      </c>
    </row>
    <row r="27" spans="1:59" s="105" customFormat="1" ht="72" hidden="1" customHeight="1">
      <c r="A27" s="2717" t="s">
        <v>274</v>
      </c>
      <c r="B27" s="2696" t="s">
        <v>275</v>
      </c>
      <c r="C27" s="2722">
        <v>1</v>
      </c>
      <c r="D27" s="120" t="s">
        <v>276</v>
      </c>
      <c r="E27" s="2696" t="s">
        <v>277</v>
      </c>
      <c r="F27" s="2718" t="s">
        <v>260</v>
      </c>
      <c r="G27" s="121"/>
      <c r="H27" s="121"/>
      <c r="I27" s="121"/>
      <c r="J27" s="121"/>
      <c r="K27" s="121"/>
      <c r="L27" s="121"/>
      <c r="M27" s="121"/>
      <c r="N27" s="121"/>
      <c r="O27" s="121"/>
      <c r="P27" s="121"/>
      <c r="Q27" s="121"/>
      <c r="R27" s="89"/>
      <c r="S27" s="2705"/>
      <c r="T27" s="2687"/>
      <c r="U27" s="2687"/>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row>
    <row r="28" spans="1:59" s="105" customFormat="1" ht="72" hidden="1" customHeight="1">
      <c r="A28" s="2717"/>
      <c r="B28" s="2697"/>
      <c r="C28" s="2703"/>
      <c r="D28" s="120" t="s">
        <v>278</v>
      </c>
      <c r="E28" s="2697"/>
      <c r="F28" s="2723"/>
      <c r="G28" s="121"/>
      <c r="H28" s="121"/>
      <c r="I28" s="121"/>
      <c r="J28" s="121"/>
      <c r="K28" s="121"/>
      <c r="L28" s="121"/>
      <c r="M28" s="121"/>
      <c r="N28" s="121"/>
      <c r="O28" s="121"/>
      <c r="P28" s="121"/>
      <c r="Q28" s="121"/>
      <c r="R28" s="89"/>
      <c r="S28" s="2706"/>
      <c r="T28" s="2688"/>
      <c r="U28" s="2688"/>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row>
    <row r="29" spans="1:59" s="105" customFormat="1" ht="72" hidden="1" customHeight="1">
      <c r="A29" s="2717"/>
      <c r="B29" s="2698"/>
      <c r="C29" s="2704"/>
      <c r="D29" s="120" t="s">
        <v>279</v>
      </c>
      <c r="E29" s="2698"/>
      <c r="F29" s="2724"/>
      <c r="G29" s="121"/>
      <c r="H29" s="121"/>
      <c r="I29" s="121"/>
      <c r="J29" s="121"/>
      <c r="K29" s="121"/>
      <c r="L29" s="121"/>
      <c r="M29" s="121"/>
      <c r="N29" s="121"/>
      <c r="O29" s="121"/>
      <c r="P29" s="121"/>
      <c r="Q29" s="121"/>
      <c r="R29" s="89"/>
      <c r="S29" s="2707"/>
      <c r="T29" s="2689"/>
      <c r="U29" s="2689"/>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row>
    <row r="30" spans="1:59" s="105" customFormat="1" ht="72" hidden="1" customHeight="1">
      <c r="A30" s="2717" t="s">
        <v>280</v>
      </c>
      <c r="B30" s="2696" t="s">
        <v>281</v>
      </c>
      <c r="C30" s="2702">
        <v>1</v>
      </c>
      <c r="D30" s="120" t="s">
        <v>282</v>
      </c>
      <c r="E30" s="2693" t="s">
        <v>283</v>
      </c>
      <c r="F30" s="2718" t="s">
        <v>284</v>
      </c>
      <c r="G30" s="121"/>
      <c r="H30" s="121"/>
      <c r="I30" s="121"/>
      <c r="J30" s="121"/>
      <c r="K30" s="121"/>
      <c r="L30" s="121"/>
      <c r="M30" s="89"/>
      <c r="N30" s="89"/>
      <c r="O30" s="89"/>
      <c r="P30" s="89"/>
      <c r="Q30" s="89"/>
      <c r="R30" s="89"/>
      <c r="S30" s="2719"/>
      <c r="T30" s="2687"/>
      <c r="U30" s="2687"/>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row>
    <row r="31" spans="1:59" s="105" customFormat="1" ht="72" hidden="1" customHeight="1">
      <c r="A31" s="2717"/>
      <c r="B31" s="2697"/>
      <c r="C31" s="2703"/>
      <c r="D31" s="120" t="s">
        <v>285</v>
      </c>
      <c r="E31" s="2694"/>
      <c r="F31" s="2694"/>
      <c r="G31" s="121"/>
      <c r="H31" s="121"/>
      <c r="I31" s="121"/>
      <c r="J31" s="121"/>
      <c r="K31" s="121"/>
      <c r="L31" s="121"/>
      <c r="M31" s="121"/>
      <c r="N31" s="121"/>
      <c r="O31" s="89"/>
      <c r="P31" s="89"/>
      <c r="Q31" s="89"/>
      <c r="R31" s="89"/>
      <c r="S31" s="2720"/>
      <c r="T31" s="2688"/>
      <c r="U31" s="2688"/>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row>
    <row r="32" spans="1:59" s="105" customFormat="1" ht="72" hidden="1" customHeight="1">
      <c r="A32" s="2717"/>
      <c r="B32" s="2698"/>
      <c r="C32" s="2704"/>
      <c r="D32" s="120" t="s">
        <v>286</v>
      </c>
      <c r="E32" s="2695"/>
      <c r="F32" s="2695"/>
      <c r="G32" s="121"/>
      <c r="H32" s="121"/>
      <c r="I32" s="121"/>
      <c r="J32" s="121"/>
      <c r="K32" s="121"/>
      <c r="L32" s="121"/>
      <c r="M32" s="121"/>
      <c r="N32" s="121"/>
      <c r="O32" s="89"/>
      <c r="P32" s="89"/>
      <c r="Q32" s="89"/>
      <c r="R32" s="89"/>
      <c r="S32" s="2721"/>
      <c r="T32" s="2689"/>
      <c r="U32" s="2689"/>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row>
    <row r="33" spans="1:59" s="105" customFormat="1" ht="72" hidden="1" customHeight="1">
      <c r="A33" s="2717" t="s">
        <v>287</v>
      </c>
      <c r="B33" s="2727" t="s">
        <v>288</v>
      </c>
      <c r="C33" s="2728">
        <v>0.2</v>
      </c>
      <c r="D33" s="138" t="s">
        <v>289</v>
      </c>
      <c r="E33" s="2693" t="s">
        <v>290</v>
      </c>
      <c r="F33" s="2693" t="s">
        <v>284</v>
      </c>
      <c r="G33" s="121"/>
      <c r="H33" s="121"/>
      <c r="I33" s="121"/>
      <c r="J33" s="121"/>
      <c r="K33" s="121"/>
      <c r="L33" s="121"/>
      <c r="M33" s="121"/>
      <c r="N33" s="121"/>
      <c r="O33" s="121"/>
      <c r="P33" s="121"/>
      <c r="Q33" s="89"/>
      <c r="R33" s="89"/>
      <c r="S33" s="2729"/>
      <c r="T33" s="2725"/>
      <c r="U33" s="2725"/>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row>
    <row r="34" spans="1:59" s="105" customFormat="1" ht="72" hidden="1" customHeight="1">
      <c r="A34" s="2726"/>
      <c r="B34" s="2696"/>
      <c r="C34" s="2722"/>
      <c r="D34" s="139" t="s">
        <v>291</v>
      </c>
      <c r="E34" s="2694"/>
      <c r="F34" s="2694"/>
      <c r="G34" s="140"/>
      <c r="H34" s="140"/>
      <c r="I34" s="140"/>
      <c r="J34" s="140"/>
      <c r="K34" s="140"/>
      <c r="L34" s="140"/>
      <c r="M34" s="140"/>
      <c r="N34" s="140"/>
      <c r="O34" s="140"/>
      <c r="P34" s="140"/>
      <c r="Q34" s="89"/>
      <c r="R34" s="89"/>
      <c r="S34" s="2719"/>
      <c r="T34" s="2687"/>
      <c r="U34" s="2687"/>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row>
    <row r="35" spans="1:59" s="105" customFormat="1" ht="72" hidden="1" customHeight="1">
      <c r="A35" s="2726"/>
      <c r="B35" s="2696"/>
      <c r="C35" s="2722"/>
      <c r="D35" s="139" t="s">
        <v>292</v>
      </c>
      <c r="E35" s="2694"/>
      <c r="F35" s="2694"/>
      <c r="G35" s="140"/>
      <c r="H35" s="140"/>
      <c r="I35" s="140"/>
      <c r="J35" s="140"/>
      <c r="K35" s="140"/>
      <c r="L35" s="140"/>
      <c r="M35" s="140"/>
      <c r="N35" s="140"/>
      <c r="O35" s="140"/>
      <c r="P35" s="140"/>
      <c r="Q35" s="89"/>
      <c r="R35" s="89"/>
      <c r="S35" s="2719"/>
      <c r="T35" s="2687"/>
      <c r="U35" s="2687"/>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row>
    <row r="36" spans="1:59" s="105" customFormat="1" ht="72" hidden="1" customHeight="1">
      <c r="A36" s="2726"/>
      <c r="B36" s="2696"/>
      <c r="C36" s="2702"/>
      <c r="D36" s="125" t="s">
        <v>293</v>
      </c>
      <c r="E36" s="2695"/>
      <c r="F36" s="2695"/>
      <c r="G36" s="140"/>
      <c r="H36" s="140"/>
      <c r="I36" s="140"/>
      <c r="J36" s="140"/>
      <c r="K36" s="140"/>
      <c r="L36" s="140"/>
      <c r="M36" s="140"/>
      <c r="N36" s="140"/>
      <c r="O36" s="140"/>
      <c r="P36" s="140"/>
      <c r="Q36" s="89"/>
      <c r="R36" s="89"/>
      <c r="S36" s="2719"/>
      <c r="T36" s="2687"/>
      <c r="U36" s="2687"/>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row>
    <row r="37" spans="1:59" s="105" customFormat="1" ht="72" hidden="1" customHeight="1">
      <c r="A37" s="2717" t="s">
        <v>294</v>
      </c>
      <c r="B37" s="2696" t="s">
        <v>295</v>
      </c>
      <c r="C37" s="2702">
        <v>1</v>
      </c>
      <c r="D37" s="125" t="s">
        <v>296</v>
      </c>
      <c r="E37" s="2705" t="s">
        <v>297</v>
      </c>
      <c r="F37" s="2693" t="s">
        <v>298</v>
      </c>
      <c r="G37" s="121"/>
      <c r="H37" s="121"/>
      <c r="I37" s="141"/>
      <c r="J37" s="141"/>
      <c r="K37" s="141"/>
      <c r="L37" s="141"/>
      <c r="M37" s="121"/>
      <c r="N37" s="121"/>
      <c r="O37" s="121"/>
      <c r="P37" s="121"/>
      <c r="Q37" s="121"/>
      <c r="R37" s="122"/>
      <c r="S37" s="2705"/>
      <c r="T37" s="2687"/>
      <c r="U37" s="2687"/>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row>
    <row r="38" spans="1:59" s="105" customFormat="1" ht="72" hidden="1" customHeight="1">
      <c r="A38" s="2717"/>
      <c r="B38" s="2697"/>
      <c r="C38" s="2703"/>
      <c r="D38" s="125" t="s">
        <v>299</v>
      </c>
      <c r="E38" s="2706"/>
      <c r="F38" s="2694"/>
      <c r="G38" s="121"/>
      <c r="H38" s="121"/>
      <c r="I38" s="121"/>
      <c r="J38" s="121"/>
      <c r="K38" s="141"/>
      <c r="L38" s="141"/>
      <c r="M38" s="141"/>
      <c r="N38" s="141"/>
      <c r="O38" s="141"/>
      <c r="P38" s="141"/>
      <c r="Q38" s="121"/>
      <c r="R38" s="122"/>
      <c r="S38" s="2706"/>
      <c r="T38" s="2688"/>
      <c r="U38" s="2688"/>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row>
    <row r="39" spans="1:59" s="105" customFormat="1" ht="72" hidden="1" customHeight="1">
      <c r="A39" s="2717"/>
      <c r="B39" s="2697"/>
      <c r="C39" s="2703"/>
      <c r="D39" s="125" t="s">
        <v>300</v>
      </c>
      <c r="E39" s="2706"/>
      <c r="F39" s="2694"/>
      <c r="G39" s="121"/>
      <c r="H39" s="121"/>
      <c r="I39" s="121"/>
      <c r="J39" s="121"/>
      <c r="K39" s="121"/>
      <c r="L39" s="121"/>
      <c r="M39" s="141"/>
      <c r="N39" s="141"/>
      <c r="O39" s="141"/>
      <c r="P39" s="141"/>
      <c r="Q39" s="141"/>
      <c r="R39" s="141"/>
      <c r="S39" s="2706"/>
      <c r="T39" s="2688"/>
      <c r="U39" s="2688"/>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row>
    <row r="40" spans="1:59" s="105" customFormat="1" ht="72" hidden="1" customHeight="1">
      <c r="A40" s="2717"/>
      <c r="B40" s="2698"/>
      <c r="C40" s="2704"/>
      <c r="D40" s="120" t="s">
        <v>301</v>
      </c>
      <c r="E40" s="2707"/>
      <c r="F40" s="2695"/>
      <c r="G40" s="121"/>
      <c r="H40" s="121"/>
      <c r="I40" s="121"/>
      <c r="J40" s="121"/>
      <c r="K40" s="121"/>
      <c r="L40" s="121"/>
      <c r="M40" s="141"/>
      <c r="N40" s="141"/>
      <c r="O40" s="141"/>
      <c r="P40" s="141"/>
      <c r="Q40" s="141"/>
      <c r="R40" s="141"/>
      <c r="S40" s="2707"/>
      <c r="T40" s="2689"/>
      <c r="U40" s="2689"/>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row>
    <row r="41" spans="1:59" s="105" customFormat="1" ht="89.25" customHeight="1">
      <c r="A41" s="2734" t="s">
        <v>294</v>
      </c>
      <c r="B41" s="2735" t="s">
        <v>302</v>
      </c>
      <c r="C41" s="2736">
        <v>7</v>
      </c>
      <c r="D41" s="120" t="s">
        <v>303</v>
      </c>
      <c r="E41" s="120" t="s">
        <v>304</v>
      </c>
      <c r="F41" s="2737" t="s">
        <v>305</v>
      </c>
      <c r="G41" s="142"/>
      <c r="H41" s="142"/>
      <c r="I41" s="142"/>
      <c r="J41" s="142"/>
      <c r="K41" s="142"/>
      <c r="L41" s="142"/>
      <c r="M41" s="142"/>
      <c r="N41" s="142"/>
      <c r="O41" s="142"/>
      <c r="P41" s="142"/>
      <c r="Q41" s="142"/>
      <c r="R41" s="142"/>
      <c r="S41" s="2737" t="s">
        <v>306</v>
      </c>
      <c r="T41" s="2725">
        <v>43308000</v>
      </c>
      <c r="U41" s="2739"/>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row>
    <row r="42" spans="1:59" s="105" customFormat="1" ht="56.25" customHeight="1">
      <c r="A42" s="2734"/>
      <c r="B42" s="2735"/>
      <c r="C42" s="2736"/>
      <c r="D42" s="120" t="s">
        <v>307</v>
      </c>
      <c r="E42" s="120" t="s">
        <v>308</v>
      </c>
      <c r="F42" s="2737"/>
      <c r="G42" s="142"/>
      <c r="H42" s="142"/>
      <c r="I42" s="142"/>
      <c r="J42" s="142"/>
      <c r="K42" s="142"/>
      <c r="L42" s="142"/>
      <c r="M42" s="142"/>
      <c r="N42" s="142"/>
      <c r="O42" s="142"/>
      <c r="P42" s="142"/>
      <c r="Q42" s="142"/>
      <c r="R42" s="142"/>
      <c r="S42" s="2737"/>
      <c r="T42" s="2725"/>
      <c r="U42" s="2739"/>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row>
    <row r="43" spans="1:59" s="105" customFormat="1" ht="66.75" customHeight="1">
      <c r="A43" s="2734"/>
      <c r="B43" s="2735"/>
      <c r="C43" s="2736"/>
      <c r="D43" s="120" t="s">
        <v>309</v>
      </c>
      <c r="E43" s="120" t="s">
        <v>310</v>
      </c>
      <c r="F43" s="2737"/>
      <c r="G43" s="142"/>
      <c r="H43" s="142"/>
      <c r="I43" s="142"/>
      <c r="J43" s="142"/>
      <c r="K43" s="142"/>
      <c r="L43" s="142"/>
      <c r="M43" s="142"/>
      <c r="N43" s="142"/>
      <c r="O43" s="142"/>
      <c r="P43" s="142"/>
      <c r="Q43" s="142"/>
      <c r="R43" s="142"/>
      <c r="S43" s="2737"/>
      <c r="T43" s="2725"/>
      <c r="U43" s="2739"/>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row>
    <row r="44" spans="1:59" s="105" customFormat="1" ht="66.75" customHeight="1">
      <c r="A44" s="2734"/>
      <c r="B44" s="71"/>
      <c r="C44" s="85"/>
      <c r="D44" s="120" t="s">
        <v>311</v>
      </c>
      <c r="E44" s="143" t="s">
        <v>312</v>
      </c>
      <c r="F44" s="2737"/>
      <c r="G44" s="142"/>
      <c r="H44" s="142"/>
      <c r="I44" s="142"/>
      <c r="J44" s="142"/>
      <c r="K44" s="142"/>
      <c r="L44" s="142"/>
      <c r="M44" s="142"/>
      <c r="N44" s="142"/>
      <c r="O44" s="142"/>
      <c r="P44" s="142"/>
      <c r="Q44" s="142"/>
      <c r="R44" s="142"/>
      <c r="S44" s="2737"/>
      <c r="T44" s="2725"/>
      <c r="U44" s="2739"/>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row>
    <row r="45" spans="1:59">
      <c r="A45" s="144">
        <v>1</v>
      </c>
      <c r="B45" s="202">
        <v>2</v>
      </c>
      <c r="C45" s="144">
        <v>3</v>
      </c>
      <c r="D45" s="144">
        <v>4</v>
      </c>
      <c r="E45" s="145">
        <v>5</v>
      </c>
      <c r="F45" s="144">
        <v>6</v>
      </c>
      <c r="G45" s="2740">
        <v>7</v>
      </c>
      <c r="H45" s="2740"/>
      <c r="I45" s="2740"/>
      <c r="J45" s="2740"/>
      <c r="K45" s="2740"/>
      <c r="L45" s="2740"/>
      <c r="M45" s="2740"/>
      <c r="N45" s="2740"/>
      <c r="O45" s="2740"/>
      <c r="P45" s="2740"/>
      <c r="Q45" s="2740"/>
      <c r="R45" s="2740"/>
      <c r="S45" s="2741">
        <v>8</v>
      </c>
      <c r="T45" s="2741"/>
      <c r="U45" s="2741"/>
    </row>
    <row r="46" spans="1:59" ht="27" customHeight="1">
      <c r="A46" s="2730" t="s">
        <v>4</v>
      </c>
      <c r="B46" s="2731" t="s">
        <v>5</v>
      </c>
      <c r="C46" s="2732" t="s">
        <v>6</v>
      </c>
      <c r="D46" s="2730" t="s">
        <v>7</v>
      </c>
      <c r="E46" s="2730" t="s">
        <v>255</v>
      </c>
      <c r="F46" s="2730" t="s">
        <v>180</v>
      </c>
      <c r="G46" s="2733" t="s">
        <v>10</v>
      </c>
      <c r="H46" s="2733"/>
      <c r="I46" s="2733"/>
      <c r="J46" s="2733"/>
      <c r="K46" s="2733"/>
      <c r="L46" s="2733"/>
      <c r="M46" s="2733"/>
      <c r="N46" s="2733"/>
      <c r="O46" s="2733"/>
      <c r="P46" s="2733"/>
      <c r="Q46" s="2733"/>
      <c r="R46" s="2733"/>
      <c r="S46" s="2733" t="s">
        <v>11</v>
      </c>
      <c r="T46" s="2733"/>
      <c r="U46" s="2733"/>
    </row>
    <row r="47" spans="1:59">
      <c r="A47" s="2730"/>
      <c r="B47" s="2731"/>
      <c r="C47" s="2732"/>
      <c r="D47" s="2730"/>
      <c r="E47" s="2730"/>
      <c r="F47" s="2730"/>
      <c r="G47" s="2738" t="s">
        <v>12</v>
      </c>
      <c r="H47" s="2738"/>
      <c r="I47" s="2738"/>
      <c r="J47" s="2738" t="s">
        <v>13</v>
      </c>
      <c r="K47" s="2738"/>
      <c r="L47" s="2738"/>
      <c r="M47" s="2738" t="s">
        <v>14</v>
      </c>
      <c r="N47" s="2738"/>
      <c r="O47" s="2738"/>
      <c r="P47" s="2738" t="s">
        <v>15</v>
      </c>
      <c r="Q47" s="2738"/>
      <c r="R47" s="2738"/>
      <c r="S47" s="2733" t="s">
        <v>16</v>
      </c>
      <c r="T47" s="2733" t="s">
        <v>17</v>
      </c>
      <c r="U47" s="2733"/>
    </row>
    <row r="48" spans="1:59" ht="20.25" customHeight="1">
      <c r="A48" s="2730"/>
      <c r="B48" s="2731"/>
      <c r="C48" s="2732"/>
      <c r="D48" s="2730"/>
      <c r="E48" s="2730"/>
      <c r="F48" s="2730"/>
      <c r="G48" s="146">
        <v>1</v>
      </c>
      <c r="H48" s="146">
        <v>2</v>
      </c>
      <c r="I48" s="146">
        <v>3</v>
      </c>
      <c r="J48" s="146">
        <v>4</v>
      </c>
      <c r="K48" s="146">
        <v>5</v>
      </c>
      <c r="L48" s="146">
        <v>6</v>
      </c>
      <c r="M48" s="146">
        <v>7</v>
      </c>
      <c r="N48" s="146">
        <v>8</v>
      </c>
      <c r="O48" s="146">
        <v>9</v>
      </c>
      <c r="P48" s="146">
        <v>10</v>
      </c>
      <c r="Q48" s="146">
        <v>11</v>
      </c>
      <c r="R48" s="146">
        <v>12</v>
      </c>
      <c r="S48" s="2733"/>
      <c r="T48" s="147" t="s">
        <v>18</v>
      </c>
      <c r="U48" s="147" t="s">
        <v>19</v>
      </c>
    </row>
    <row r="49" spans="1:59" s="105" customFormat="1" ht="69" customHeight="1">
      <c r="A49" s="2742" t="s">
        <v>313</v>
      </c>
      <c r="B49" s="120"/>
      <c r="C49" s="148"/>
      <c r="D49" s="138" t="s">
        <v>314</v>
      </c>
      <c r="E49" s="138" t="s">
        <v>315</v>
      </c>
      <c r="F49" s="2693" t="s">
        <v>316</v>
      </c>
      <c r="G49" s="149"/>
      <c r="H49" s="149"/>
      <c r="I49" s="150"/>
      <c r="J49" s="151"/>
      <c r="K49" s="150"/>
      <c r="L49" s="150"/>
      <c r="M49" s="151"/>
      <c r="N49" s="150"/>
      <c r="O49" s="150"/>
      <c r="P49" s="150"/>
      <c r="Q49" s="150"/>
      <c r="R49" s="152"/>
      <c r="S49" s="2744" t="s">
        <v>317</v>
      </c>
      <c r="T49" s="2687"/>
      <c r="U49" s="2687"/>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row>
    <row r="50" spans="1:59" s="105" customFormat="1" ht="69" customHeight="1">
      <c r="A50" s="2743"/>
      <c r="B50" s="120"/>
      <c r="C50" s="148"/>
      <c r="D50" s="138" t="s">
        <v>318</v>
      </c>
      <c r="E50" s="138" t="s">
        <v>319</v>
      </c>
      <c r="F50" s="2694"/>
      <c r="G50" s="150"/>
      <c r="H50" s="149"/>
      <c r="I50" s="150"/>
      <c r="J50" s="151"/>
      <c r="K50" s="150"/>
      <c r="L50" s="150"/>
      <c r="M50" s="151"/>
      <c r="N50" s="150"/>
      <c r="O50" s="150"/>
      <c r="P50" s="150"/>
      <c r="Q50" s="150"/>
      <c r="R50" s="152"/>
      <c r="S50" s="2745"/>
      <c r="T50" s="2688"/>
      <c r="U50" s="2688"/>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row>
    <row r="51" spans="1:59" s="105" customFormat="1" ht="69" customHeight="1">
      <c r="A51" s="2743"/>
      <c r="B51" s="120"/>
      <c r="C51" s="148"/>
      <c r="D51" s="138" t="s">
        <v>320</v>
      </c>
      <c r="E51" s="138" t="s">
        <v>321</v>
      </c>
      <c r="F51" s="2694"/>
      <c r="G51" s="150"/>
      <c r="H51" s="150"/>
      <c r="I51" s="149"/>
      <c r="J51" s="153"/>
      <c r="K51" s="149"/>
      <c r="L51" s="149"/>
      <c r="M51" s="153"/>
      <c r="N51" s="149"/>
      <c r="O51" s="149"/>
      <c r="P51" s="149"/>
      <c r="Q51" s="149"/>
      <c r="R51" s="154"/>
      <c r="S51" s="2745"/>
      <c r="T51" s="2688"/>
      <c r="U51" s="2688"/>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row>
    <row r="52" spans="1:59" s="105" customFormat="1" ht="69" customHeight="1">
      <c r="A52" s="2743"/>
      <c r="B52" s="120"/>
      <c r="C52" s="148"/>
      <c r="D52" s="138" t="s">
        <v>322</v>
      </c>
      <c r="E52" s="138" t="s">
        <v>323</v>
      </c>
      <c r="F52" s="2695"/>
      <c r="G52" s="150"/>
      <c r="H52" s="150"/>
      <c r="I52" s="149"/>
      <c r="J52" s="153"/>
      <c r="K52" s="149"/>
      <c r="L52" s="149"/>
      <c r="M52" s="153"/>
      <c r="N52" s="149"/>
      <c r="O52" s="149"/>
      <c r="P52" s="149"/>
      <c r="Q52" s="149"/>
      <c r="R52" s="154"/>
      <c r="S52" s="2746"/>
      <c r="T52" s="2689"/>
      <c r="U52" s="2689"/>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row>
    <row r="53" spans="1:59" s="105" customFormat="1" ht="48" customHeight="1">
      <c r="A53" s="2747" t="s">
        <v>324</v>
      </c>
      <c r="B53" s="120"/>
      <c r="C53" s="148"/>
      <c r="D53" s="120" t="s">
        <v>325</v>
      </c>
      <c r="E53" s="138" t="s">
        <v>326</v>
      </c>
      <c r="F53" s="2737" t="s">
        <v>327</v>
      </c>
      <c r="G53" s="121"/>
      <c r="H53" s="126"/>
      <c r="I53" s="121"/>
      <c r="J53" s="89"/>
      <c r="K53" s="121"/>
      <c r="L53" s="121"/>
      <c r="M53" s="89"/>
      <c r="N53" s="129"/>
      <c r="O53" s="121"/>
      <c r="P53" s="121"/>
      <c r="Q53" s="121"/>
      <c r="R53" s="122"/>
      <c r="S53" s="2693"/>
      <c r="T53" s="2687">
        <v>402500</v>
      </c>
      <c r="U53" s="2687"/>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row>
    <row r="54" spans="1:59" s="105" customFormat="1" ht="64.5" customHeight="1">
      <c r="A54" s="2747"/>
      <c r="B54" s="120"/>
      <c r="C54" s="148"/>
      <c r="D54" s="120" t="s">
        <v>328</v>
      </c>
      <c r="E54" s="138" t="s">
        <v>329</v>
      </c>
      <c r="F54" s="2737"/>
      <c r="G54" s="121"/>
      <c r="H54" s="126"/>
      <c r="I54" s="126"/>
      <c r="J54" s="129"/>
      <c r="K54" s="121"/>
      <c r="L54" s="121"/>
      <c r="M54" s="89"/>
      <c r="N54" s="121"/>
      <c r="O54" s="121"/>
      <c r="P54" s="121"/>
      <c r="Q54" s="121"/>
      <c r="R54" s="122"/>
      <c r="S54" s="2694"/>
      <c r="T54" s="2688"/>
      <c r="U54" s="2688"/>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row>
    <row r="55" spans="1:59" s="105" customFormat="1" ht="46.5" customHeight="1">
      <c r="A55" s="2747"/>
      <c r="B55" s="120"/>
      <c r="C55" s="148"/>
      <c r="D55" s="120" t="s">
        <v>330</v>
      </c>
      <c r="E55" s="138" t="s">
        <v>331</v>
      </c>
      <c r="F55" s="2737"/>
      <c r="G55" s="121"/>
      <c r="H55" s="126"/>
      <c r="I55" s="126"/>
      <c r="J55" s="129"/>
      <c r="K55" s="121"/>
      <c r="L55" s="121"/>
      <c r="M55" s="89"/>
      <c r="N55" s="121"/>
      <c r="O55" s="121"/>
      <c r="P55" s="121"/>
      <c r="Q55" s="121"/>
      <c r="R55" s="122"/>
      <c r="S55" s="2694"/>
      <c r="T55" s="2688"/>
      <c r="U55" s="2688"/>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row>
    <row r="56" spans="1:59" s="105" customFormat="1" ht="46.5" customHeight="1">
      <c r="A56" s="2747"/>
      <c r="B56" s="120"/>
      <c r="C56" s="148"/>
      <c r="D56" s="120" t="s">
        <v>332</v>
      </c>
      <c r="E56" s="138" t="s">
        <v>333</v>
      </c>
      <c r="F56" s="2737"/>
      <c r="G56" s="121"/>
      <c r="H56" s="126"/>
      <c r="I56" s="126"/>
      <c r="J56" s="129"/>
      <c r="K56" s="121"/>
      <c r="L56" s="121"/>
      <c r="M56" s="89"/>
      <c r="N56" s="121"/>
      <c r="O56" s="121"/>
      <c r="P56" s="121"/>
      <c r="Q56" s="121"/>
      <c r="R56" s="122"/>
      <c r="S56" s="2695"/>
      <c r="T56" s="2689"/>
      <c r="U56" s="2689"/>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row>
    <row r="57" spans="1:59" s="105" customFormat="1" ht="48" customHeight="1">
      <c r="A57" s="2727" t="s">
        <v>334</v>
      </c>
      <c r="B57" s="2727" t="s">
        <v>335</v>
      </c>
      <c r="C57" s="2728">
        <v>0.2</v>
      </c>
      <c r="D57" s="120" t="s">
        <v>336</v>
      </c>
      <c r="E57" s="138" t="s">
        <v>337</v>
      </c>
      <c r="F57" s="2737" t="s">
        <v>338</v>
      </c>
      <c r="G57" s="121"/>
      <c r="H57" s="121"/>
      <c r="I57" s="121"/>
      <c r="J57" s="89"/>
      <c r="K57" s="129"/>
      <c r="L57" s="129"/>
      <c r="M57" s="129"/>
      <c r="N57" s="121"/>
      <c r="O57" s="121"/>
      <c r="P57" s="121"/>
      <c r="Q57" s="121"/>
      <c r="R57" s="122"/>
      <c r="S57" s="2749"/>
      <c r="T57" s="2725">
        <v>4000000</v>
      </c>
      <c r="U57" s="2725"/>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row>
    <row r="58" spans="1:59" s="105" customFormat="1" ht="39" customHeight="1">
      <c r="A58" s="2727"/>
      <c r="B58" s="2727"/>
      <c r="C58" s="2728"/>
      <c r="D58" s="120" t="s">
        <v>339</v>
      </c>
      <c r="E58" s="138" t="s">
        <v>340</v>
      </c>
      <c r="F58" s="2737"/>
      <c r="G58" s="121"/>
      <c r="H58" s="121"/>
      <c r="I58" s="121"/>
      <c r="J58" s="89"/>
      <c r="K58" s="129"/>
      <c r="L58" s="129"/>
      <c r="M58" s="129"/>
      <c r="N58" s="121"/>
      <c r="O58" s="121"/>
      <c r="P58" s="121"/>
      <c r="Q58" s="121"/>
      <c r="R58" s="122"/>
      <c r="S58" s="2749"/>
      <c r="T58" s="2725"/>
      <c r="U58" s="2725"/>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row>
    <row r="59" spans="1:59" s="105" customFormat="1" ht="54" customHeight="1">
      <c r="A59" s="2727"/>
      <c r="B59" s="2727"/>
      <c r="C59" s="2748"/>
      <c r="D59" s="120" t="s">
        <v>341</v>
      </c>
      <c r="E59" s="138" t="s">
        <v>342</v>
      </c>
      <c r="F59" s="2737"/>
      <c r="G59" s="121"/>
      <c r="H59" s="121"/>
      <c r="I59" s="121"/>
      <c r="J59" s="121"/>
      <c r="K59" s="121"/>
      <c r="L59" s="121"/>
      <c r="M59" s="129"/>
      <c r="N59" s="121"/>
      <c r="O59" s="121"/>
      <c r="P59" s="121"/>
      <c r="Q59" s="121"/>
      <c r="R59" s="122"/>
      <c r="S59" s="2749"/>
      <c r="T59" s="2725"/>
      <c r="U59" s="2725"/>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row>
    <row r="60" spans="1:59" s="105" customFormat="1" ht="54.75" customHeight="1">
      <c r="A60" s="2727" t="s">
        <v>343</v>
      </c>
      <c r="B60" s="2735" t="s">
        <v>302</v>
      </c>
      <c r="C60" s="2736">
        <v>7</v>
      </c>
      <c r="D60" s="120" t="s">
        <v>344</v>
      </c>
      <c r="E60" s="138" t="s">
        <v>326</v>
      </c>
      <c r="F60" s="2737" t="s">
        <v>345</v>
      </c>
      <c r="G60" s="155"/>
      <c r="H60" s="155"/>
      <c r="I60" s="142"/>
      <c r="J60" s="142"/>
      <c r="K60" s="142"/>
      <c r="L60" s="142"/>
      <c r="M60" s="142"/>
      <c r="N60" s="142"/>
      <c r="O60" s="142"/>
      <c r="P60" s="142"/>
      <c r="Q60" s="142"/>
      <c r="R60" s="142"/>
      <c r="S60" s="2727" t="s">
        <v>306</v>
      </c>
      <c r="T60" s="2725">
        <v>600000</v>
      </c>
      <c r="U60" s="2739"/>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row>
    <row r="61" spans="1:59" s="105" customFormat="1" ht="54.75" customHeight="1">
      <c r="A61" s="2727"/>
      <c r="B61" s="2735"/>
      <c r="C61" s="2736"/>
      <c r="D61" s="120" t="s">
        <v>339</v>
      </c>
      <c r="E61" s="138" t="s">
        <v>346</v>
      </c>
      <c r="F61" s="2737"/>
      <c r="G61" s="155"/>
      <c r="H61" s="155"/>
      <c r="I61" s="155"/>
      <c r="J61" s="142"/>
      <c r="K61" s="142"/>
      <c r="L61" s="142"/>
      <c r="M61" s="142"/>
      <c r="N61" s="142"/>
      <c r="O61" s="142"/>
      <c r="P61" s="142"/>
      <c r="Q61" s="142"/>
      <c r="R61" s="142"/>
      <c r="S61" s="2727"/>
      <c r="T61" s="2725"/>
      <c r="U61" s="2739"/>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row>
    <row r="62" spans="1:59" s="105" customFormat="1" ht="69.75" customHeight="1">
      <c r="A62" s="2727"/>
      <c r="B62" s="2735"/>
      <c r="C62" s="2736"/>
      <c r="D62" s="120" t="s">
        <v>347</v>
      </c>
      <c r="E62" s="120" t="s">
        <v>304</v>
      </c>
      <c r="F62" s="2737"/>
      <c r="G62" s="155"/>
      <c r="H62" s="155"/>
      <c r="I62" s="155"/>
      <c r="J62" s="142"/>
      <c r="K62" s="142"/>
      <c r="L62" s="142"/>
      <c r="M62" s="142"/>
      <c r="N62" s="142"/>
      <c r="O62" s="142"/>
      <c r="P62" s="142"/>
      <c r="Q62" s="142"/>
      <c r="R62" s="142"/>
      <c r="S62" s="2727"/>
      <c r="T62" s="2725"/>
      <c r="U62" s="2739"/>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row>
    <row r="63" spans="1:59" s="105" customFormat="1" ht="64.5" customHeight="1">
      <c r="A63" s="2727"/>
      <c r="B63" s="2735"/>
      <c r="C63" s="2736"/>
      <c r="D63" s="120" t="s">
        <v>348</v>
      </c>
      <c r="E63" s="120" t="s">
        <v>310</v>
      </c>
      <c r="F63" s="2737"/>
      <c r="G63" s="155"/>
      <c r="H63" s="155"/>
      <c r="I63" s="155"/>
      <c r="J63" s="142"/>
      <c r="K63" s="142"/>
      <c r="L63" s="142"/>
      <c r="M63" s="142"/>
      <c r="N63" s="142"/>
      <c r="O63" s="142"/>
      <c r="P63" s="142"/>
      <c r="Q63" s="142"/>
      <c r="R63" s="142"/>
      <c r="S63" s="2727"/>
      <c r="T63" s="2725"/>
      <c r="U63" s="2739"/>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row>
    <row r="64" spans="1:59" s="105" customFormat="1" ht="54.75" customHeight="1">
      <c r="A64" s="2727"/>
      <c r="B64" s="2735"/>
      <c r="C64" s="2736"/>
      <c r="D64" s="120" t="s">
        <v>349</v>
      </c>
      <c r="E64" s="143" t="s">
        <v>312</v>
      </c>
      <c r="F64" s="2737"/>
      <c r="G64" s="155"/>
      <c r="H64" s="155"/>
      <c r="I64" s="155"/>
      <c r="J64" s="142"/>
      <c r="K64" s="142"/>
      <c r="L64" s="142"/>
      <c r="M64" s="142"/>
      <c r="N64" s="142"/>
      <c r="O64" s="142"/>
      <c r="P64" s="142"/>
      <c r="Q64" s="142"/>
      <c r="R64" s="142"/>
      <c r="S64" s="2727"/>
      <c r="T64" s="2725"/>
      <c r="U64" s="2739"/>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row>
    <row r="65" spans="1:59" s="105" customFormat="1" ht="37.5" customHeight="1">
      <c r="A65" s="2750" t="s">
        <v>2</v>
      </c>
      <c r="B65" s="2750"/>
      <c r="C65" s="2750"/>
      <c r="D65" s="2750"/>
      <c r="E65" s="2750"/>
      <c r="F65" s="2750"/>
      <c r="G65" s="2750"/>
      <c r="H65" s="2750"/>
      <c r="I65" s="2750"/>
      <c r="J65" s="2750"/>
      <c r="K65" s="2750"/>
      <c r="L65" s="2750"/>
      <c r="M65" s="2750"/>
      <c r="N65" s="2750"/>
      <c r="O65" s="2750"/>
      <c r="P65" s="2750"/>
      <c r="Q65" s="2750"/>
      <c r="R65" s="2750"/>
      <c r="S65" s="2750"/>
      <c r="T65" s="2750"/>
      <c r="U65" s="2750"/>
      <c r="V65" s="156"/>
      <c r="W65" s="156"/>
      <c r="X65" s="156"/>
      <c r="Y65" s="156"/>
      <c r="Z65" s="156"/>
      <c r="AA65" s="156"/>
      <c r="AB65" s="156"/>
      <c r="AC65" s="156"/>
      <c r="AD65" s="156"/>
      <c r="AE65" s="156"/>
      <c r="AF65" s="156"/>
      <c r="AG65" s="156"/>
      <c r="AH65" s="156"/>
      <c r="AI65" s="156"/>
      <c r="AJ65" s="156"/>
      <c r="AK65" s="156"/>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row>
    <row r="66" spans="1:59" s="105" customFormat="1" ht="27" customHeight="1">
      <c r="A66" s="2730" t="s">
        <v>350</v>
      </c>
      <c r="B66" s="2751" t="s">
        <v>5</v>
      </c>
      <c r="C66" s="2730" t="s">
        <v>6</v>
      </c>
      <c r="D66" s="2730" t="s">
        <v>7</v>
      </c>
      <c r="E66" s="2730" t="s">
        <v>351</v>
      </c>
      <c r="F66" s="2752" t="s">
        <v>9</v>
      </c>
      <c r="G66" s="2753" t="s">
        <v>10</v>
      </c>
      <c r="H66" s="2753"/>
      <c r="I66" s="2753"/>
      <c r="J66" s="2753"/>
      <c r="K66" s="2753"/>
      <c r="L66" s="2753"/>
      <c r="M66" s="2753"/>
      <c r="N66" s="2753"/>
      <c r="O66" s="2753"/>
      <c r="P66" s="2753"/>
      <c r="Q66" s="2753"/>
      <c r="R66" s="2753"/>
      <c r="S66" s="2753" t="s">
        <v>11</v>
      </c>
      <c r="T66" s="2753"/>
      <c r="U66" s="2753"/>
    </row>
    <row r="67" spans="1:59" s="105" customFormat="1">
      <c r="A67" s="2730"/>
      <c r="B67" s="2751"/>
      <c r="C67" s="2730"/>
      <c r="D67" s="2730"/>
      <c r="E67" s="2730"/>
      <c r="F67" s="2752"/>
      <c r="G67" s="2738" t="s">
        <v>12</v>
      </c>
      <c r="H67" s="2738"/>
      <c r="I67" s="2738"/>
      <c r="J67" s="2738" t="s">
        <v>13</v>
      </c>
      <c r="K67" s="2738"/>
      <c r="L67" s="2738"/>
      <c r="M67" s="2738" t="s">
        <v>14</v>
      </c>
      <c r="N67" s="2738"/>
      <c r="O67" s="2738"/>
      <c r="P67" s="2738" t="s">
        <v>15</v>
      </c>
      <c r="Q67" s="2738"/>
      <c r="R67" s="2738"/>
      <c r="S67" s="2753" t="s">
        <v>16</v>
      </c>
      <c r="T67" s="2753" t="s">
        <v>17</v>
      </c>
      <c r="U67" s="2753"/>
    </row>
    <row r="68" spans="1:59" s="105" customFormat="1" ht="20.25" customHeight="1">
      <c r="A68" s="2730"/>
      <c r="B68" s="2751"/>
      <c r="C68" s="2730"/>
      <c r="D68" s="2730"/>
      <c r="E68" s="2730"/>
      <c r="F68" s="2752"/>
      <c r="G68" s="146">
        <v>1</v>
      </c>
      <c r="H68" s="146">
        <v>2</v>
      </c>
      <c r="I68" s="146">
        <v>3</v>
      </c>
      <c r="J68" s="146">
        <v>4</v>
      </c>
      <c r="K68" s="146">
        <v>5</v>
      </c>
      <c r="L68" s="146">
        <v>6</v>
      </c>
      <c r="M68" s="146">
        <v>7</v>
      </c>
      <c r="N68" s="146">
        <v>8</v>
      </c>
      <c r="O68" s="146">
        <v>9</v>
      </c>
      <c r="P68" s="146">
        <v>10</v>
      </c>
      <c r="Q68" s="146">
        <v>11</v>
      </c>
      <c r="R68" s="146">
        <v>12</v>
      </c>
      <c r="S68" s="2753"/>
      <c r="T68" s="157" t="s">
        <v>18</v>
      </c>
      <c r="U68" s="157" t="s">
        <v>19</v>
      </c>
    </row>
    <row r="69" spans="1:59" s="105" customFormat="1" ht="57" customHeight="1">
      <c r="A69" s="2727" t="s">
        <v>352</v>
      </c>
      <c r="B69" s="2727" t="s">
        <v>353</v>
      </c>
      <c r="C69" s="2754">
        <v>0.8</v>
      </c>
      <c r="D69" s="120" t="s">
        <v>354</v>
      </c>
      <c r="E69" s="120" t="s">
        <v>355</v>
      </c>
      <c r="F69" s="2737" t="s">
        <v>356</v>
      </c>
      <c r="G69" s="129"/>
      <c r="H69" s="129"/>
      <c r="I69" s="129"/>
      <c r="J69" s="129"/>
      <c r="K69" s="129"/>
      <c r="L69" s="129"/>
      <c r="M69" s="129"/>
      <c r="N69" s="129"/>
      <c r="O69" s="129"/>
      <c r="P69" s="129"/>
      <c r="Q69" s="129"/>
      <c r="R69" s="129"/>
      <c r="S69" s="2737"/>
      <c r="T69" s="2725">
        <v>35000000</v>
      </c>
      <c r="U69" s="2725">
        <v>0</v>
      </c>
    </row>
    <row r="70" spans="1:59" s="105" customFormat="1" ht="50.25" customHeight="1">
      <c r="A70" s="2727"/>
      <c r="B70" s="2727"/>
      <c r="C70" s="2754"/>
      <c r="D70" s="120" t="s">
        <v>357</v>
      </c>
      <c r="E70" s="120" t="s">
        <v>358</v>
      </c>
      <c r="F70" s="2737"/>
      <c r="G70" s="129"/>
      <c r="H70" s="129"/>
      <c r="I70" s="129"/>
      <c r="J70" s="129"/>
      <c r="K70" s="129"/>
      <c r="L70" s="129"/>
      <c r="M70" s="129"/>
      <c r="N70" s="129"/>
      <c r="O70" s="129"/>
      <c r="P70" s="129"/>
      <c r="Q70" s="129"/>
      <c r="R70" s="129"/>
      <c r="S70" s="2737"/>
      <c r="T70" s="2725"/>
      <c r="U70" s="2725"/>
    </row>
    <row r="71" spans="1:59" s="105" customFormat="1" ht="74.25" customHeight="1">
      <c r="A71" s="2727"/>
      <c r="B71" s="2727"/>
      <c r="C71" s="2754"/>
      <c r="D71" s="120" t="s">
        <v>359</v>
      </c>
      <c r="E71" s="120" t="s">
        <v>360</v>
      </c>
      <c r="F71" s="2737"/>
      <c r="G71" s="129"/>
      <c r="H71" s="129"/>
      <c r="I71" s="129"/>
      <c r="J71" s="129"/>
      <c r="K71" s="129"/>
      <c r="L71" s="129"/>
      <c r="M71" s="129"/>
      <c r="N71" s="129"/>
      <c r="O71" s="129"/>
      <c r="P71" s="129"/>
      <c r="Q71" s="129"/>
      <c r="R71" s="129"/>
      <c r="S71" s="2737"/>
      <c r="T71" s="2725"/>
      <c r="U71" s="2725"/>
    </row>
    <row r="72" spans="1:59" s="105" customFormat="1" ht="104.25" hidden="1" customHeight="1">
      <c r="A72" s="2727" t="s">
        <v>361</v>
      </c>
      <c r="B72" s="2727" t="s">
        <v>362</v>
      </c>
      <c r="C72" s="2755">
        <v>0.8</v>
      </c>
      <c r="D72" s="120" t="s">
        <v>363</v>
      </c>
      <c r="E72" s="2727" t="s">
        <v>364</v>
      </c>
      <c r="F72" s="2737" t="s">
        <v>365</v>
      </c>
      <c r="G72" s="158"/>
      <c r="H72" s="158"/>
      <c r="I72" s="159"/>
      <c r="J72" s="159"/>
      <c r="K72" s="159"/>
      <c r="L72" s="160"/>
      <c r="M72" s="159"/>
      <c r="N72" s="159"/>
      <c r="O72" s="159"/>
      <c r="P72" s="159"/>
      <c r="Q72" s="159"/>
      <c r="R72" s="159"/>
      <c r="S72" s="2756" t="s">
        <v>366</v>
      </c>
      <c r="T72" s="2757">
        <v>300000</v>
      </c>
      <c r="U72" s="161"/>
    </row>
    <row r="73" spans="1:59" s="105" customFormat="1" ht="60.75" hidden="1" customHeight="1">
      <c r="A73" s="2727"/>
      <c r="B73" s="2727"/>
      <c r="C73" s="2755"/>
      <c r="D73" s="120" t="s">
        <v>367</v>
      </c>
      <c r="E73" s="2727"/>
      <c r="F73" s="2737"/>
      <c r="G73" s="158"/>
      <c r="H73" s="158"/>
      <c r="I73" s="160"/>
      <c r="J73" s="159"/>
      <c r="K73" s="159"/>
      <c r="L73" s="159"/>
      <c r="M73" s="160"/>
      <c r="N73" s="159"/>
      <c r="O73" s="159"/>
      <c r="P73" s="159"/>
      <c r="Q73" s="159"/>
      <c r="R73" s="159"/>
      <c r="S73" s="2756"/>
      <c r="T73" s="2757"/>
      <c r="U73" s="161"/>
    </row>
    <row r="74" spans="1:59" s="105" customFormat="1" ht="71.25" hidden="1" customHeight="1">
      <c r="A74" s="2727"/>
      <c r="B74" s="2727"/>
      <c r="C74" s="2755"/>
      <c r="D74" s="120" t="s">
        <v>368</v>
      </c>
      <c r="E74" s="2727"/>
      <c r="F74" s="2737"/>
      <c r="G74" s="159"/>
      <c r="H74" s="160"/>
      <c r="I74" s="160"/>
      <c r="J74" s="159"/>
      <c r="K74" s="162"/>
      <c r="L74" s="162"/>
      <c r="M74" s="158"/>
      <c r="N74" s="159"/>
      <c r="O74" s="159"/>
      <c r="P74" s="159"/>
      <c r="Q74" s="159"/>
      <c r="R74" s="159"/>
      <c r="S74" s="2756"/>
      <c r="T74" s="2757"/>
      <c r="U74" s="161"/>
    </row>
    <row r="75" spans="1:59" s="105" customFormat="1" ht="111.75" hidden="1" customHeight="1">
      <c r="A75" s="2727"/>
      <c r="B75" s="2727"/>
      <c r="C75" s="2755"/>
      <c r="D75" s="120" t="s">
        <v>369</v>
      </c>
      <c r="E75" s="2727"/>
      <c r="F75" s="2737"/>
      <c r="G75" s="163"/>
      <c r="H75" s="163"/>
      <c r="I75" s="163"/>
      <c r="J75" s="163"/>
      <c r="K75" s="163"/>
      <c r="L75" s="163"/>
      <c r="M75" s="159"/>
      <c r="N75" s="158"/>
      <c r="O75" s="158"/>
      <c r="P75" s="158"/>
      <c r="Q75" s="163"/>
      <c r="R75" s="163"/>
      <c r="S75" s="2756"/>
      <c r="T75" s="2757"/>
      <c r="U75" s="161"/>
    </row>
    <row r="76" spans="1:59" s="105" customFormat="1" ht="68.25" hidden="1" customHeight="1">
      <c r="A76" s="2727" t="s">
        <v>370</v>
      </c>
      <c r="B76" s="2727" t="s">
        <v>371</v>
      </c>
      <c r="C76" s="2760">
        <v>1</v>
      </c>
      <c r="D76" s="164" t="s">
        <v>372</v>
      </c>
      <c r="E76" s="2727" t="s">
        <v>373</v>
      </c>
      <c r="F76" s="2737" t="s">
        <v>374</v>
      </c>
      <c r="G76" s="85"/>
      <c r="H76" s="89"/>
      <c r="I76" s="89"/>
      <c r="J76" s="89"/>
      <c r="K76" s="89"/>
      <c r="L76" s="89"/>
      <c r="M76" s="89"/>
      <c r="N76" s="89"/>
      <c r="O76" s="89"/>
      <c r="P76" s="89"/>
      <c r="Q76" s="89"/>
      <c r="R76" s="89"/>
      <c r="S76" s="2727" t="s">
        <v>375</v>
      </c>
      <c r="T76" s="2725"/>
      <c r="U76" s="2725"/>
    </row>
    <row r="77" spans="1:59" s="105" customFormat="1" ht="51" hidden="1" customHeight="1">
      <c r="A77" s="2727"/>
      <c r="B77" s="2727"/>
      <c r="C77" s="2760"/>
      <c r="D77" s="164" t="s">
        <v>376</v>
      </c>
      <c r="E77" s="2727"/>
      <c r="F77" s="2737"/>
      <c r="G77" s="85"/>
      <c r="H77" s="89"/>
      <c r="I77" s="89"/>
      <c r="J77" s="89"/>
      <c r="K77" s="89"/>
      <c r="L77" s="89"/>
      <c r="M77" s="89"/>
      <c r="N77" s="89"/>
      <c r="O77" s="89"/>
      <c r="P77" s="89"/>
      <c r="Q77" s="89"/>
      <c r="R77" s="89"/>
      <c r="S77" s="2727"/>
      <c r="T77" s="2725"/>
      <c r="U77" s="2725"/>
    </row>
    <row r="78" spans="1:59" s="105" customFormat="1" ht="52.5" hidden="1" customHeight="1">
      <c r="A78" s="2727"/>
      <c r="B78" s="2727"/>
      <c r="C78" s="2760"/>
      <c r="D78" s="164" t="s">
        <v>377</v>
      </c>
      <c r="E78" s="2727"/>
      <c r="F78" s="2737"/>
      <c r="G78" s="85"/>
      <c r="H78" s="89"/>
      <c r="I78" s="89"/>
      <c r="J78" s="89"/>
      <c r="K78" s="89"/>
      <c r="L78" s="89"/>
      <c r="M78" s="89"/>
      <c r="N78" s="89"/>
      <c r="O78" s="89"/>
      <c r="P78" s="89"/>
      <c r="Q78" s="89"/>
      <c r="R78" s="89"/>
      <c r="S78" s="2727"/>
      <c r="T78" s="2725"/>
      <c r="U78" s="2725"/>
    </row>
    <row r="79" spans="1:59" s="105" customFormat="1" ht="132" customHeight="1">
      <c r="A79" s="2727" t="s">
        <v>378</v>
      </c>
      <c r="B79" s="2727" t="s">
        <v>379</v>
      </c>
      <c r="C79" s="2728">
        <v>1</v>
      </c>
      <c r="D79" s="120" t="s">
        <v>380</v>
      </c>
      <c r="E79" s="120" t="s">
        <v>381</v>
      </c>
      <c r="F79" s="2737" t="s">
        <v>382</v>
      </c>
      <c r="G79" s="165"/>
      <c r="H79" s="129"/>
      <c r="I79" s="129"/>
      <c r="J79" s="129"/>
      <c r="K79" s="129"/>
      <c r="L79" s="129"/>
      <c r="M79" s="129"/>
      <c r="N79" s="129"/>
      <c r="O79" s="129"/>
      <c r="P79" s="129"/>
      <c r="Q79" s="129"/>
      <c r="R79" s="129"/>
      <c r="S79" s="2759" t="s">
        <v>383</v>
      </c>
      <c r="T79" s="2725">
        <v>1000000</v>
      </c>
      <c r="U79" s="2725">
        <v>0</v>
      </c>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row>
    <row r="80" spans="1:59" s="105" customFormat="1" ht="138.75" customHeight="1">
      <c r="A80" s="2727"/>
      <c r="B80" s="2758"/>
      <c r="C80" s="2737"/>
      <c r="D80" s="120" t="s">
        <v>384</v>
      </c>
      <c r="E80" s="120" t="s">
        <v>385</v>
      </c>
      <c r="F80" s="2737"/>
      <c r="G80" s="165"/>
      <c r="H80" s="165"/>
      <c r="I80" s="129"/>
      <c r="J80" s="129"/>
      <c r="K80" s="129"/>
      <c r="L80" s="129"/>
      <c r="M80" s="129"/>
      <c r="N80" s="129"/>
      <c r="O80" s="129"/>
      <c r="P80" s="129"/>
      <c r="Q80" s="129"/>
      <c r="R80" s="129"/>
      <c r="S80" s="2759"/>
      <c r="T80" s="2725"/>
      <c r="U80" s="2725"/>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row>
    <row r="81" spans="1:59" s="105" customFormat="1" ht="79.5" customHeight="1">
      <c r="A81" s="2727" t="s">
        <v>386</v>
      </c>
      <c r="B81" s="2735" t="s">
        <v>387</v>
      </c>
      <c r="C81" s="2762">
        <v>20</v>
      </c>
      <c r="D81" s="120" t="s">
        <v>388</v>
      </c>
      <c r="E81" s="120" t="s">
        <v>389</v>
      </c>
      <c r="F81" s="2737" t="s">
        <v>390</v>
      </c>
      <c r="G81" s="166"/>
      <c r="H81" s="166"/>
      <c r="I81" s="129"/>
      <c r="J81" s="89"/>
      <c r="K81" s="166"/>
      <c r="L81" s="166"/>
      <c r="M81" s="166"/>
      <c r="N81" s="129"/>
      <c r="O81" s="129"/>
      <c r="P81" s="89"/>
      <c r="Q81" s="166"/>
      <c r="R81" s="166"/>
      <c r="S81" s="167"/>
      <c r="T81" s="167"/>
      <c r="U81" s="167"/>
    </row>
    <row r="82" spans="1:59" s="105" customFormat="1" ht="84.75" customHeight="1">
      <c r="A82" s="2727"/>
      <c r="B82" s="2735"/>
      <c r="C82" s="2762"/>
      <c r="D82" s="120" t="s">
        <v>391</v>
      </c>
      <c r="E82" s="120" t="s">
        <v>392</v>
      </c>
      <c r="F82" s="2737"/>
      <c r="G82" s="166"/>
      <c r="H82" s="166"/>
      <c r="I82" s="166"/>
      <c r="J82" s="166"/>
      <c r="K82" s="166"/>
      <c r="L82" s="166"/>
      <c r="M82" s="166"/>
      <c r="N82" s="166"/>
      <c r="O82" s="129"/>
      <c r="P82" s="129"/>
      <c r="Q82" s="166"/>
      <c r="R82" s="166"/>
      <c r="S82" s="2761"/>
      <c r="T82" s="2761"/>
      <c r="U82" s="2761"/>
    </row>
    <row r="83" spans="1:59" s="105" customFormat="1" ht="48.75" customHeight="1">
      <c r="A83" s="2727"/>
      <c r="B83" s="2735"/>
      <c r="C83" s="2762"/>
      <c r="D83" s="120" t="s">
        <v>393</v>
      </c>
      <c r="E83" s="120" t="s">
        <v>394</v>
      </c>
      <c r="F83" s="2737"/>
      <c r="G83" s="121"/>
      <c r="H83" s="121"/>
      <c r="I83" s="121"/>
      <c r="J83" s="121"/>
      <c r="K83" s="121"/>
      <c r="L83" s="121"/>
      <c r="M83" s="121"/>
      <c r="N83" s="121"/>
      <c r="O83" s="121"/>
      <c r="P83" s="129"/>
      <c r="Q83" s="129"/>
      <c r="R83" s="122"/>
      <c r="S83" s="2761"/>
      <c r="T83" s="2761"/>
      <c r="U83" s="2761"/>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row>
    <row r="84" spans="1:59" s="105" customFormat="1" ht="52.5" customHeight="1">
      <c r="A84" s="2727"/>
      <c r="B84" s="2735"/>
      <c r="C84" s="2762"/>
      <c r="D84" s="120" t="s">
        <v>395</v>
      </c>
      <c r="E84" s="120" t="s">
        <v>396</v>
      </c>
      <c r="F84" s="2737"/>
      <c r="G84" s="121"/>
      <c r="H84" s="121"/>
      <c r="I84" s="121"/>
      <c r="J84" s="121"/>
      <c r="K84" s="121"/>
      <c r="L84" s="121"/>
      <c r="M84" s="121"/>
      <c r="N84" s="121"/>
      <c r="O84" s="121"/>
      <c r="P84" s="129"/>
      <c r="Q84" s="129"/>
      <c r="R84" s="122"/>
      <c r="S84" s="2761"/>
      <c r="T84" s="2761"/>
      <c r="U84" s="2761"/>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row>
    <row r="85" spans="1:59" s="105" customFormat="1" ht="55.5" customHeight="1">
      <c r="A85" s="2727"/>
      <c r="B85" s="2735"/>
      <c r="C85" s="2762"/>
      <c r="D85" s="120" t="s">
        <v>397</v>
      </c>
      <c r="E85" s="120" t="s">
        <v>398</v>
      </c>
      <c r="F85" s="2737"/>
      <c r="G85" s="121"/>
      <c r="H85" s="121"/>
      <c r="I85" s="121"/>
      <c r="J85" s="121"/>
      <c r="K85" s="121"/>
      <c r="L85" s="121"/>
      <c r="M85" s="121"/>
      <c r="N85" s="121"/>
      <c r="O85" s="121"/>
      <c r="P85" s="121"/>
      <c r="Q85" s="129"/>
      <c r="R85" s="89"/>
      <c r="S85" s="167"/>
      <c r="T85" s="167"/>
      <c r="U85" s="167"/>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row>
    <row r="86" spans="1:59" s="105" customFormat="1" ht="37.5" customHeight="1">
      <c r="A86" s="2750" t="s">
        <v>2</v>
      </c>
      <c r="B86" s="2750"/>
      <c r="C86" s="2750"/>
      <c r="D86" s="2750"/>
      <c r="E86" s="2750"/>
      <c r="F86" s="2750"/>
      <c r="G86" s="2750"/>
      <c r="H86" s="2750"/>
      <c r="I86" s="2750"/>
      <c r="J86" s="2750"/>
      <c r="K86" s="2750"/>
      <c r="L86" s="2750"/>
      <c r="M86" s="2750"/>
      <c r="N86" s="2750"/>
      <c r="O86" s="2750"/>
      <c r="P86" s="2750"/>
      <c r="Q86" s="2750"/>
      <c r="R86" s="2750"/>
      <c r="S86" s="2750"/>
      <c r="T86" s="2750"/>
      <c r="U86" s="2750"/>
      <c r="V86" s="156"/>
      <c r="W86" s="156"/>
      <c r="X86" s="156"/>
      <c r="Y86" s="156"/>
      <c r="Z86" s="156"/>
      <c r="AA86" s="156"/>
      <c r="AB86" s="156"/>
      <c r="AC86" s="156"/>
      <c r="AD86" s="156"/>
      <c r="AE86" s="156"/>
      <c r="AF86" s="156"/>
      <c r="AG86" s="156"/>
      <c r="AH86" s="156"/>
      <c r="AI86" s="156"/>
      <c r="AJ86" s="156"/>
      <c r="AK86" s="156"/>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row>
    <row r="87" spans="1:59" s="105" customFormat="1" ht="27" customHeight="1">
      <c r="A87" s="2730" t="s">
        <v>350</v>
      </c>
      <c r="B87" s="2751" t="s">
        <v>5</v>
      </c>
      <c r="C87" s="2730" t="s">
        <v>6</v>
      </c>
      <c r="D87" s="2730" t="s">
        <v>7</v>
      </c>
      <c r="E87" s="2730" t="s">
        <v>351</v>
      </c>
      <c r="F87" s="2752" t="s">
        <v>9</v>
      </c>
      <c r="G87" s="2753" t="s">
        <v>10</v>
      </c>
      <c r="H87" s="2753"/>
      <c r="I87" s="2753"/>
      <c r="J87" s="2753"/>
      <c r="K87" s="2753"/>
      <c r="L87" s="2753"/>
      <c r="M87" s="2753"/>
      <c r="N87" s="2753"/>
      <c r="O87" s="2753"/>
      <c r="P87" s="2753"/>
      <c r="Q87" s="2753"/>
      <c r="R87" s="2753"/>
      <c r="S87" s="2753" t="s">
        <v>11</v>
      </c>
      <c r="T87" s="2753"/>
      <c r="U87" s="2753"/>
    </row>
    <row r="88" spans="1:59" s="105" customFormat="1">
      <c r="A88" s="2730"/>
      <c r="B88" s="2751"/>
      <c r="C88" s="2730"/>
      <c r="D88" s="2730"/>
      <c r="E88" s="2730"/>
      <c r="F88" s="2752"/>
      <c r="G88" s="2738" t="s">
        <v>12</v>
      </c>
      <c r="H88" s="2738"/>
      <c r="I88" s="2738"/>
      <c r="J88" s="2738" t="s">
        <v>13</v>
      </c>
      <c r="K88" s="2738"/>
      <c r="L88" s="2738"/>
      <c r="M88" s="2738" t="s">
        <v>14</v>
      </c>
      <c r="N88" s="2738"/>
      <c r="O88" s="2738"/>
      <c r="P88" s="2738" t="s">
        <v>15</v>
      </c>
      <c r="Q88" s="2738"/>
      <c r="R88" s="2738"/>
      <c r="S88" s="2753" t="s">
        <v>16</v>
      </c>
      <c r="T88" s="2753" t="s">
        <v>17</v>
      </c>
      <c r="U88" s="2753"/>
    </row>
    <row r="89" spans="1:59" s="105" customFormat="1" ht="20.25" customHeight="1">
      <c r="A89" s="2730"/>
      <c r="B89" s="2751"/>
      <c r="C89" s="2730"/>
      <c r="D89" s="2730"/>
      <c r="E89" s="2730"/>
      <c r="F89" s="2752"/>
      <c r="G89" s="146">
        <v>1</v>
      </c>
      <c r="H89" s="146">
        <v>2</v>
      </c>
      <c r="I89" s="146">
        <v>3</v>
      </c>
      <c r="J89" s="146">
        <v>4</v>
      </c>
      <c r="K89" s="146">
        <v>5</v>
      </c>
      <c r="L89" s="146">
        <v>6</v>
      </c>
      <c r="M89" s="146">
        <v>7</v>
      </c>
      <c r="N89" s="146">
        <v>8</v>
      </c>
      <c r="O89" s="146">
        <v>9</v>
      </c>
      <c r="P89" s="146">
        <v>10</v>
      </c>
      <c r="Q89" s="146">
        <v>11</v>
      </c>
      <c r="R89" s="146">
        <v>12</v>
      </c>
      <c r="S89" s="2753"/>
      <c r="T89" s="157" t="s">
        <v>18</v>
      </c>
      <c r="U89" s="157" t="s">
        <v>19</v>
      </c>
    </row>
    <row r="90" spans="1:59" s="105" customFormat="1" ht="51.75" customHeight="1">
      <c r="A90" s="2727" t="s">
        <v>399</v>
      </c>
      <c r="B90" s="2727" t="s">
        <v>400</v>
      </c>
      <c r="C90" s="2754">
        <v>1</v>
      </c>
      <c r="D90" s="120" t="s">
        <v>401</v>
      </c>
      <c r="E90" s="120" t="s">
        <v>402</v>
      </c>
      <c r="F90" s="2737" t="s">
        <v>403</v>
      </c>
      <c r="G90" s="165"/>
      <c r="H90" s="165"/>
      <c r="I90" s="165"/>
      <c r="J90" s="165"/>
      <c r="K90" s="165"/>
      <c r="L90" s="165"/>
      <c r="M90" s="129"/>
      <c r="N90" s="129"/>
      <c r="O90" s="165"/>
      <c r="P90" s="165"/>
      <c r="Q90" s="165"/>
      <c r="R90" s="165"/>
      <c r="S90" s="2756" t="s">
        <v>404</v>
      </c>
      <c r="T90" s="2725">
        <v>35000000</v>
      </c>
      <c r="U90" s="2763">
        <v>0</v>
      </c>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row>
    <row r="91" spans="1:59" s="105" customFormat="1" ht="53.25" customHeight="1">
      <c r="A91" s="2727"/>
      <c r="B91" s="2727"/>
      <c r="C91" s="2754"/>
      <c r="D91" s="120" t="s">
        <v>405</v>
      </c>
      <c r="E91" s="120" t="s">
        <v>406</v>
      </c>
      <c r="F91" s="2737"/>
      <c r="G91" s="165"/>
      <c r="H91" s="165"/>
      <c r="I91" s="165"/>
      <c r="J91" s="165"/>
      <c r="K91" s="165"/>
      <c r="L91" s="165"/>
      <c r="M91" s="165"/>
      <c r="N91" s="129"/>
      <c r="O91" s="165"/>
      <c r="P91" s="165"/>
      <c r="Q91" s="165"/>
      <c r="R91" s="165"/>
      <c r="S91" s="2756"/>
      <c r="T91" s="2725"/>
      <c r="U91" s="276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row>
    <row r="92" spans="1:59" s="105" customFormat="1" ht="63" customHeight="1">
      <c r="A92" s="2727"/>
      <c r="B92" s="2727"/>
      <c r="C92" s="2754"/>
      <c r="D92" s="120" t="s">
        <v>407</v>
      </c>
      <c r="E92" s="120" t="s">
        <v>408</v>
      </c>
      <c r="F92" s="2737"/>
      <c r="G92" s="165"/>
      <c r="H92" s="165"/>
      <c r="I92" s="165"/>
      <c r="J92" s="165"/>
      <c r="K92" s="165"/>
      <c r="L92" s="165"/>
      <c r="M92" s="165"/>
      <c r="N92" s="129"/>
      <c r="O92" s="129"/>
      <c r="P92" s="165"/>
      <c r="Q92" s="165"/>
      <c r="R92" s="165"/>
      <c r="S92" s="2756"/>
      <c r="T92" s="2725"/>
      <c r="U92" s="276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row>
    <row r="93" spans="1:59" s="105" customFormat="1" ht="62.25" customHeight="1">
      <c r="A93" s="2727"/>
      <c r="B93" s="2727"/>
      <c r="C93" s="2754"/>
      <c r="D93" s="120" t="s">
        <v>409</v>
      </c>
      <c r="E93" s="120" t="s">
        <v>410</v>
      </c>
      <c r="F93" s="2737"/>
      <c r="G93" s="165"/>
      <c r="H93" s="165"/>
      <c r="I93" s="165"/>
      <c r="J93" s="165"/>
      <c r="K93" s="165"/>
      <c r="L93" s="165"/>
      <c r="M93" s="165"/>
      <c r="N93" s="165"/>
      <c r="O93" s="168"/>
      <c r="P93" s="129"/>
      <c r="Q93" s="165"/>
      <c r="R93" s="165"/>
      <c r="S93" s="2756"/>
      <c r="T93" s="2725"/>
      <c r="U93" s="276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row>
    <row r="94" spans="1:59" s="105" customFormat="1" ht="68.25" customHeight="1">
      <c r="A94" s="2727" t="s">
        <v>411</v>
      </c>
      <c r="B94" s="2727" t="s">
        <v>412</v>
      </c>
      <c r="C94" s="2737">
        <v>1</v>
      </c>
      <c r="D94" s="120" t="s">
        <v>413</v>
      </c>
      <c r="E94" s="120" t="s">
        <v>414</v>
      </c>
      <c r="F94" s="2737" t="s">
        <v>415</v>
      </c>
      <c r="G94" s="169"/>
      <c r="H94" s="169"/>
      <c r="I94" s="169"/>
      <c r="J94" s="169"/>
      <c r="K94" s="169"/>
      <c r="L94" s="129"/>
      <c r="M94" s="169"/>
      <c r="N94" s="169"/>
      <c r="O94" s="169"/>
      <c r="P94" s="169"/>
      <c r="Q94" s="169"/>
      <c r="R94" s="169"/>
      <c r="S94" s="2735"/>
      <c r="T94" s="2725">
        <v>250000</v>
      </c>
      <c r="U94" s="2739"/>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row>
    <row r="95" spans="1:59" s="105" customFormat="1" ht="56.25" customHeight="1">
      <c r="A95" s="2727"/>
      <c r="B95" s="2727"/>
      <c r="C95" s="2737"/>
      <c r="D95" s="120" t="s">
        <v>416</v>
      </c>
      <c r="E95" s="120" t="s">
        <v>417</v>
      </c>
      <c r="F95" s="2737"/>
      <c r="G95" s="169"/>
      <c r="H95" s="169"/>
      <c r="I95" s="169"/>
      <c r="J95" s="169"/>
      <c r="K95" s="169"/>
      <c r="L95" s="169"/>
      <c r="M95" s="129"/>
      <c r="N95" s="129"/>
      <c r="O95" s="169"/>
      <c r="P95" s="169"/>
      <c r="Q95" s="169"/>
      <c r="R95" s="169"/>
      <c r="S95" s="2735"/>
      <c r="T95" s="2725"/>
      <c r="U95" s="2739"/>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row>
    <row r="96" spans="1:59" s="105" customFormat="1" ht="48.75" customHeight="1">
      <c r="A96" s="2727"/>
      <c r="B96" s="2727"/>
      <c r="C96" s="2737"/>
      <c r="D96" s="120" t="s">
        <v>418</v>
      </c>
      <c r="E96" s="120" t="s">
        <v>419</v>
      </c>
      <c r="F96" s="2737"/>
      <c r="G96" s="169"/>
      <c r="H96" s="169"/>
      <c r="I96" s="169"/>
      <c r="J96" s="169"/>
      <c r="K96" s="169"/>
      <c r="L96" s="169"/>
      <c r="M96" s="129"/>
      <c r="N96" s="129"/>
      <c r="O96" s="169"/>
      <c r="P96" s="169"/>
      <c r="Q96" s="169"/>
      <c r="R96" s="169"/>
      <c r="S96" s="2735"/>
      <c r="T96" s="2725"/>
      <c r="U96" s="2739"/>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row>
    <row r="97" spans="1:59" s="105" customFormat="1" ht="62.25" customHeight="1">
      <c r="A97" s="2727"/>
      <c r="B97" s="2727"/>
      <c r="C97" s="2737"/>
      <c r="D97" s="120" t="s">
        <v>420</v>
      </c>
      <c r="E97" s="120" t="s">
        <v>421</v>
      </c>
      <c r="F97" s="2737"/>
      <c r="G97" s="169"/>
      <c r="H97" s="169"/>
      <c r="I97" s="169"/>
      <c r="J97" s="169"/>
      <c r="K97" s="169"/>
      <c r="L97" s="169"/>
      <c r="M97" s="169"/>
      <c r="N97" s="169"/>
      <c r="O97" s="129"/>
      <c r="P97" s="129"/>
      <c r="Q97" s="169"/>
      <c r="R97" s="169"/>
      <c r="S97" s="2735"/>
      <c r="T97" s="2725"/>
      <c r="U97" s="2739"/>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row>
    <row r="98" spans="1:59" s="105" customFormat="1" ht="55.5" customHeight="1">
      <c r="A98" s="2727" t="s">
        <v>422</v>
      </c>
      <c r="B98" s="2727" t="s">
        <v>423</v>
      </c>
      <c r="C98" s="2728">
        <v>1</v>
      </c>
      <c r="D98" s="120" t="s">
        <v>424</v>
      </c>
      <c r="E98" s="120" t="s">
        <v>425</v>
      </c>
      <c r="F98" s="2737" t="s">
        <v>426</v>
      </c>
      <c r="G98" s="170"/>
      <c r="H98" s="171"/>
      <c r="I98" s="129"/>
      <c r="J98" s="172"/>
      <c r="K98" s="159"/>
      <c r="L98" s="129"/>
      <c r="M98" s="159"/>
      <c r="N98" s="159"/>
      <c r="O98" s="170"/>
      <c r="P98" s="159"/>
      <c r="Q98" s="159"/>
      <c r="R98" s="159"/>
      <c r="S98" s="2735"/>
      <c r="T98" s="2725">
        <v>3500000</v>
      </c>
      <c r="U98" s="2739"/>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row>
    <row r="99" spans="1:59" s="105" customFormat="1" ht="51.75" customHeight="1">
      <c r="A99" s="2727"/>
      <c r="B99" s="2727"/>
      <c r="C99" s="2728"/>
      <c r="D99" s="120" t="s">
        <v>427</v>
      </c>
      <c r="E99" s="120" t="s">
        <v>428</v>
      </c>
      <c r="F99" s="2737"/>
      <c r="G99" s="170"/>
      <c r="H99" s="171"/>
      <c r="I99" s="129"/>
      <c r="J99" s="172"/>
      <c r="K99" s="159"/>
      <c r="L99" s="129"/>
      <c r="M99" s="159"/>
      <c r="N99" s="159"/>
      <c r="O99" s="170"/>
      <c r="P99" s="159"/>
      <c r="Q99" s="159"/>
      <c r="R99" s="159"/>
      <c r="S99" s="2735"/>
      <c r="T99" s="2725"/>
      <c r="U99" s="2739"/>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row>
    <row r="100" spans="1:59" s="105" customFormat="1" ht="42.75" customHeight="1">
      <c r="A100" s="2727"/>
      <c r="B100" s="2727"/>
      <c r="C100" s="2728"/>
      <c r="D100" s="120" t="s">
        <v>429</v>
      </c>
      <c r="E100" s="120" t="s">
        <v>430</v>
      </c>
      <c r="F100" s="2737"/>
      <c r="G100" s="81"/>
      <c r="H100" s="81"/>
      <c r="I100" s="129"/>
      <c r="J100" s="85"/>
      <c r="K100" s="85"/>
      <c r="L100" s="129"/>
      <c r="M100" s="85"/>
      <c r="N100" s="85"/>
      <c r="O100" s="170"/>
      <c r="P100" s="85"/>
      <c r="Q100" s="85"/>
      <c r="R100" s="85"/>
      <c r="S100" s="2735"/>
      <c r="T100" s="2725"/>
      <c r="U100" s="2739"/>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row>
    <row r="101" spans="1:59" s="105" customFormat="1" ht="48.75" customHeight="1">
      <c r="A101" s="2727"/>
      <c r="B101" s="2727"/>
      <c r="C101" s="2728"/>
      <c r="D101" s="120" t="s">
        <v>431</v>
      </c>
      <c r="E101" s="120" t="s">
        <v>432</v>
      </c>
      <c r="F101" s="2737"/>
      <c r="G101" s="89"/>
      <c r="H101" s="89"/>
      <c r="I101" s="170"/>
      <c r="J101" s="129"/>
      <c r="K101" s="89"/>
      <c r="L101" s="170"/>
      <c r="M101" s="129"/>
      <c r="N101" s="169"/>
      <c r="O101" s="169"/>
      <c r="P101" s="169"/>
      <c r="Q101" s="169"/>
      <c r="R101" s="169"/>
      <c r="S101" s="2735"/>
      <c r="T101" s="2725"/>
      <c r="U101" s="2739"/>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row>
    <row r="102" spans="1:59" s="105" customFormat="1" ht="46.5" customHeight="1">
      <c r="A102" s="2727"/>
      <c r="B102" s="2727"/>
      <c r="C102" s="2728"/>
      <c r="D102" s="120" t="s">
        <v>433</v>
      </c>
      <c r="E102" s="120" t="s">
        <v>434</v>
      </c>
      <c r="F102" s="2737"/>
      <c r="G102" s="89"/>
      <c r="H102" s="89"/>
      <c r="I102" s="170"/>
      <c r="J102" s="89"/>
      <c r="K102" s="129"/>
      <c r="L102" s="170"/>
      <c r="M102" s="169"/>
      <c r="N102" s="129"/>
      <c r="O102" s="169"/>
      <c r="P102" s="169"/>
      <c r="Q102" s="169"/>
      <c r="R102" s="169"/>
      <c r="S102" s="2735"/>
      <c r="T102" s="2725"/>
      <c r="U102" s="2739"/>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row>
    <row r="103" spans="1:59" s="105" customFormat="1" ht="74.25" customHeight="1">
      <c r="A103" s="2727"/>
      <c r="B103" s="2727"/>
      <c r="C103" s="2728"/>
      <c r="D103" s="120" t="s">
        <v>435</v>
      </c>
      <c r="E103" s="120" t="s">
        <v>436</v>
      </c>
      <c r="F103" s="2737"/>
      <c r="G103" s="89"/>
      <c r="H103" s="89"/>
      <c r="I103" s="170"/>
      <c r="J103" s="89"/>
      <c r="K103" s="129"/>
      <c r="L103" s="170"/>
      <c r="M103" s="169"/>
      <c r="N103" s="129"/>
      <c r="O103" s="169"/>
      <c r="P103" s="169"/>
      <c r="Q103" s="169"/>
      <c r="R103" s="169"/>
      <c r="S103" s="2735"/>
      <c r="T103" s="2725"/>
      <c r="U103" s="2739"/>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row>
    <row r="104" spans="1:59" s="105" customFormat="1" ht="37.5" customHeight="1">
      <c r="A104" s="2750" t="s">
        <v>2</v>
      </c>
      <c r="B104" s="2750"/>
      <c r="C104" s="2750"/>
      <c r="D104" s="2750"/>
      <c r="E104" s="2750"/>
      <c r="F104" s="2750"/>
      <c r="G104" s="2750"/>
      <c r="H104" s="2750"/>
      <c r="I104" s="2750"/>
      <c r="J104" s="2750"/>
      <c r="K104" s="2750"/>
      <c r="L104" s="2750"/>
      <c r="M104" s="2750"/>
      <c r="N104" s="2750"/>
      <c r="O104" s="2750"/>
      <c r="P104" s="2750"/>
      <c r="Q104" s="2750"/>
      <c r="R104" s="2750"/>
      <c r="S104" s="2750"/>
      <c r="T104" s="2750"/>
      <c r="U104" s="2750"/>
      <c r="V104" s="156"/>
      <c r="W104" s="156"/>
      <c r="X104" s="156"/>
      <c r="Y104" s="156"/>
      <c r="Z104" s="156"/>
      <c r="AA104" s="156"/>
      <c r="AB104" s="156"/>
      <c r="AC104" s="156"/>
      <c r="AD104" s="156"/>
      <c r="AE104" s="156"/>
      <c r="AF104" s="156"/>
      <c r="AG104" s="156"/>
      <c r="AH104" s="156"/>
      <c r="AI104" s="156"/>
      <c r="AJ104" s="156"/>
      <c r="AK104" s="156"/>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row>
    <row r="105" spans="1:59" s="105" customFormat="1" ht="27" customHeight="1">
      <c r="A105" s="2732" t="s">
        <v>350</v>
      </c>
      <c r="B105" s="2731" t="s">
        <v>5</v>
      </c>
      <c r="C105" s="2732" t="s">
        <v>6</v>
      </c>
      <c r="D105" s="2732" t="s">
        <v>7</v>
      </c>
      <c r="E105" s="2732" t="s">
        <v>351</v>
      </c>
      <c r="F105" s="2764" t="s">
        <v>9</v>
      </c>
      <c r="G105" s="2753" t="s">
        <v>10</v>
      </c>
      <c r="H105" s="2753"/>
      <c r="I105" s="2753"/>
      <c r="J105" s="2753"/>
      <c r="K105" s="2753"/>
      <c r="L105" s="2753"/>
      <c r="M105" s="2753"/>
      <c r="N105" s="2753"/>
      <c r="O105" s="2753"/>
      <c r="P105" s="2753"/>
      <c r="Q105" s="2753"/>
      <c r="R105" s="2753"/>
      <c r="S105" s="2753" t="s">
        <v>11</v>
      </c>
      <c r="T105" s="2753"/>
      <c r="U105" s="2753"/>
    </row>
    <row r="106" spans="1:59" s="105" customFormat="1">
      <c r="A106" s="2732"/>
      <c r="B106" s="2731"/>
      <c r="C106" s="2732"/>
      <c r="D106" s="2732"/>
      <c r="E106" s="2732"/>
      <c r="F106" s="2764"/>
      <c r="G106" s="2738" t="s">
        <v>12</v>
      </c>
      <c r="H106" s="2738"/>
      <c r="I106" s="2738"/>
      <c r="J106" s="2738" t="s">
        <v>13</v>
      </c>
      <c r="K106" s="2738"/>
      <c r="L106" s="2738"/>
      <c r="M106" s="2738" t="s">
        <v>14</v>
      </c>
      <c r="N106" s="2738"/>
      <c r="O106" s="2738"/>
      <c r="P106" s="2738" t="s">
        <v>15</v>
      </c>
      <c r="Q106" s="2738"/>
      <c r="R106" s="2738"/>
      <c r="S106" s="2753" t="s">
        <v>16</v>
      </c>
      <c r="T106" s="2753" t="s">
        <v>17</v>
      </c>
      <c r="U106" s="2753"/>
    </row>
    <row r="107" spans="1:59" s="105" customFormat="1" ht="20.25" customHeight="1">
      <c r="A107" s="2732"/>
      <c r="B107" s="2731"/>
      <c r="C107" s="2732"/>
      <c r="D107" s="2732"/>
      <c r="E107" s="2732"/>
      <c r="F107" s="2764"/>
      <c r="G107" s="146">
        <v>1</v>
      </c>
      <c r="H107" s="146">
        <v>2</v>
      </c>
      <c r="I107" s="146">
        <v>3</v>
      </c>
      <c r="J107" s="146">
        <v>4</v>
      </c>
      <c r="K107" s="146">
        <v>5</v>
      </c>
      <c r="L107" s="146">
        <v>6</v>
      </c>
      <c r="M107" s="146">
        <v>7</v>
      </c>
      <c r="N107" s="146">
        <v>8</v>
      </c>
      <c r="O107" s="146">
        <v>9</v>
      </c>
      <c r="P107" s="146">
        <v>10</v>
      </c>
      <c r="Q107" s="146">
        <v>11</v>
      </c>
      <c r="R107" s="146">
        <v>12</v>
      </c>
      <c r="S107" s="2753"/>
      <c r="T107" s="157" t="s">
        <v>18</v>
      </c>
      <c r="U107" s="157" t="s">
        <v>19</v>
      </c>
    </row>
    <row r="108" spans="1:59" s="105" customFormat="1" ht="60" customHeight="1">
      <c r="A108" s="2765" t="s">
        <v>437</v>
      </c>
      <c r="B108" s="2727"/>
      <c r="C108" s="2728"/>
      <c r="D108" s="120" t="s">
        <v>438</v>
      </c>
      <c r="E108" s="138" t="s">
        <v>439</v>
      </c>
      <c r="F108" s="2737" t="s">
        <v>440</v>
      </c>
      <c r="G108" s="121"/>
      <c r="H108" s="126"/>
      <c r="I108" s="121"/>
      <c r="J108" s="89"/>
      <c r="K108" s="89"/>
      <c r="L108" s="121"/>
      <c r="M108" s="121"/>
      <c r="N108" s="121"/>
      <c r="O108" s="121"/>
      <c r="P108" s="121"/>
      <c r="Q108" s="89"/>
      <c r="R108" s="89"/>
      <c r="S108" s="2749"/>
      <c r="T108" s="2725" t="s">
        <v>441</v>
      </c>
      <c r="U108" s="2725"/>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row>
    <row r="109" spans="1:59" s="105" customFormat="1" ht="36" customHeight="1">
      <c r="A109" s="2765"/>
      <c r="B109" s="2727"/>
      <c r="C109" s="2728"/>
      <c r="D109" s="120" t="s">
        <v>442</v>
      </c>
      <c r="E109" s="138" t="s">
        <v>443</v>
      </c>
      <c r="F109" s="2737"/>
      <c r="G109" s="121"/>
      <c r="H109" s="121"/>
      <c r="I109" s="121"/>
      <c r="J109" s="89"/>
      <c r="K109" s="129"/>
      <c r="L109" s="121"/>
      <c r="M109" s="121"/>
      <c r="N109" s="121"/>
      <c r="O109" s="121"/>
      <c r="P109" s="121"/>
      <c r="Q109" s="89"/>
      <c r="R109" s="89"/>
      <c r="S109" s="2749"/>
      <c r="T109" s="2725"/>
      <c r="U109" s="2725"/>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row>
    <row r="110" spans="1:59" s="105" customFormat="1" ht="50.25" customHeight="1">
      <c r="A110" s="2765"/>
      <c r="B110" s="2727"/>
      <c r="C110" s="2728"/>
      <c r="D110" s="120" t="s">
        <v>444</v>
      </c>
      <c r="E110" s="120" t="s">
        <v>445</v>
      </c>
      <c r="F110" s="2737"/>
      <c r="G110" s="121"/>
      <c r="H110" s="121"/>
      <c r="I110" s="121"/>
      <c r="J110" s="121"/>
      <c r="K110" s="121"/>
      <c r="L110" s="129"/>
      <c r="M110" s="129"/>
      <c r="N110" s="121"/>
      <c r="O110" s="121"/>
      <c r="P110" s="121"/>
      <c r="Q110" s="89"/>
      <c r="R110" s="89"/>
      <c r="S110" s="2749"/>
      <c r="T110" s="2725"/>
      <c r="U110" s="2725"/>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row>
    <row r="111" spans="1:59" ht="85.5" customHeight="1">
      <c r="A111" s="2727" t="s">
        <v>446</v>
      </c>
      <c r="B111" s="2727" t="s">
        <v>447</v>
      </c>
      <c r="C111" s="2728">
        <v>1</v>
      </c>
      <c r="D111" s="120" t="s">
        <v>448</v>
      </c>
      <c r="E111" s="120" t="s">
        <v>449</v>
      </c>
      <c r="F111" s="2737" t="s">
        <v>450</v>
      </c>
      <c r="G111" s="173"/>
      <c r="H111" s="173"/>
      <c r="I111" s="173"/>
      <c r="J111" s="173"/>
      <c r="K111" s="174"/>
      <c r="L111" s="173"/>
      <c r="M111" s="173"/>
      <c r="N111" s="173"/>
      <c r="O111" s="173"/>
      <c r="P111" s="173"/>
      <c r="Q111" s="173"/>
      <c r="R111" s="173"/>
      <c r="S111" s="2727" t="s">
        <v>451</v>
      </c>
      <c r="T111" s="2725">
        <v>350000</v>
      </c>
      <c r="U111" s="2725">
        <v>0</v>
      </c>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row>
    <row r="112" spans="1:59" ht="47.25" customHeight="1">
      <c r="A112" s="2727"/>
      <c r="B112" s="2727"/>
      <c r="C112" s="2728"/>
      <c r="D112" s="120" t="s">
        <v>452</v>
      </c>
      <c r="E112" s="120" t="s">
        <v>453</v>
      </c>
      <c r="F112" s="2737"/>
      <c r="G112" s="175"/>
      <c r="H112" s="175"/>
      <c r="I112" s="175"/>
      <c r="J112" s="173"/>
      <c r="K112" s="173"/>
      <c r="L112" s="174"/>
      <c r="M112" s="175"/>
      <c r="N112" s="175"/>
      <c r="O112" s="175"/>
      <c r="P112" s="175"/>
      <c r="Q112" s="175"/>
      <c r="R112" s="175"/>
      <c r="S112" s="2727"/>
      <c r="T112" s="2725"/>
      <c r="U112" s="2725"/>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row>
    <row r="113" spans="1:59" ht="54">
      <c r="A113" s="2727"/>
      <c r="B113" s="2727"/>
      <c r="C113" s="2728"/>
      <c r="D113" s="120" t="s">
        <v>454</v>
      </c>
      <c r="E113" s="120" t="s">
        <v>455</v>
      </c>
      <c r="F113" s="2737"/>
      <c r="G113" s="173"/>
      <c r="H113" s="173"/>
      <c r="I113" s="173"/>
      <c r="J113" s="173"/>
      <c r="K113" s="173"/>
      <c r="L113" s="173"/>
      <c r="M113" s="174"/>
      <c r="N113" s="173"/>
      <c r="O113" s="173"/>
      <c r="P113" s="173"/>
      <c r="Q113" s="173"/>
      <c r="R113" s="173"/>
      <c r="S113" s="2727"/>
      <c r="T113" s="2725"/>
      <c r="U113" s="2725"/>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row>
    <row r="114" spans="1:59" ht="54">
      <c r="A114" s="2727"/>
      <c r="B114" s="2727" t="s">
        <v>456</v>
      </c>
      <c r="C114" s="2728">
        <v>1</v>
      </c>
      <c r="D114" s="120" t="s">
        <v>457</v>
      </c>
      <c r="E114" s="120" t="s">
        <v>458</v>
      </c>
      <c r="F114" s="2737"/>
      <c r="G114" s="174"/>
      <c r="H114" s="174"/>
      <c r="I114" s="174"/>
      <c r="J114" s="174"/>
      <c r="K114" s="174"/>
      <c r="L114" s="174"/>
      <c r="M114" s="174"/>
      <c r="N114" s="174"/>
      <c r="O114" s="174"/>
      <c r="P114" s="174"/>
      <c r="Q114" s="174"/>
      <c r="R114" s="174"/>
      <c r="S114" s="2727"/>
      <c r="T114" s="2725"/>
      <c r="U114" s="2725"/>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row>
    <row r="115" spans="1:59" ht="65.25" customHeight="1">
      <c r="A115" s="2727"/>
      <c r="B115" s="2727"/>
      <c r="C115" s="2728"/>
      <c r="D115" s="120" t="s">
        <v>459</v>
      </c>
      <c r="E115" s="120" t="s">
        <v>460</v>
      </c>
      <c r="F115" s="2737"/>
      <c r="G115" s="174"/>
      <c r="H115" s="174"/>
      <c r="I115" s="174"/>
      <c r="J115" s="174"/>
      <c r="K115" s="174"/>
      <c r="L115" s="174"/>
      <c r="M115" s="174"/>
      <c r="N115" s="174"/>
      <c r="O115" s="174"/>
      <c r="P115" s="174"/>
      <c r="Q115" s="174"/>
      <c r="R115" s="174"/>
      <c r="S115" s="2727"/>
      <c r="T115" s="2725"/>
      <c r="U115" s="2725"/>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row>
    <row r="116" spans="1:59" ht="65.25" customHeight="1">
      <c r="A116" s="2727"/>
      <c r="B116" s="2727"/>
      <c r="C116" s="2728"/>
      <c r="D116" s="120" t="s">
        <v>461</v>
      </c>
      <c r="E116" s="120" t="s">
        <v>462</v>
      </c>
      <c r="F116" s="2737"/>
      <c r="G116" s="174"/>
      <c r="H116" s="174"/>
      <c r="I116" s="174"/>
      <c r="J116" s="174"/>
      <c r="K116" s="174"/>
      <c r="L116" s="174"/>
      <c r="M116" s="174"/>
      <c r="N116" s="174"/>
      <c r="O116" s="174"/>
      <c r="P116" s="174"/>
      <c r="Q116" s="174"/>
      <c r="R116" s="174"/>
      <c r="S116" s="2727"/>
      <c r="T116" s="2725"/>
      <c r="U116" s="2725"/>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row>
    <row r="117" spans="1:59" ht="75.75" customHeight="1">
      <c r="A117" s="2735" t="s">
        <v>463</v>
      </c>
      <c r="B117" s="2735" t="s">
        <v>464</v>
      </c>
      <c r="C117" s="2766">
        <v>1</v>
      </c>
      <c r="D117" s="120" t="s">
        <v>465</v>
      </c>
      <c r="E117" s="120" t="s">
        <v>466</v>
      </c>
      <c r="F117" s="2737" t="s">
        <v>467</v>
      </c>
      <c r="G117" s="129"/>
      <c r="H117" s="129"/>
      <c r="I117" s="129"/>
      <c r="J117" s="129"/>
      <c r="K117" s="129"/>
      <c r="L117" s="129"/>
      <c r="M117" s="129"/>
      <c r="N117" s="129"/>
      <c r="O117" s="129"/>
      <c r="P117" s="129"/>
      <c r="Q117" s="129"/>
      <c r="R117" s="129"/>
      <c r="S117" s="2727" t="s">
        <v>468</v>
      </c>
      <c r="T117" s="2725">
        <v>0</v>
      </c>
      <c r="U117" s="2725">
        <v>0</v>
      </c>
    </row>
    <row r="118" spans="1:59" ht="72" customHeight="1">
      <c r="A118" s="2735"/>
      <c r="B118" s="2735"/>
      <c r="C118" s="2766"/>
      <c r="D118" s="120" t="s">
        <v>469</v>
      </c>
      <c r="E118" s="138" t="s">
        <v>470</v>
      </c>
      <c r="F118" s="2737"/>
      <c r="G118" s="129"/>
      <c r="H118" s="129"/>
      <c r="I118" s="129"/>
      <c r="J118" s="129"/>
      <c r="K118" s="129"/>
      <c r="L118" s="129"/>
      <c r="M118" s="129"/>
      <c r="N118" s="129"/>
      <c r="O118" s="129"/>
      <c r="P118" s="129"/>
      <c r="Q118" s="129"/>
      <c r="R118" s="129"/>
      <c r="S118" s="2727"/>
      <c r="T118" s="2725"/>
      <c r="U118" s="2725"/>
    </row>
    <row r="119" spans="1:59" ht="95.25" customHeight="1">
      <c r="A119" s="2735"/>
      <c r="B119" s="2735"/>
      <c r="C119" s="2766"/>
      <c r="D119" s="120" t="s">
        <v>471</v>
      </c>
      <c r="E119" s="138" t="s">
        <v>472</v>
      </c>
      <c r="F119" s="2737"/>
      <c r="G119" s="129"/>
      <c r="H119" s="129"/>
      <c r="I119" s="129"/>
      <c r="J119" s="129"/>
      <c r="K119" s="129"/>
      <c r="L119" s="129"/>
      <c r="M119" s="129"/>
      <c r="N119" s="129"/>
      <c r="O119" s="129"/>
      <c r="P119" s="129"/>
      <c r="Q119" s="129"/>
      <c r="R119" s="129"/>
      <c r="S119" s="2727"/>
      <c r="T119" s="2725"/>
      <c r="U119" s="2725"/>
    </row>
    <row r="120" spans="1:59" ht="60" customHeight="1">
      <c r="A120" s="2735"/>
      <c r="B120" s="2735"/>
      <c r="C120" s="2766"/>
      <c r="D120" s="120" t="s">
        <v>473</v>
      </c>
      <c r="E120" s="138" t="s">
        <v>474</v>
      </c>
      <c r="F120" s="2737"/>
      <c r="G120" s="129"/>
      <c r="H120" s="129"/>
      <c r="I120" s="129"/>
      <c r="J120" s="129"/>
      <c r="K120" s="129"/>
      <c r="L120" s="129"/>
      <c r="M120" s="129"/>
      <c r="N120" s="129"/>
      <c r="O120" s="129"/>
      <c r="P120" s="129"/>
      <c r="Q120" s="129"/>
      <c r="R120" s="129"/>
      <c r="S120" s="2727"/>
      <c r="T120" s="2725"/>
      <c r="U120" s="2725"/>
    </row>
    <row r="121" spans="1:59" s="105" customFormat="1" ht="37.5" customHeight="1">
      <c r="A121" s="2750" t="s">
        <v>2</v>
      </c>
      <c r="B121" s="2750"/>
      <c r="C121" s="2750"/>
      <c r="D121" s="2750"/>
      <c r="E121" s="2750"/>
      <c r="F121" s="2750"/>
      <c r="G121" s="2750"/>
      <c r="H121" s="2750"/>
      <c r="I121" s="2750"/>
      <c r="J121" s="2750"/>
      <c r="K121" s="2750"/>
      <c r="L121" s="2750"/>
      <c r="M121" s="2750"/>
      <c r="N121" s="2750"/>
      <c r="O121" s="2750"/>
      <c r="P121" s="2750"/>
      <c r="Q121" s="2750"/>
      <c r="R121" s="2750"/>
      <c r="S121" s="2750"/>
      <c r="T121" s="2750"/>
      <c r="U121" s="2750"/>
      <c r="V121" s="156"/>
      <c r="W121" s="156"/>
      <c r="X121" s="156"/>
      <c r="Y121" s="156"/>
      <c r="Z121" s="156"/>
      <c r="AA121" s="156"/>
      <c r="AB121" s="156"/>
      <c r="AC121" s="156"/>
      <c r="AD121" s="156"/>
      <c r="AE121" s="156"/>
      <c r="AF121" s="156"/>
      <c r="AG121" s="156"/>
      <c r="AH121" s="156"/>
      <c r="AI121" s="156"/>
      <c r="AJ121" s="156"/>
      <c r="AK121" s="156"/>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row>
    <row r="122" spans="1:59" s="105" customFormat="1" ht="27" customHeight="1">
      <c r="A122" s="2732" t="s">
        <v>350</v>
      </c>
      <c r="B122" s="2731" t="s">
        <v>5</v>
      </c>
      <c r="C122" s="2732" t="s">
        <v>6</v>
      </c>
      <c r="D122" s="2732" t="s">
        <v>7</v>
      </c>
      <c r="E122" s="2732" t="s">
        <v>351</v>
      </c>
      <c r="F122" s="2764" t="s">
        <v>9</v>
      </c>
      <c r="G122" s="2753" t="s">
        <v>10</v>
      </c>
      <c r="H122" s="2753"/>
      <c r="I122" s="2753"/>
      <c r="J122" s="2753"/>
      <c r="K122" s="2753"/>
      <c r="L122" s="2753"/>
      <c r="M122" s="2753"/>
      <c r="N122" s="2753"/>
      <c r="O122" s="2753"/>
      <c r="P122" s="2753"/>
      <c r="Q122" s="2753"/>
      <c r="R122" s="2753"/>
      <c r="S122" s="2753" t="s">
        <v>11</v>
      </c>
      <c r="T122" s="2753"/>
      <c r="U122" s="2753"/>
    </row>
    <row r="123" spans="1:59" s="105" customFormat="1">
      <c r="A123" s="2732"/>
      <c r="B123" s="2731"/>
      <c r="C123" s="2732"/>
      <c r="D123" s="2732"/>
      <c r="E123" s="2732"/>
      <c r="F123" s="2764"/>
      <c r="G123" s="2738" t="s">
        <v>12</v>
      </c>
      <c r="H123" s="2738"/>
      <c r="I123" s="2738"/>
      <c r="J123" s="2738" t="s">
        <v>13</v>
      </c>
      <c r="K123" s="2738"/>
      <c r="L123" s="2738"/>
      <c r="M123" s="2738" t="s">
        <v>14</v>
      </c>
      <c r="N123" s="2738"/>
      <c r="O123" s="2738"/>
      <c r="P123" s="2738" t="s">
        <v>15</v>
      </c>
      <c r="Q123" s="2738"/>
      <c r="R123" s="2738"/>
      <c r="S123" s="2753" t="s">
        <v>16</v>
      </c>
      <c r="T123" s="2753" t="s">
        <v>17</v>
      </c>
      <c r="U123" s="2753"/>
    </row>
    <row r="124" spans="1:59" s="105" customFormat="1" ht="20.25" customHeight="1">
      <c r="A124" s="2732"/>
      <c r="B124" s="2731"/>
      <c r="C124" s="2732"/>
      <c r="D124" s="2732"/>
      <c r="E124" s="2732"/>
      <c r="F124" s="2764"/>
      <c r="G124" s="146">
        <v>1</v>
      </c>
      <c r="H124" s="146">
        <v>2</v>
      </c>
      <c r="I124" s="146">
        <v>3</v>
      </c>
      <c r="J124" s="146">
        <v>4</v>
      </c>
      <c r="K124" s="146">
        <v>5</v>
      </c>
      <c r="L124" s="146">
        <v>6</v>
      </c>
      <c r="M124" s="146">
        <v>7</v>
      </c>
      <c r="N124" s="146">
        <v>8</v>
      </c>
      <c r="O124" s="146">
        <v>9</v>
      </c>
      <c r="P124" s="146">
        <v>10</v>
      </c>
      <c r="Q124" s="146">
        <v>11</v>
      </c>
      <c r="R124" s="146">
        <v>12</v>
      </c>
      <c r="S124" s="2753"/>
      <c r="T124" s="157" t="s">
        <v>18</v>
      </c>
      <c r="U124" s="157" t="s">
        <v>19</v>
      </c>
    </row>
    <row r="125" spans="1:59" ht="70.5" customHeight="1">
      <c r="A125" s="2727" t="s">
        <v>475</v>
      </c>
      <c r="B125" s="2727" t="s">
        <v>476</v>
      </c>
      <c r="C125" s="2728">
        <v>1</v>
      </c>
      <c r="D125" s="120" t="s">
        <v>477</v>
      </c>
      <c r="E125" s="138" t="s">
        <v>478</v>
      </c>
      <c r="F125" s="2737" t="s">
        <v>479</v>
      </c>
      <c r="G125" s="129"/>
      <c r="H125" s="129"/>
      <c r="I125" s="129"/>
      <c r="J125" s="129"/>
      <c r="K125" s="129"/>
      <c r="L125" s="129"/>
      <c r="M125" s="129"/>
      <c r="N125" s="129"/>
      <c r="O125" s="129"/>
      <c r="P125" s="129"/>
      <c r="Q125" s="129"/>
      <c r="R125" s="129"/>
      <c r="S125" s="2727" t="s">
        <v>480</v>
      </c>
      <c r="T125" s="2725">
        <v>100000</v>
      </c>
      <c r="U125" s="2725">
        <v>0</v>
      </c>
    </row>
    <row r="126" spans="1:59" ht="48" customHeight="1">
      <c r="A126" s="2727"/>
      <c r="B126" s="2727"/>
      <c r="C126" s="2728"/>
      <c r="D126" s="120" t="s">
        <v>481</v>
      </c>
      <c r="E126" s="138" t="s">
        <v>482</v>
      </c>
      <c r="F126" s="2737"/>
      <c r="G126" s="129"/>
      <c r="H126" s="129"/>
      <c r="I126" s="129"/>
      <c r="J126" s="129"/>
      <c r="K126" s="129"/>
      <c r="L126" s="129"/>
      <c r="M126" s="129"/>
      <c r="N126" s="129"/>
      <c r="O126" s="129"/>
      <c r="P126" s="129"/>
      <c r="Q126" s="129"/>
      <c r="R126" s="129"/>
      <c r="S126" s="2727"/>
      <c r="T126" s="2725"/>
      <c r="U126" s="2725"/>
    </row>
    <row r="127" spans="1:59" ht="72.75" customHeight="1">
      <c r="A127" s="2727"/>
      <c r="B127" s="2727"/>
      <c r="C127" s="2728"/>
      <c r="D127" s="120" t="s">
        <v>483</v>
      </c>
      <c r="E127" s="138" t="s">
        <v>484</v>
      </c>
      <c r="F127" s="2737"/>
      <c r="G127" s="129"/>
      <c r="H127" s="129"/>
      <c r="I127" s="129"/>
      <c r="J127" s="129"/>
      <c r="K127" s="129"/>
      <c r="L127" s="129"/>
      <c r="M127" s="129"/>
      <c r="N127" s="129"/>
      <c r="O127" s="129"/>
      <c r="P127" s="129"/>
      <c r="Q127" s="129"/>
      <c r="R127" s="129"/>
      <c r="S127" s="2727"/>
      <c r="T127" s="2725"/>
      <c r="U127" s="2725"/>
    </row>
    <row r="128" spans="1:59" ht="72" customHeight="1">
      <c r="A128" s="2727" t="s">
        <v>485</v>
      </c>
      <c r="B128" s="2727" t="s">
        <v>486</v>
      </c>
      <c r="C128" s="2728">
        <v>1</v>
      </c>
      <c r="D128" s="120" t="s">
        <v>487</v>
      </c>
      <c r="E128" s="120" t="s">
        <v>488</v>
      </c>
      <c r="F128" s="2737" t="s">
        <v>489</v>
      </c>
      <c r="G128" s="129"/>
      <c r="H128" s="129"/>
      <c r="I128" s="129"/>
      <c r="J128" s="129"/>
      <c r="K128" s="129"/>
      <c r="L128" s="129"/>
      <c r="M128" s="129"/>
      <c r="N128" s="129"/>
      <c r="O128" s="129"/>
      <c r="P128" s="129"/>
      <c r="Q128" s="129"/>
      <c r="R128" s="129"/>
      <c r="S128" s="2727" t="s">
        <v>490</v>
      </c>
      <c r="T128" s="2725">
        <v>5000</v>
      </c>
      <c r="U128" s="2725">
        <v>0</v>
      </c>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row>
    <row r="129" spans="1:59" ht="53.25" customHeight="1">
      <c r="A129" s="2727"/>
      <c r="B129" s="2727"/>
      <c r="C129" s="2728"/>
      <c r="D129" s="120" t="s">
        <v>491</v>
      </c>
      <c r="E129" s="120" t="s">
        <v>492</v>
      </c>
      <c r="F129" s="2737"/>
      <c r="G129" s="129"/>
      <c r="H129" s="129"/>
      <c r="I129" s="129"/>
      <c r="J129" s="129"/>
      <c r="K129" s="129"/>
      <c r="L129" s="129"/>
      <c r="M129" s="129"/>
      <c r="N129" s="129"/>
      <c r="O129" s="129"/>
      <c r="P129" s="129"/>
      <c r="Q129" s="129"/>
      <c r="R129" s="129"/>
      <c r="S129" s="2727"/>
      <c r="T129" s="2725"/>
      <c r="U129" s="2725"/>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row>
    <row r="130" spans="1:59" ht="60" customHeight="1">
      <c r="A130" s="2727"/>
      <c r="B130" s="2727"/>
      <c r="C130" s="2737"/>
      <c r="D130" s="120" t="s">
        <v>493</v>
      </c>
      <c r="E130" s="120" t="s">
        <v>494</v>
      </c>
      <c r="F130" s="2737"/>
      <c r="G130" s="129"/>
      <c r="H130" s="129"/>
      <c r="I130" s="129"/>
      <c r="J130" s="129"/>
      <c r="K130" s="129"/>
      <c r="L130" s="129"/>
      <c r="M130" s="129"/>
      <c r="N130" s="129"/>
      <c r="O130" s="129"/>
      <c r="P130" s="129"/>
      <c r="Q130" s="129"/>
      <c r="R130" s="129"/>
      <c r="S130" s="2727"/>
      <c r="T130" s="2725"/>
      <c r="U130" s="2725"/>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row>
    <row r="131" spans="1:59" ht="59.25" customHeight="1">
      <c r="A131" s="2727" t="s">
        <v>495</v>
      </c>
      <c r="B131" s="2727" t="s">
        <v>496</v>
      </c>
      <c r="C131" s="2728">
        <v>1</v>
      </c>
      <c r="D131" s="120" t="s">
        <v>497</v>
      </c>
      <c r="E131" s="2727" t="s">
        <v>498</v>
      </c>
      <c r="F131" s="2737" t="s">
        <v>499</v>
      </c>
      <c r="G131" s="89"/>
      <c r="H131" s="89"/>
      <c r="I131" s="89"/>
      <c r="J131" s="89"/>
      <c r="K131" s="89"/>
      <c r="L131" s="89"/>
      <c r="M131" s="129"/>
      <c r="N131" s="129"/>
      <c r="O131" s="89"/>
      <c r="P131" s="89"/>
      <c r="Q131" s="89"/>
      <c r="R131" s="89"/>
      <c r="S131" s="2727" t="s">
        <v>500</v>
      </c>
      <c r="T131" s="2725">
        <v>0</v>
      </c>
      <c r="U131" s="2725">
        <v>0</v>
      </c>
    </row>
    <row r="132" spans="1:59" ht="61.5" customHeight="1">
      <c r="A132" s="2727"/>
      <c r="B132" s="2727"/>
      <c r="C132" s="2748"/>
      <c r="D132" s="120" t="s">
        <v>501</v>
      </c>
      <c r="E132" s="2727"/>
      <c r="F132" s="2737"/>
      <c r="G132" s="89"/>
      <c r="H132" s="89"/>
      <c r="I132" s="89"/>
      <c r="J132" s="89"/>
      <c r="K132" s="89"/>
      <c r="L132" s="89"/>
      <c r="M132" s="129"/>
      <c r="N132" s="129"/>
      <c r="O132" s="89"/>
      <c r="P132" s="89"/>
      <c r="Q132" s="89"/>
      <c r="R132" s="89"/>
      <c r="S132" s="2727"/>
      <c r="T132" s="2725"/>
      <c r="U132" s="2725"/>
    </row>
    <row r="133" spans="1:59" ht="78.75" customHeight="1">
      <c r="A133" s="2727"/>
      <c r="B133" s="2727"/>
      <c r="C133" s="2748"/>
      <c r="D133" s="120" t="s">
        <v>502</v>
      </c>
      <c r="E133" s="2727" t="s">
        <v>503</v>
      </c>
      <c r="F133" s="2737"/>
      <c r="G133" s="89"/>
      <c r="H133" s="89"/>
      <c r="I133" s="89"/>
      <c r="J133" s="89"/>
      <c r="K133" s="89"/>
      <c r="L133" s="89"/>
      <c r="M133" s="129"/>
      <c r="N133" s="129"/>
      <c r="O133" s="89"/>
      <c r="P133" s="89"/>
      <c r="Q133" s="89"/>
      <c r="R133" s="89"/>
      <c r="S133" s="2727"/>
      <c r="T133" s="2725"/>
      <c r="U133" s="2725"/>
    </row>
    <row r="134" spans="1:59" ht="81" customHeight="1">
      <c r="A134" s="2727"/>
      <c r="B134" s="2727"/>
      <c r="C134" s="2748"/>
      <c r="D134" s="120" t="s">
        <v>504</v>
      </c>
      <c r="E134" s="2727"/>
      <c r="F134" s="2737"/>
      <c r="G134" s="89"/>
      <c r="H134" s="89"/>
      <c r="I134" s="89"/>
      <c r="J134" s="89"/>
      <c r="K134" s="89"/>
      <c r="L134" s="89"/>
      <c r="M134" s="129"/>
      <c r="N134" s="129"/>
      <c r="O134" s="89"/>
      <c r="P134" s="89"/>
      <c r="Q134" s="89"/>
      <c r="R134" s="89"/>
      <c r="S134" s="2727"/>
      <c r="T134" s="2725"/>
      <c r="U134" s="2725"/>
    </row>
    <row r="135" spans="1:59" ht="66.599999999999994" customHeight="1">
      <c r="A135" s="2727"/>
      <c r="B135" s="2727"/>
      <c r="C135" s="2748"/>
      <c r="D135" s="120" t="s">
        <v>505</v>
      </c>
      <c r="E135" s="120" t="s">
        <v>506</v>
      </c>
      <c r="F135" s="2737"/>
      <c r="G135" s="89"/>
      <c r="H135" s="89"/>
      <c r="I135" s="89"/>
      <c r="J135" s="89"/>
      <c r="K135" s="89"/>
      <c r="L135" s="89"/>
      <c r="M135" s="89"/>
      <c r="N135" s="129"/>
      <c r="O135" s="129"/>
      <c r="P135" s="89"/>
      <c r="Q135" s="89"/>
      <c r="R135" s="89"/>
      <c r="S135" s="2727"/>
      <c r="T135" s="2725"/>
      <c r="U135" s="2725"/>
    </row>
    <row r="136" spans="1:59" ht="82.5" customHeight="1">
      <c r="A136" s="2727"/>
      <c r="B136" s="2727"/>
      <c r="C136" s="2748"/>
      <c r="D136" s="120" t="s">
        <v>507</v>
      </c>
      <c r="E136" s="120" t="s">
        <v>508</v>
      </c>
      <c r="F136" s="2737"/>
      <c r="G136" s="89"/>
      <c r="H136" s="89"/>
      <c r="I136" s="89"/>
      <c r="J136" s="89"/>
      <c r="K136" s="89"/>
      <c r="L136" s="89"/>
      <c r="M136" s="89"/>
      <c r="N136" s="89"/>
      <c r="O136" s="129"/>
      <c r="P136" s="89"/>
      <c r="Q136" s="89"/>
      <c r="R136" s="89"/>
      <c r="S136" s="2727"/>
      <c r="T136" s="2725"/>
      <c r="U136" s="2725"/>
    </row>
    <row r="137" spans="1:59" s="105" customFormat="1" ht="37.5" customHeight="1">
      <c r="A137" s="2750" t="s">
        <v>2</v>
      </c>
      <c r="B137" s="2750"/>
      <c r="C137" s="2750"/>
      <c r="D137" s="2750"/>
      <c r="E137" s="2750"/>
      <c r="F137" s="2750"/>
      <c r="G137" s="2750"/>
      <c r="H137" s="2750"/>
      <c r="I137" s="2750"/>
      <c r="J137" s="2750"/>
      <c r="K137" s="2750"/>
      <c r="L137" s="2750"/>
      <c r="M137" s="2750"/>
      <c r="N137" s="2750"/>
      <c r="O137" s="2750"/>
      <c r="P137" s="2750"/>
      <c r="Q137" s="2750"/>
      <c r="R137" s="2750"/>
      <c r="S137" s="2750"/>
      <c r="T137" s="2750"/>
      <c r="U137" s="2750"/>
      <c r="V137" s="156"/>
      <c r="W137" s="156"/>
      <c r="X137" s="156"/>
      <c r="Y137" s="156"/>
      <c r="Z137" s="156"/>
      <c r="AA137" s="156"/>
      <c r="AB137" s="156"/>
      <c r="AC137" s="156"/>
      <c r="AD137" s="156"/>
      <c r="AE137" s="156"/>
      <c r="AF137" s="156"/>
      <c r="AG137" s="156"/>
      <c r="AH137" s="156"/>
      <c r="AI137" s="156"/>
      <c r="AJ137" s="156"/>
      <c r="AK137" s="156"/>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row>
    <row r="138" spans="1:59" s="105" customFormat="1" ht="27" customHeight="1">
      <c r="A138" s="2732" t="s">
        <v>350</v>
      </c>
      <c r="B138" s="2731" t="s">
        <v>5</v>
      </c>
      <c r="C138" s="2732" t="s">
        <v>6</v>
      </c>
      <c r="D138" s="2732" t="s">
        <v>7</v>
      </c>
      <c r="E138" s="2732" t="s">
        <v>351</v>
      </c>
      <c r="F138" s="2764" t="s">
        <v>9</v>
      </c>
      <c r="G138" s="2753" t="s">
        <v>10</v>
      </c>
      <c r="H138" s="2753"/>
      <c r="I138" s="2753"/>
      <c r="J138" s="2753"/>
      <c r="K138" s="2753"/>
      <c r="L138" s="2753"/>
      <c r="M138" s="2753"/>
      <c r="N138" s="2753"/>
      <c r="O138" s="2753"/>
      <c r="P138" s="2753"/>
      <c r="Q138" s="2753"/>
      <c r="R138" s="2753"/>
      <c r="S138" s="2753" t="s">
        <v>11</v>
      </c>
      <c r="T138" s="2753"/>
      <c r="U138" s="2753"/>
    </row>
    <row r="139" spans="1:59" s="105" customFormat="1">
      <c r="A139" s="2732"/>
      <c r="B139" s="2731"/>
      <c r="C139" s="2732"/>
      <c r="D139" s="2732"/>
      <c r="E139" s="2732"/>
      <c r="F139" s="2764"/>
      <c r="G139" s="2738" t="s">
        <v>12</v>
      </c>
      <c r="H139" s="2738"/>
      <c r="I139" s="2738"/>
      <c r="J139" s="2738" t="s">
        <v>13</v>
      </c>
      <c r="K139" s="2738"/>
      <c r="L139" s="2738"/>
      <c r="M139" s="2738" t="s">
        <v>14</v>
      </c>
      <c r="N139" s="2738"/>
      <c r="O139" s="2738"/>
      <c r="P139" s="2738" t="s">
        <v>15</v>
      </c>
      <c r="Q139" s="2738"/>
      <c r="R139" s="2738"/>
      <c r="S139" s="2753" t="s">
        <v>16</v>
      </c>
      <c r="T139" s="2753" t="s">
        <v>17</v>
      </c>
      <c r="U139" s="2753"/>
    </row>
    <row r="140" spans="1:59" s="105" customFormat="1" ht="20.25" customHeight="1">
      <c r="A140" s="2732"/>
      <c r="B140" s="2731"/>
      <c r="C140" s="2732"/>
      <c r="D140" s="2732"/>
      <c r="E140" s="2732"/>
      <c r="F140" s="2764"/>
      <c r="G140" s="146">
        <v>1</v>
      </c>
      <c r="H140" s="146">
        <v>2</v>
      </c>
      <c r="I140" s="146">
        <v>3</v>
      </c>
      <c r="J140" s="146">
        <v>4</v>
      </c>
      <c r="K140" s="146">
        <v>5</v>
      </c>
      <c r="L140" s="146">
        <v>6</v>
      </c>
      <c r="M140" s="146">
        <v>7</v>
      </c>
      <c r="N140" s="146">
        <v>8</v>
      </c>
      <c r="O140" s="146">
        <v>9</v>
      </c>
      <c r="P140" s="146">
        <v>10</v>
      </c>
      <c r="Q140" s="146">
        <v>11</v>
      </c>
      <c r="R140" s="146">
        <v>12</v>
      </c>
      <c r="S140" s="2753"/>
      <c r="T140" s="157" t="s">
        <v>18</v>
      </c>
      <c r="U140" s="157" t="s">
        <v>19</v>
      </c>
    </row>
    <row r="141" spans="1:59" ht="57" customHeight="1">
      <c r="A141" s="2727" t="s">
        <v>509</v>
      </c>
      <c r="B141" s="2727" t="s">
        <v>510</v>
      </c>
      <c r="C141" s="2748">
        <v>1</v>
      </c>
      <c r="D141" s="120" t="s">
        <v>511</v>
      </c>
      <c r="E141" s="120" t="s">
        <v>512</v>
      </c>
      <c r="F141" s="2737" t="s">
        <v>513</v>
      </c>
      <c r="G141" s="129"/>
      <c r="H141" s="129"/>
      <c r="I141" s="169"/>
      <c r="J141" s="169"/>
      <c r="K141" s="169"/>
      <c r="L141" s="169"/>
      <c r="M141" s="169"/>
      <c r="N141" s="169"/>
      <c r="O141" s="169"/>
      <c r="P141" s="169"/>
      <c r="Q141" s="169"/>
      <c r="R141" s="169"/>
      <c r="S141" s="2767"/>
      <c r="T141" s="2725">
        <v>0</v>
      </c>
      <c r="U141" s="2725">
        <v>0</v>
      </c>
    </row>
    <row r="142" spans="1:59" ht="86.25" customHeight="1">
      <c r="A142" s="2727"/>
      <c r="B142" s="2727"/>
      <c r="C142" s="2748"/>
      <c r="D142" s="120" t="s">
        <v>514</v>
      </c>
      <c r="E142" s="120" t="s">
        <v>515</v>
      </c>
      <c r="F142" s="2737"/>
      <c r="G142" s="129"/>
      <c r="H142" s="129"/>
      <c r="I142" s="169"/>
      <c r="J142" s="169"/>
      <c r="K142" s="169"/>
      <c r="L142" s="169"/>
      <c r="M142" s="169"/>
      <c r="N142" s="169"/>
      <c r="O142" s="169"/>
      <c r="P142" s="169"/>
      <c r="Q142" s="169"/>
      <c r="R142" s="169"/>
      <c r="S142" s="2767"/>
      <c r="T142" s="2725"/>
      <c r="U142" s="2725"/>
    </row>
    <row r="143" spans="1:59" ht="162" customHeight="1">
      <c r="A143" s="2727" t="s">
        <v>516</v>
      </c>
      <c r="B143" s="120" t="s">
        <v>517</v>
      </c>
      <c r="C143" s="148">
        <v>4</v>
      </c>
      <c r="D143" s="120" t="s">
        <v>518</v>
      </c>
      <c r="E143" s="120" t="s">
        <v>519</v>
      </c>
      <c r="F143" s="2737" t="s">
        <v>513</v>
      </c>
      <c r="G143" s="129"/>
      <c r="H143" s="169"/>
      <c r="I143" s="169"/>
      <c r="J143" s="169"/>
      <c r="K143" s="169"/>
      <c r="L143" s="169"/>
      <c r="M143" s="169"/>
      <c r="N143" s="169"/>
      <c r="O143" s="169"/>
      <c r="P143" s="169"/>
      <c r="Q143" s="169"/>
      <c r="R143" s="169"/>
      <c r="S143" s="2736"/>
      <c r="T143" s="2725">
        <v>0</v>
      </c>
      <c r="U143" s="2725">
        <v>0</v>
      </c>
    </row>
    <row r="144" spans="1:59" ht="120.75" customHeight="1">
      <c r="A144" s="2727"/>
      <c r="B144" s="120"/>
      <c r="C144" s="148"/>
      <c r="D144" s="120" t="s">
        <v>520</v>
      </c>
      <c r="E144" s="120" t="s">
        <v>521</v>
      </c>
      <c r="F144" s="2737"/>
      <c r="G144" s="169"/>
      <c r="H144" s="129"/>
      <c r="I144" s="169"/>
      <c r="J144" s="169"/>
      <c r="K144" s="169"/>
      <c r="L144" s="169"/>
      <c r="M144" s="169"/>
      <c r="N144" s="169"/>
      <c r="O144" s="169"/>
      <c r="P144" s="169"/>
      <c r="Q144" s="169"/>
      <c r="R144" s="169"/>
      <c r="S144" s="2736"/>
      <c r="T144" s="2725"/>
      <c r="U144" s="2725"/>
    </row>
    <row r="145" spans="1:59" ht="75" customHeight="1">
      <c r="A145" s="2727"/>
      <c r="B145" s="120"/>
      <c r="C145" s="148"/>
      <c r="D145" s="120" t="s">
        <v>522</v>
      </c>
      <c r="E145" s="120" t="s">
        <v>523</v>
      </c>
      <c r="F145" s="138"/>
      <c r="G145" s="85"/>
      <c r="H145" s="85"/>
      <c r="I145" s="129"/>
      <c r="J145" s="169"/>
      <c r="K145" s="163"/>
      <c r="L145" s="169"/>
      <c r="M145" s="169"/>
      <c r="N145" s="169"/>
      <c r="O145" s="169"/>
      <c r="P145" s="169"/>
      <c r="Q145" s="163"/>
      <c r="R145" s="169"/>
      <c r="S145" s="86"/>
      <c r="T145" s="176"/>
      <c r="U145" s="176"/>
    </row>
    <row r="146" spans="1:59" ht="66.75" customHeight="1">
      <c r="A146" s="2727" t="s">
        <v>524</v>
      </c>
      <c r="B146" s="2727" t="s">
        <v>525</v>
      </c>
      <c r="C146" s="2737" t="s">
        <v>526</v>
      </c>
      <c r="D146" s="120" t="s">
        <v>527</v>
      </c>
      <c r="E146" s="120" t="s">
        <v>528</v>
      </c>
      <c r="F146" s="2737" t="s">
        <v>529</v>
      </c>
      <c r="G146" s="129"/>
      <c r="H146" s="129"/>
      <c r="I146" s="129"/>
      <c r="J146" s="129"/>
      <c r="K146" s="129"/>
      <c r="L146" s="129"/>
      <c r="M146" s="129"/>
      <c r="N146" s="129"/>
      <c r="O146" s="129"/>
      <c r="P146" s="129"/>
      <c r="Q146" s="129"/>
      <c r="R146" s="129"/>
      <c r="S146" s="2727" t="s">
        <v>530</v>
      </c>
      <c r="T146" s="2725">
        <v>0</v>
      </c>
      <c r="U146" s="2725">
        <v>0</v>
      </c>
    </row>
    <row r="147" spans="1:59" ht="57" customHeight="1">
      <c r="A147" s="2727"/>
      <c r="B147" s="2727"/>
      <c r="C147" s="2737"/>
      <c r="D147" s="120" t="s">
        <v>531</v>
      </c>
      <c r="E147" s="120" t="s">
        <v>532</v>
      </c>
      <c r="F147" s="2737"/>
      <c r="G147" s="129"/>
      <c r="H147" s="129"/>
      <c r="I147" s="129"/>
      <c r="J147" s="129"/>
      <c r="K147" s="129"/>
      <c r="L147" s="129"/>
      <c r="M147" s="129"/>
      <c r="N147" s="129"/>
      <c r="O147" s="129"/>
      <c r="P147" s="129"/>
      <c r="Q147" s="129"/>
      <c r="R147" s="129"/>
      <c r="S147" s="2727"/>
      <c r="T147" s="2725"/>
      <c r="U147" s="2725"/>
    </row>
    <row r="148" spans="1:59" ht="45.75" customHeight="1">
      <c r="A148" s="2727"/>
      <c r="B148" s="2727" t="s">
        <v>533</v>
      </c>
      <c r="C148" s="2728">
        <v>1</v>
      </c>
      <c r="D148" s="120" t="s">
        <v>534</v>
      </c>
      <c r="E148" s="120" t="s">
        <v>535</v>
      </c>
      <c r="F148" s="2737"/>
      <c r="G148" s="129"/>
      <c r="H148" s="129"/>
      <c r="I148" s="129"/>
      <c r="J148" s="129"/>
      <c r="K148" s="129"/>
      <c r="L148" s="129"/>
      <c r="M148" s="129"/>
      <c r="N148" s="129"/>
      <c r="O148" s="129"/>
      <c r="P148" s="129"/>
      <c r="Q148" s="129"/>
      <c r="R148" s="129"/>
      <c r="S148" s="2727"/>
      <c r="T148" s="2725"/>
      <c r="U148" s="2725"/>
    </row>
    <row r="149" spans="1:59" ht="75" customHeight="1">
      <c r="A149" s="2727"/>
      <c r="B149" s="2727"/>
      <c r="C149" s="2737"/>
      <c r="D149" s="120" t="s">
        <v>536</v>
      </c>
      <c r="E149" s="120" t="s">
        <v>537</v>
      </c>
      <c r="F149" s="2737"/>
      <c r="G149" s="129"/>
      <c r="H149" s="129"/>
      <c r="I149" s="129"/>
      <c r="J149" s="129"/>
      <c r="K149" s="129"/>
      <c r="L149" s="129"/>
      <c r="M149" s="129"/>
      <c r="N149" s="129"/>
      <c r="O149" s="129"/>
      <c r="P149" s="129"/>
      <c r="Q149" s="129"/>
      <c r="R149" s="129"/>
      <c r="S149" s="2727"/>
      <c r="T149" s="2725"/>
      <c r="U149" s="2725"/>
    </row>
    <row r="150" spans="1:59" ht="75" customHeight="1">
      <c r="A150" s="2727"/>
      <c r="B150" s="2727"/>
      <c r="C150" s="2737"/>
      <c r="D150" s="120" t="s">
        <v>538</v>
      </c>
      <c r="E150" s="120" t="s">
        <v>539</v>
      </c>
      <c r="F150" s="2737"/>
      <c r="G150" s="129"/>
      <c r="H150" s="129"/>
      <c r="I150" s="129"/>
      <c r="J150" s="129"/>
      <c r="K150" s="129"/>
      <c r="L150" s="129"/>
      <c r="M150" s="129"/>
      <c r="N150" s="129"/>
      <c r="O150" s="129"/>
      <c r="P150" s="129"/>
      <c r="Q150" s="129"/>
      <c r="R150" s="129"/>
      <c r="S150" s="2727"/>
      <c r="T150" s="2725"/>
      <c r="U150" s="2725"/>
    </row>
    <row r="151" spans="1:59" s="105" customFormat="1" ht="37.5" customHeight="1">
      <c r="A151" s="2750" t="s">
        <v>2</v>
      </c>
      <c r="B151" s="2750"/>
      <c r="C151" s="2750"/>
      <c r="D151" s="2750"/>
      <c r="E151" s="2750"/>
      <c r="F151" s="2750"/>
      <c r="G151" s="2750"/>
      <c r="H151" s="2750"/>
      <c r="I151" s="2750"/>
      <c r="J151" s="2750"/>
      <c r="K151" s="2750"/>
      <c r="L151" s="2750"/>
      <c r="M151" s="2750"/>
      <c r="N151" s="2750"/>
      <c r="O151" s="2750"/>
      <c r="P151" s="2750"/>
      <c r="Q151" s="2750"/>
      <c r="R151" s="2750"/>
      <c r="S151" s="2750"/>
      <c r="T151" s="2750"/>
      <c r="U151" s="2750"/>
      <c r="V151" s="156"/>
      <c r="W151" s="156"/>
      <c r="X151" s="156"/>
      <c r="Y151" s="156"/>
      <c r="Z151" s="156"/>
      <c r="AA151" s="156"/>
      <c r="AB151" s="156"/>
      <c r="AC151" s="156"/>
      <c r="AD151" s="156"/>
      <c r="AE151" s="156"/>
      <c r="AF151" s="156"/>
      <c r="AG151" s="156"/>
      <c r="AH151" s="156"/>
      <c r="AI151" s="156"/>
      <c r="AJ151" s="156"/>
      <c r="AK151" s="156"/>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row>
    <row r="152" spans="1:59" s="105" customFormat="1" ht="27" customHeight="1">
      <c r="A152" s="2732" t="s">
        <v>350</v>
      </c>
      <c r="B152" s="2731" t="s">
        <v>5</v>
      </c>
      <c r="C152" s="2732" t="s">
        <v>6</v>
      </c>
      <c r="D152" s="2732" t="s">
        <v>7</v>
      </c>
      <c r="E152" s="2732" t="s">
        <v>351</v>
      </c>
      <c r="F152" s="2764" t="s">
        <v>9</v>
      </c>
      <c r="G152" s="2753" t="s">
        <v>10</v>
      </c>
      <c r="H152" s="2753"/>
      <c r="I152" s="2753"/>
      <c r="J152" s="2753"/>
      <c r="K152" s="2753"/>
      <c r="L152" s="2753"/>
      <c r="M152" s="2753"/>
      <c r="N152" s="2753"/>
      <c r="O152" s="2753"/>
      <c r="P152" s="2753"/>
      <c r="Q152" s="2753"/>
      <c r="R152" s="2753"/>
      <c r="S152" s="2753" t="s">
        <v>11</v>
      </c>
      <c r="T152" s="2753"/>
      <c r="U152" s="2753"/>
    </row>
    <row r="153" spans="1:59" s="105" customFormat="1">
      <c r="A153" s="2732"/>
      <c r="B153" s="2731"/>
      <c r="C153" s="2732"/>
      <c r="D153" s="2732"/>
      <c r="E153" s="2732"/>
      <c r="F153" s="2764"/>
      <c r="G153" s="2738" t="s">
        <v>12</v>
      </c>
      <c r="H153" s="2738"/>
      <c r="I153" s="2738"/>
      <c r="J153" s="2738" t="s">
        <v>13</v>
      </c>
      <c r="K153" s="2738"/>
      <c r="L153" s="2738"/>
      <c r="M153" s="2738" t="s">
        <v>14</v>
      </c>
      <c r="N153" s="2738"/>
      <c r="O153" s="2738"/>
      <c r="P153" s="2738" t="s">
        <v>15</v>
      </c>
      <c r="Q153" s="2738"/>
      <c r="R153" s="2738"/>
      <c r="S153" s="2753" t="s">
        <v>16</v>
      </c>
      <c r="T153" s="2753" t="s">
        <v>17</v>
      </c>
      <c r="U153" s="2753"/>
    </row>
    <row r="154" spans="1:59" s="105" customFormat="1" ht="20.25" customHeight="1">
      <c r="A154" s="2732"/>
      <c r="B154" s="2731"/>
      <c r="C154" s="2732"/>
      <c r="D154" s="2732"/>
      <c r="E154" s="2732"/>
      <c r="F154" s="2764"/>
      <c r="G154" s="146">
        <v>1</v>
      </c>
      <c r="H154" s="146">
        <v>2</v>
      </c>
      <c r="I154" s="146">
        <v>3</v>
      </c>
      <c r="J154" s="146">
        <v>4</v>
      </c>
      <c r="K154" s="146">
        <v>5</v>
      </c>
      <c r="L154" s="146">
        <v>6</v>
      </c>
      <c r="M154" s="146">
        <v>7</v>
      </c>
      <c r="N154" s="146">
        <v>8</v>
      </c>
      <c r="O154" s="146">
        <v>9</v>
      </c>
      <c r="P154" s="146">
        <v>10</v>
      </c>
      <c r="Q154" s="146">
        <v>11</v>
      </c>
      <c r="R154" s="146">
        <v>12</v>
      </c>
      <c r="S154" s="2753"/>
      <c r="T154" s="157" t="s">
        <v>18</v>
      </c>
      <c r="U154" s="157" t="s">
        <v>19</v>
      </c>
    </row>
    <row r="155" spans="1:59" ht="93" customHeight="1">
      <c r="A155" s="2727" t="s">
        <v>540</v>
      </c>
      <c r="B155" s="2727" t="s">
        <v>541</v>
      </c>
      <c r="C155" s="2728">
        <v>1</v>
      </c>
      <c r="D155" s="120" t="s">
        <v>542</v>
      </c>
      <c r="E155" s="120" t="s">
        <v>543</v>
      </c>
      <c r="F155" s="2737" t="s">
        <v>544</v>
      </c>
      <c r="G155" s="177"/>
      <c r="H155" s="129"/>
      <c r="I155" s="129"/>
      <c r="J155" s="169"/>
      <c r="K155" s="169"/>
      <c r="L155" s="169"/>
      <c r="M155" s="169"/>
      <c r="N155" s="169"/>
      <c r="O155" s="169"/>
      <c r="P155" s="169"/>
      <c r="Q155" s="169"/>
      <c r="R155" s="169"/>
      <c r="S155" s="2734" t="s">
        <v>545</v>
      </c>
      <c r="T155" s="2725">
        <v>0</v>
      </c>
      <c r="U155" s="2725">
        <v>0</v>
      </c>
    </row>
    <row r="156" spans="1:59" ht="75" customHeight="1">
      <c r="A156" s="2727"/>
      <c r="B156" s="2727"/>
      <c r="C156" s="2728"/>
      <c r="D156" s="120" t="s">
        <v>546</v>
      </c>
      <c r="E156" s="120" t="s">
        <v>547</v>
      </c>
      <c r="F156" s="2737"/>
      <c r="G156" s="177"/>
      <c r="H156" s="129"/>
      <c r="I156" s="129"/>
      <c r="J156" s="169"/>
      <c r="K156" s="169"/>
      <c r="L156" s="169"/>
      <c r="M156" s="169"/>
      <c r="N156" s="169"/>
      <c r="O156" s="169"/>
      <c r="P156" s="169"/>
      <c r="Q156" s="169"/>
      <c r="R156" s="169"/>
      <c r="S156" s="2734"/>
      <c r="T156" s="2725"/>
      <c r="U156" s="2725"/>
    </row>
    <row r="157" spans="1:59" ht="75" customHeight="1">
      <c r="A157" s="2727"/>
      <c r="B157" s="2727"/>
      <c r="C157" s="2728"/>
      <c r="D157" s="120" t="s">
        <v>548</v>
      </c>
      <c r="E157" s="120" t="s">
        <v>549</v>
      </c>
      <c r="F157" s="2737"/>
      <c r="G157" s="177"/>
      <c r="H157" s="169"/>
      <c r="I157" s="169"/>
      <c r="J157" s="129"/>
      <c r="K157" s="129"/>
      <c r="L157" s="169"/>
      <c r="M157" s="169"/>
      <c r="N157" s="169"/>
      <c r="O157" s="169"/>
      <c r="P157" s="169"/>
      <c r="Q157" s="169"/>
      <c r="R157" s="169"/>
      <c r="S157" s="2734"/>
      <c r="T157" s="2725"/>
      <c r="U157" s="2725"/>
    </row>
    <row r="158" spans="1:59" ht="40.5" customHeight="1">
      <c r="A158" s="2727" t="s">
        <v>550</v>
      </c>
      <c r="B158" s="71"/>
      <c r="C158" s="85"/>
      <c r="D158" s="120" t="s">
        <v>551</v>
      </c>
      <c r="E158" s="172" t="s">
        <v>552</v>
      </c>
      <c r="F158" s="2737" t="s">
        <v>553</v>
      </c>
      <c r="G158" s="129"/>
      <c r="H158" s="129"/>
      <c r="I158" s="129"/>
      <c r="J158" s="86"/>
      <c r="K158" s="86"/>
      <c r="L158" s="86"/>
      <c r="M158" s="86"/>
      <c r="N158" s="86"/>
      <c r="O158" s="86"/>
      <c r="P158" s="86"/>
      <c r="Q158" s="86"/>
      <c r="R158" s="86"/>
      <c r="S158" s="2727" t="s">
        <v>554</v>
      </c>
      <c r="T158" s="178"/>
      <c r="U158" s="178"/>
    </row>
    <row r="159" spans="1:59" ht="66.75" customHeight="1">
      <c r="A159" s="2727"/>
      <c r="B159" s="71"/>
      <c r="C159" s="85"/>
      <c r="D159" s="120" t="s">
        <v>555</v>
      </c>
      <c r="E159" s="2737" t="s">
        <v>556</v>
      </c>
      <c r="F159" s="2737"/>
      <c r="G159" s="129"/>
      <c r="H159" s="129"/>
      <c r="I159" s="129"/>
      <c r="J159" s="86"/>
      <c r="K159" s="86"/>
      <c r="L159" s="86"/>
      <c r="M159" s="86"/>
      <c r="N159" s="86"/>
      <c r="O159" s="86"/>
      <c r="P159" s="86"/>
      <c r="Q159" s="86"/>
      <c r="R159" s="86"/>
      <c r="S159" s="2727"/>
      <c r="T159" s="178"/>
      <c r="U159" s="178"/>
    </row>
    <row r="160" spans="1:59" ht="64.5" customHeight="1">
      <c r="A160" s="2727"/>
      <c r="B160" s="71"/>
      <c r="C160" s="85"/>
      <c r="D160" s="120" t="s">
        <v>557</v>
      </c>
      <c r="E160" s="2737"/>
      <c r="F160" s="2737"/>
      <c r="G160" s="129"/>
      <c r="H160" s="129"/>
      <c r="I160" s="129"/>
      <c r="J160" s="86"/>
      <c r="K160" s="86"/>
      <c r="L160" s="86"/>
      <c r="M160" s="86"/>
      <c r="N160" s="86"/>
      <c r="O160" s="86"/>
      <c r="P160" s="86"/>
      <c r="Q160" s="86"/>
      <c r="R160" s="86"/>
      <c r="S160" s="2727"/>
      <c r="T160" s="178"/>
      <c r="U160" s="178"/>
    </row>
    <row r="161" spans="1:59" ht="78.75" customHeight="1">
      <c r="A161" s="2727"/>
      <c r="B161" s="71"/>
      <c r="C161" s="85"/>
      <c r="D161" s="120" t="s">
        <v>558</v>
      </c>
      <c r="E161" s="138" t="s">
        <v>559</v>
      </c>
      <c r="F161" s="2737"/>
      <c r="G161" s="129"/>
      <c r="H161" s="129"/>
      <c r="I161" s="129"/>
      <c r="J161" s="86"/>
      <c r="K161" s="86"/>
      <c r="L161" s="86"/>
      <c r="M161" s="86"/>
      <c r="N161" s="86"/>
      <c r="O161" s="86"/>
      <c r="P161" s="86"/>
      <c r="Q161" s="86"/>
      <c r="R161" s="86"/>
      <c r="S161" s="2727"/>
      <c r="T161" s="178"/>
      <c r="U161" s="178"/>
    </row>
    <row r="162" spans="1:59" ht="101.25" customHeight="1">
      <c r="A162" s="2727" t="s">
        <v>560</v>
      </c>
      <c r="B162" s="71"/>
      <c r="C162" s="85"/>
      <c r="D162" s="120" t="s">
        <v>561</v>
      </c>
      <c r="E162" s="120" t="s">
        <v>562</v>
      </c>
      <c r="F162" s="2737" t="s">
        <v>553</v>
      </c>
      <c r="G162" s="129"/>
      <c r="H162" s="129"/>
      <c r="I162" s="129"/>
      <c r="J162" s="86"/>
      <c r="K162" s="86"/>
      <c r="L162" s="86"/>
      <c r="M162" s="86"/>
      <c r="N162" s="86"/>
      <c r="O162" s="86"/>
      <c r="P162" s="86"/>
      <c r="Q162" s="86"/>
      <c r="R162" s="86"/>
      <c r="S162" s="2737" t="s">
        <v>563</v>
      </c>
      <c r="T162" s="178"/>
      <c r="U162" s="178"/>
    </row>
    <row r="163" spans="1:59" ht="74.25" customHeight="1">
      <c r="A163" s="2727"/>
      <c r="B163" s="71"/>
      <c r="C163" s="85"/>
      <c r="D163" s="120" t="s">
        <v>564</v>
      </c>
      <c r="E163" s="120" t="s">
        <v>565</v>
      </c>
      <c r="F163" s="2737"/>
      <c r="G163" s="129"/>
      <c r="H163" s="129"/>
      <c r="I163" s="129"/>
      <c r="J163" s="86"/>
      <c r="K163" s="86"/>
      <c r="L163" s="86"/>
      <c r="M163" s="86"/>
      <c r="N163" s="86"/>
      <c r="O163" s="86"/>
      <c r="P163" s="86"/>
      <c r="Q163" s="86"/>
      <c r="R163" s="86"/>
      <c r="S163" s="2737"/>
      <c r="T163" s="178"/>
      <c r="U163" s="178"/>
    </row>
    <row r="164" spans="1:59" ht="103.5" customHeight="1">
      <c r="A164" s="2727"/>
      <c r="B164" s="71"/>
      <c r="C164" s="85"/>
      <c r="D164" s="120" t="s">
        <v>566</v>
      </c>
      <c r="E164" s="120" t="s">
        <v>567</v>
      </c>
      <c r="F164" s="2737"/>
      <c r="G164" s="129"/>
      <c r="H164" s="129"/>
      <c r="I164" s="129"/>
      <c r="J164" s="86"/>
      <c r="K164" s="86"/>
      <c r="L164" s="86"/>
      <c r="M164" s="86"/>
      <c r="N164" s="86"/>
      <c r="O164" s="86"/>
      <c r="P164" s="86"/>
      <c r="Q164" s="86"/>
      <c r="R164" s="86"/>
      <c r="S164" s="2737"/>
      <c r="T164" s="178"/>
      <c r="U164" s="178"/>
    </row>
    <row r="165" spans="1:59" ht="71.25" customHeight="1">
      <c r="A165" s="2727"/>
      <c r="B165" s="71"/>
      <c r="C165" s="85"/>
      <c r="D165" s="120" t="s">
        <v>568</v>
      </c>
      <c r="E165" s="120" t="s">
        <v>569</v>
      </c>
      <c r="F165" s="2737"/>
      <c r="G165" s="129"/>
      <c r="H165" s="129"/>
      <c r="I165" s="129"/>
      <c r="J165" s="86"/>
      <c r="K165" s="86"/>
      <c r="L165" s="86"/>
      <c r="M165" s="86"/>
      <c r="N165" s="86"/>
      <c r="O165" s="86"/>
      <c r="P165" s="86"/>
      <c r="Q165" s="86"/>
      <c r="R165" s="86"/>
      <c r="S165" s="2737"/>
      <c r="T165" s="178"/>
      <c r="U165" s="178"/>
    </row>
    <row r="166" spans="1:59" s="105" customFormat="1" ht="37.5" customHeight="1">
      <c r="A166" s="2750" t="s">
        <v>2</v>
      </c>
      <c r="B166" s="2750"/>
      <c r="C166" s="2750"/>
      <c r="D166" s="2750"/>
      <c r="E166" s="2750"/>
      <c r="F166" s="2750"/>
      <c r="G166" s="2750"/>
      <c r="H166" s="2750"/>
      <c r="I166" s="2750"/>
      <c r="J166" s="2750"/>
      <c r="K166" s="2750"/>
      <c r="L166" s="2750"/>
      <c r="M166" s="2750"/>
      <c r="N166" s="2750"/>
      <c r="O166" s="2750"/>
      <c r="P166" s="2750"/>
      <c r="Q166" s="2750"/>
      <c r="R166" s="2750"/>
      <c r="S166" s="2750"/>
      <c r="T166" s="2750"/>
      <c r="U166" s="2750"/>
      <c r="V166" s="156"/>
      <c r="W166" s="156"/>
      <c r="X166" s="156"/>
      <c r="Y166" s="156"/>
      <c r="Z166" s="156"/>
      <c r="AA166" s="156"/>
      <c r="AB166" s="156"/>
      <c r="AC166" s="156"/>
      <c r="AD166" s="156"/>
      <c r="AE166" s="156"/>
      <c r="AF166" s="156"/>
      <c r="AG166" s="156"/>
      <c r="AH166" s="156"/>
      <c r="AI166" s="156"/>
      <c r="AJ166" s="156"/>
      <c r="AK166" s="156"/>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row>
    <row r="167" spans="1:59" s="105" customFormat="1" ht="27" customHeight="1">
      <c r="A167" s="2732" t="s">
        <v>350</v>
      </c>
      <c r="B167" s="2731" t="s">
        <v>5</v>
      </c>
      <c r="C167" s="2732" t="s">
        <v>6</v>
      </c>
      <c r="D167" s="2732" t="s">
        <v>7</v>
      </c>
      <c r="E167" s="2732" t="s">
        <v>351</v>
      </c>
      <c r="F167" s="2764" t="s">
        <v>9</v>
      </c>
      <c r="G167" s="2753" t="s">
        <v>10</v>
      </c>
      <c r="H167" s="2753"/>
      <c r="I167" s="2753"/>
      <c r="J167" s="2753"/>
      <c r="K167" s="2753"/>
      <c r="L167" s="2753"/>
      <c r="M167" s="2753"/>
      <c r="N167" s="2753"/>
      <c r="O167" s="2753"/>
      <c r="P167" s="2753"/>
      <c r="Q167" s="2753"/>
      <c r="R167" s="2753"/>
      <c r="S167" s="2753" t="s">
        <v>11</v>
      </c>
      <c r="T167" s="2753"/>
      <c r="U167" s="2753"/>
    </row>
    <row r="168" spans="1:59" s="105" customFormat="1">
      <c r="A168" s="2732"/>
      <c r="B168" s="2731"/>
      <c r="C168" s="2732"/>
      <c r="D168" s="2732"/>
      <c r="E168" s="2732"/>
      <c r="F168" s="2764"/>
      <c r="G168" s="2738" t="s">
        <v>12</v>
      </c>
      <c r="H168" s="2738"/>
      <c r="I168" s="2738"/>
      <c r="J168" s="2738" t="s">
        <v>13</v>
      </c>
      <c r="K168" s="2738"/>
      <c r="L168" s="2738"/>
      <c r="M168" s="2738" t="s">
        <v>14</v>
      </c>
      <c r="N168" s="2738"/>
      <c r="O168" s="2738"/>
      <c r="P168" s="2738" t="s">
        <v>15</v>
      </c>
      <c r="Q168" s="2738"/>
      <c r="R168" s="2738"/>
      <c r="S168" s="2753" t="s">
        <v>16</v>
      </c>
      <c r="T168" s="2753" t="s">
        <v>17</v>
      </c>
      <c r="U168" s="2753"/>
    </row>
    <row r="169" spans="1:59" s="105" customFormat="1" ht="20.25" customHeight="1">
      <c r="A169" s="2732"/>
      <c r="B169" s="2731"/>
      <c r="C169" s="2732"/>
      <c r="D169" s="2732"/>
      <c r="E169" s="2732"/>
      <c r="F169" s="2764"/>
      <c r="G169" s="146">
        <v>1</v>
      </c>
      <c r="H169" s="146">
        <v>2</v>
      </c>
      <c r="I169" s="146">
        <v>3</v>
      </c>
      <c r="J169" s="146">
        <v>4</v>
      </c>
      <c r="K169" s="146">
        <v>5</v>
      </c>
      <c r="L169" s="146">
        <v>6</v>
      </c>
      <c r="M169" s="146">
        <v>7</v>
      </c>
      <c r="N169" s="146">
        <v>8</v>
      </c>
      <c r="O169" s="146">
        <v>9</v>
      </c>
      <c r="P169" s="146">
        <v>10</v>
      </c>
      <c r="Q169" s="146">
        <v>11</v>
      </c>
      <c r="R169" s="146">
        <v>12</v>
      </c>
      <c r="S169" s="2753"/>
      <c r="T169" s="157" t="s">
        <v>18</v>
      </c>
      <c r="U169" s="157" t="s">
        <v>19</v>
      </c>
    </row>
    <row r="170" spans="1:59" s="105" customFormat="1" ht="90" customHeight="1">
      <c r="A170" s="2727" t="s">
        <v>570</v>
      </c>
      <c r="B170" s="2727" t="s">
        <v>571</v>
      </c>
      <c r="C170" s="2748">
        <v>1100</v>
      </c>
      <c r="D170" s="179" t="s">
        <v>572</v>
      </c>
      <c r="E170" s="121" t="s">
        <v>573</v>
      </c>
      <c r="F170" s="2737" t="s">
        <v>574</v>
      </c>
      <c r="G170" s="129"/>
      <c r="H170" s="129"/>
      <c r="I170" s="89"/>
      <c r="J170" s="121"/>
      <c r="K170" s="121"/>
      <c r="L170" s="121"/>
      <c r="M170" s="121"/>
      <c r="N170" s="121"/>
      <c r="O170" s="121"/>
      <c r="P170" s="121"/>
      <c r="Q170" s="121"/>
      <c r="R170" s="122"/>
      <c r="S170" s="2749"/>
      <c r="T170" s="2725"/>
      <c r="U170" s="2725"/>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row>
    <row r="171" spans="1:59" s="105" customFormat="1" ht="125.25" customHeight="1">
      <c r="A171" s="2727"/>
      <c r="B171" s="2727"/>
      <c r="C171" s="2748"/>
      <c r="D171" s="179" t="s">
        <v>575</v>
      </c>
      <c r="E171" s="180" t="s">
        <v>576</v>
      </c>
      <c r="F171" s="2737"/>
      <c r="G171" s="121"/>
      <c r="H171" s="129"/>
      <c r="I171" s="89"/>
      <c r="J171" s="121"/>
      <c r="K171" s="121"/>
      <c r="L171" s="121"/>
      <c r="M171" s="121"/>
      <c r="N171" s="121"/>
      <c r="O171" s="121"/>
      <c r="P171" s="121"/>
      <c r="Q171" s="121"/>
      <c r="R171" s="122"/>
      <c r="S171" s="2749"/>
      <c r="T171" s="2725"/>
      <c r="U171" s="2725"/>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row>
    <row r="172" spans="1:59" s="105" customFormat="1" ht="170.25" customHeight="1">
      <c r="A172" s="2727"/>
      <c r="B172" s="120" t="s">
        <v>577</v>
      </c>
      <c r="C172" s="148">
        <v>120</v>
      </c>
      <c r="D172" s="179" t="s">
        <v>578</v>
      </c>
      <c r="E172" s="180" t="s">
        <v>579</v>
      </c>
      <c r="F172" s="181" t="s">
        <v>574</v>
      </c>
      <c r="G172" s="121"/>
      <c r="H172" s="129"/>
      <c r="I172" s="89"/>
      <c r="J172" s="89"/>
      <c r="K172" s="121"/>
      <c r="L172" s="121"/>
      <c r="M172" s="121"/>
      <c r="N172" s="121"/>
      <c r="O172" s="121"/>
      <c r="P172" s="121"/>
      <c r="Q172" s="121"/>
      <c r="R172" s="122"/>
      <c r="S172" s="120"/>
      <c r="T172" s="182"/>
      <c r="U172" s="18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row>
    <row r="173" spans="1:59" ht="88.5" customHeight="1">
      <c r="A173" s="2727" t="s">
        <v>580</v>
      </c>
      <c r="B173" s="120" t="s">
        <v>581</v>
      </c>
      <c r="C173" s="206">
        <v>1</v>
      </c>
      <c r="D173" s="120" t="s">
        <v>582</v>
      </c>
      <c r="E173" s="120" t="s">
        <v>583</v>
      </c>
      <c r="F173" s="2737" t="s">
        <v>584</v>
      </c>
      <c r="G173" s="169"/>
      <c r="H173" s="129"/>
      <c r="I173" s="129"/>
      <c r="J173" s="129"/>
      <c r="K173" s="129"/>
      <c r="L173" s="129"/>
      <c r="M173" s="129"/>
      <c r="N173" s="129"/>
      <c r="O173" s="129"/>
      <c r="P173" s="129"/>
      <c r="Q173" s="129"/>
      <c r="R173" s="169"/>
      <c r="S173" s="2734" t="s">
        <v>585</v>
      </c>
      <c r="T173" s="2725">
        <v>0</v>
      </c>
      <c r="U173" s="2757">
        <v>0</v>
      </c>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row>
    <row r="174" spans="1:59" ht="108" customHeight="1">
      <c r="A174" s="2727"/>
      <c r="B174" s="120"/>
      <c r="C174" s="206"/>
      <c r="D174" s="120" t="s">
        <v>586</v>
      </c>
      <c r="E174" s="120" t="s">
        <v>587</v>
      </c>
      <c r="F174" s="2737"/>
      <c r="G174" s="169"/>
      <c r="H174" s="129"/>
      <c r="I174" s="129"/>
      <c r="J174" s="129"/>
      <c r="K174" s="129"/>
      <c r="L174" s="129"/>
      <c r="M174" s="129"/>
      <c r="N174" s="129"/>
      <c r="O174" s="129"/>
      <c r="P174" s="129"/>
      <c r="Q174" s="129"/>
      <c r="R174" s="169"/>
      <c r="S174" s="2734"/>
      <c r="T174" s="2725"/>
      <c r="U174" s="2757"/>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row>
    <row r="175" spans="1:59" ht="72" customHeight="1">
      <c r="A175" s="2727"/>
      <c r="B175" s="120"/>
      <c r="C175" s="206"/>
      <c r="D175" s="120" t="s">
        <v>588</v>
      </c>
      <c r="E175" s="138" t="s">
        <v>589</v>
      </c>
      <c r="F175" s="2737"/>
      <c r="G175" s="169"/>
      <c r="H175" s="129"/>
      <c r="I175" s="129"/>
      <c r="J175" s="129"/>
      <c r="K175" s="129"/>
      <c r="L175" s="129"/>
      <c r="M175" s="129"/>
      <c r="N175" s="129"/>
      <c r="O175" s="129"/>
      <c r="P175" s="129"/>
      <c r="Q175" s="129"/>
      <c r="R175" s="169"/>
      <c r="S175" s="2734"/>
      <c r="T175" s="2725"/>
      <c r="U175" s="2757"/>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row>
    <row r="176" spans="1:59" ht="96" customHeight="1">
      <c r="A176" s="2727" t="s">
        <v>590</v>
      </c>
      <c r="B176" s="120"/>
      <c r="C176" s="206"/>
      <c r="D176" s="120" t="s">
        <v>591</v>
      </c>
      <c r="E176" s="120" t="s">
        <v>592</v>
      </c>
      <c r="F176" s="2737" t="s">
        <v>593</v>
      </c>
      <c r="G176" s="169"/>
      <c r="H176" s="129"/>
      <c r="I176" s="129"/>
      <c r="J176" s="129"/>
      <c r="K176" s="129"/>
      <c r="L176" s="129"/>
      <c r="M176" s="129"/>
      <c r="N176" s="129"/>
      <c r="O176" s="129"/>
      <c r="P176" s="129"/>
      <c r="Q176" s="129"/>
      <c r="R176" s="169"/>
      <c r="S176" s="2737" t="s">
        <v>594</v>
      </c>
      <c r="T176" s="2725"/>
      <c r="U176" s="2757"/>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row>
    <row r="177" spans="1:114" ht="85.5" customHeight="1">
      <c r="A177" s="2727"/>
      <c r="B177" s="120"/>
      <c r="C177" s="206"/>
      <c r="D177" s="120" t="s">
        <v>595</v>
      </c>
      <c r="E177" s="120" t="s">
        <v>596</v>
      </c>
      <c r="F177" s="2737"/>
      <c r="G177" s="169"/>
      <c r="H177" s="169"/>
      <c r="I177" s="169"/>
      <c r="J177" s="129"/>
      <c r="K177" s="169"/>
      <c r="L177" s="169"/>
      <c r="M177" s="169"/>
      <c r="N177" s="169"/>
      <c r="O177" s="169"/>
      <c r="P177" s="129"/>
      <c r="Q177" s="169"/>
      <c r="R177" s="169"/>
      <c r="S177" s="2737"/>
      <c r="T177" s="2725"/>
      <c r="U177" s="2757"/>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row>
    <row r="178" spans="1:114" ht="60.75" customHeight="1">
      <c r="A178" s="2727"/>
      <c r="B178" s="120"/>
      <c r="C178" s="206"/>
      <c r="D178" s="120" t="s">
        <v>597</v>
      </c>
      <c r="E178" s="120"/>
      <c r="F178" s="2737"/>
      <c r="G178" s="169"/>
      <c r="H178" s="169"/>
      <c r="I178" s="169"/>
      <c r="J178" s="129"/>
      <c r="K178" s="129"/>
      <c r="L178" s="129"/>
      <c r="M178" s="129"/>
      <c r="N178" s="129"/>
      <c r="O178" s="129"/>
      <c r="P178" s="129"/>
      <c r="Q178" s="129"/>
      <c r="R178" s="169"/>
      <c r="S178" s="2737"/>
      <c r="T178" s="2725"/>
      <c r="U178" s="2757"/>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row>
    <row r="179" spans="1:114" ht="58.5" customHeight="1">
      <c r="A179" s="2727"/>
      <c r="B179" s="120"/>
      <c r="C179" s="206"/>
      <c r="D179" s="120" t="s">
        <v>598</v>
      </c>
      <c r="E179" s="120" t="s">
        <v>599</v>
      </c>
      <c r="F179" s="2737"/>
      <c r="G179" s="169"/>
      <c r="H179" s="169"/>
      <c r="I179" s="169"/>
      <c r="J179" s="169"/>
      <c r="K179" s="169"/>
      <c r="L179" s="169"/>
      <c r="M179" s="169"/>
      <c r="N179" s="169"/>
      <c r="O179" s="129"/>
      <c r="P179" s="129"/>
      <c r="Q179" s="129"/>
      <c r="R179" s="129"/>
      <c r="S179" s="2737"/>
      <c r="T179" s="2725"/>
      <c r="U179" s="2757"/>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row>
    <row r="180" spans="1:114" s="105" customFormat="1" ht="37.5" customHeight="1">
      <c r="A180" s="2750" t="s">
        <v>2</v>
      </c>
      <c r="B180" s="2750"/>
      <c r="C180" s="2750"/>
      <c r="D180" s="2750"/>
      <c r="E180" s="2750"/>
      <c r="F180" s="2750"/>
      <c r="G180" s="2750"/>
      <c r="H180" s="2750"/>
      <c r="I180" s="2750"/>
      <c r="J180" s="2750"/>
      <c r="K180" s="2750"/>
      <c r="L180" s="2750"/>
      <c r="M180" s="2750"/>
      <c r="N180" s="2750"/>
      <c r="O180" s="2750"/>
      <c r="P180" s="2750"/>
      <c r="Q180" s="2750"/>
      <c r="R180" s="2750"/>
      <c r="S180" s="2750"/>
      <c r="T180" s="2750"/>
      <c r="U180" s="2750"/>
      <c r="V180" s="156"/>
      <c r="W180" s="156"/>
      <c r="X180" s="156"/>
      <c r="Y180" s="156"/>
      <c r="Z180" s="156"/>
      <c r="AA180" s="156"/>
      <c r="AB180" s="156"/>
      <c r="AC180" s="156"/>
      <c r="AD180" s="156"/>
      <c r="AE180" s="156"/>
      <c r="AF180" s="156"/>
      <c r="AG180" s="156"/>
      <c r="AH180" s="156"/>
      <c r="AI180" s="156"/>
      <c r="AJ180" s="156"/>
      <c r="AK180" s="156"/>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row>
    <row r="181" spans="1:114" s="105" customFormat="1" ht="27" customHeight="1">
      <c r="A181" s="2732" t="s">
        <v>350</v>
      </c>
      <c r="B181" s="2731" t="s">
        <v>5</v>
      </c>
      <c r="C181" s="2732" t="s">
        <v>6</v>
      </c>
      <c r="D181" s="2732" t="s">
        <v>7</v>
      </c>
      <c r="E181" s="2732" t="s">
        <v>351</v>
      </c>
      <c r="F181" s="2764" t="s">
        <v>9</v>
      </c>
      <c r="G181" s="2753" t="s">
        <v>10</v>
      </c>
      <c r="H181" s="2753"/>
      <c r="I181" s="2753"/>
      <c r="J181" s="2753"/>
      <c r="K181" s="2753"/>
      <c r="L181" s="2753"/>
      <c r="M181" s="2753"/>
      <c r="N181" s="2753"/>
      <c r="O181" s="2753"/>
      <c r="P181" s="2753"/>
      <c r="Q181" s="2753"/>
      <c r="R181" s="2753"/>
      <c r="S181" s="2753" t="s">
        <v>11</v>
      </c>
      <c r="T181" s="2753"/>
      <c r="U181" s="2753"/>
    </row>
    <row r="182" spans="1:114" s="105" customFormat="1">
      <c r="A182" s="2732"/>
      <c r="B182" s="2731"/>
      <c r="C182" s="2732"/>
      <c r="D182" s="2732"/>
      <c r="E182" s="2732"/>
      <c r="F182" s="2764"/>
      <c r="G182" s="2738" t="s">
        <v>12</v>
      </c>
      <c r="H182" s="2738"/>
      <c r="I182" s="2738"/>
      <c r="J182" s="2738" t="s">
        <v>13</v>
      </c>
      <c r="K182" s="2738"/>
      <c r="L182" s="2738"/>
      <c r="M182" s="2738" t="s">
        <v>14</v>
      </c>
      <c r="N182" s="2738"/>
      <c r="O182" s="2738"/>
      <c r="P182" s="2738" t="s">
        <v>15</v>
      </c>
      <c r="Q182" s="2738"/>
      <c r="R182" s="2738"/>
      <c r="S182" s="2753" t="s">
        <v>16</v>
      </c>
      <c r="T182" s="2753" t="s">
        <v>17</v>
      </c>
      <c r="U182" s="2753"/>
    </row>
    <row r="183" spans="1:114" s="105" customFormat="1" ht="20.25" customHeight="1">
      <c r="A183" s="2732"/>
      <c r="B183" s="2731"/>
      <c r="C183" s="2732"/>
      <c r="D183" s="2732"/>
      <c r="E183" s="2732"/>
      <c r="F183" s="2764"/>
      <c r="G183" s="146">
        <v>1</v>
      </c>
      <c r="H183" s="146">
        <v>2</v>
      </c>
      <c r="I183" s="146">
        <v>3</v>
      </c>
      <c r="J183" s="146">
        <v>4</v>
      </c>
      <c r="K183" s="146">
        <v>5</v>
      </c>
      <c r="L183" s="146">
        <v>6</v>
      </c>
      <c r="M183" s="146">
        <v>7</v>
      </c>
      <c r="N183" s="146">
        <v>8</v>
      </c>
      <c r="O183" s="146">
        <v>9</v>
      </c>
      <c r="P183" s="146">
        <v>10</v>
      </c>
      <c r="Q183" s="146">
        <v>11</v>
      </c>
      <c r="R183" s="146">
        <v>12</v>
      </c>
      <c r="S183" s="2753"/>
      <c r="T183" s="157" t="s">
        <v>18</v>
      </c>
      <c r="U183" s="157" t="s">
        <v>19</v>
      </c>
    </row>
    <row r="184" spans="1:114" ht="54">
      <c r="A184" s="2727" t="s">
        <v>600</v>
      </c>
      <c r="B184" s="2727" t="s">
        <v>601</v>
      </c>
      <c r="C184" s="2728">
        <v>1</v>
      </c>
      <c r="D184" s="164" t="s">
        <v>602</v>
      </c>
      <c r="E184" s="120" t="s">
        <v>603</v>
      </c>
      <c r="F184" s="2737" t="s">
        <v>604</v>
      </c>
      <c r="G184" s="184"/>
      <c r="H184" s="129"/>
      <c r="I184" s="185"/>
      <c r="J184" s="185"/>
      <c r="K184" s="129"/>
      <c r="L184" s="185"/>
      <c r="M184" s="185"/>
      <c r="N184" s="129"/>
      <c r="O184" s="185"/>
      <c r="P184" s="185"/>
      <c r="Q184" s="129"/>
      <c r="R184" s="185"/>
      <c r="S184" s="2727" t="s">
        <v>605</v>
      </c>
      <c r="T184" s="2725">
        <v>0</v>
      </c>
      <c r="U184" s="2725"/>
    </row>
    <row r="185" spans="1:114" ht="45.75" customHeight="1">
      <c r="A185" s="2727"/>
      <c r="B185" s="2727"/>
      <c r="C185" s="2728"/>
      <c r="D185" s="164" t="s">
        <v>606</v>
      </c>
      <c r="E185" s="120" t="s">
        <v>607</v>
      </c>
      <c r="F185" s="2737"/>
      <c r="G185" s="184"/>
      <c r="H185" s="129"/>
      <c r="I185" s="185"/>
      <c r="J185" s="185"/>
      <c r="K185" s="129"/>
      <c r="L185" s="185"/>
      <c r="M185" s="185"/>
      <c r="N185" s="129"/>
      <c r="O185" s="185"/>
      <c r="P185" s="185"/>
      <c r="Q185" s="129"/>
      <c r="R185" s="185"/>
      <c r="S185" s="2727"/>
      <c r="T185" s="2725"/>
      <c r="U185" s="2725"/>
    </row>
    <row r="186" spans="1:114" ht="49.5" customHeight="1">
      <c r="A186" s="2727"/>
      <c r="B186" s="2727"/>
      <c r="C186" s="2728"/>
      <c r="D186" s="164" t="s">
        <v>608</v>
      </c>
      <c r="E186" s="120" t="s">
        <v>609</v>
      </c>
      <c r="F186" s="2737"/>
      <c r="G186" s="184"/>
      <c r="H186" s="129"/>
      <c r="I186" s="185"/>
      <c r="J186" s="185"/>
      <c r="K186" s="129"/>
      <c r="L186" s="185"/>
      <c r="M186" s="185"/>
      <c r="N186" s="129"/>
      <c r="O186" s="185"/>
      <c r="P186" s="185"/>
      <c r="Q186" s="129"/>
      <c r="R186" s="185"/>
      <c r="S186" s="2727"/>
      <c r="T186" s="2725"/>
      <c r="U186" s="2725"/>
    </row>
    <row r="187" spans="1:114" ht="74.25" customHeight="1">
      <c r="A187" s="2727"/>
      <c r="B187" s="2727"/>
      <c r="C187" s="2728"/>
      <c r="D187" s="164" t="s">
        <v>610</v>
      </c>
      <c r="E187" s="120" t="s">
        <v>611</v>
      </c>
      <c r="F187" s="2737"/>
      <c r="G187" s="184"/>
      <c r="H187" s="129"/>
      <c r="I187" s="185"/>
      <c r="J187" s="185"/>
      <c r="K187" s="129"/>
      <c r="L187" s="185"/>
      <c r="M187" s="185"/>
      <c r="N187" s="129"/>
      <c r="O187" s="185"/>
      <c r="P187" s="185"/>
      <c r="Q187" s="129"/>
      <c r="R187" s="185"/>
      <c r="S187" s="2727"/>
      <c r="T187" s="2725"/>
      <c r="U187" s="2725"/>
    </row>
    <row r="188" spans="1:114" ht="72.75" customHeight="1">
      <c r="A188" s="2727" t="s">
        <v>612</v>
      </c>
      <c r="B188" s="120" t="s">
        <v>613</v>
      </c>
      <c r="C188" s="207">
        <v>1</v>
      </c>
      <c r="D188" s="120" t="s">
        <v>614</v>
      </c>
      <c r="E188" s="120" t="s">
        <v>615</v>
      </c>
      <c r="F188" s="2737" t="s">
        <v>616</v>
      </c>
      <c r="G188" s="186"/>
      <c r="H188" s="186"/>
      <c r="I188" s="186"/>
      <c r="J188" s="186"/>
      <c r="K188" s="186" t="s">
        <v>3</v>
      </c>
      <c r="L188" s="186"/>
      <c r="M188" s="186"/>
      <c r="N188" s="186"/>
      <c r="O188" s="186"/>
      <c r="P188" s="129"/>
      <c r="Q188" s="129"/>
      <c r="R188" s="129"/>
      <c r="S188" s="187" t="s">
        <v>617</v>
      </c>
      <c r="T188" s="2725">
        <v>12500000</v>
      </c>
      <c r="U188" s="2768">
        <v>0</v>
      </c>
    </row>
    <row r="189" spans="1:114" ht="138" customHeight="1">
      <c r="A189" s="2727"/>
      <c r="B189" s="120" t="s">
        <v>618</v>
      </c>
      <c r="C189" s="207">
        <v>1</v>
      </c>
      <c r="D189" s="120" t="s">
        <v>619</v>
      </c>
      <c r="E189" s="138" t="s">
        <v>620</v>
      </c>
      <c r="F189" s="2737"/>
      <c r="G189" s="129"/>
      <c r="H189" s="129"/>
      <c r="I189" s="129"/>
      <c r="J189" s="129"/>
      <c r="K189" s="129"/>
      <c r="L189" s="129"/>
      <c r="M189" s="129"/>
      <c r="N189" s="129"/>
      <c r="O189" s="129"/>
      <c r="P189" s="129"/>
      <c r="Q189" s="129"/>
      <c r="R189" s="129"/>
      <c r="S189" s="187" t="s">
        <v>621</v>
      </c>
      <c r="T189" s="2725"/>
      <c r="U189" s="2768"/>
    </row>
    <row r="190" spans="1:114" ht="119.25" customHeight="1">
      <c r="A190" s="2727"/>
      <c r="B190" s="120"/>
      <c r="C190" s="207"/>
      <c r="D190" s="120" t="s">
        <v>622</v>
      </c>
      <c r="E190" s="120" t="s">
        <v>623</v>
      </c>
      <c r="F190" s="181" t="s">
        <v>624</v>
      </c>
      <c r="G190" s="129"/>
      <c r="H190" s="129"/>
      <c r="I190" s="129"/>
      <c r="J190" s="129"/>
      <c r="K190" s="129"/>
      <c r="L190" s="129"/>
      <c r="M190" s="129"/>
      <c r="N190" s="129"/>
      <c r="O190" s="129"/>
      <c r="P190" s="129"/>
      <c r="Q190" s="129"/>
      <c r="R190" s="129"/>
      <c r="S190" s="187"/>
      <c r="T190" s="187"/>
      <c r="U190" s="188"/>
    </row>
    <row r="191" spans="1:114" s="193" customFormat="1" ht="119.25" customHeight="1">
      <c r="A191" s="138" t="s">
        <v>625</v>
      </c>
      <c r="B191" s="120"/>
      <c r="C191" s="207"/>
      <c r="D191" s="120" t="s">
        <v>626</v>
      </c>
      <c r="E191" s="138" t="s">
        <v>627</v>
      </c>
      <c r="F191" s="181" t="s">
        <v>628</v>
      </c>
      <c r="G191" s="189"/>
      <c r="H191" s="189"/>
      <c r="I191" s="189"/>
      <c r="J191" s="189"/>
      <c r="K191" s="189"/>
      <c r="L191" s="189"/>
      <c r="M191" s="189"/>
      <c r="N191" s="189"/>
      <c r="O191" s="189"/>
      <c r="P191" s="189"/>
      <c r="Q191" s="189"/>
      <c r="R191" s="189"/>
      <c r="S191" s="190"/>
      <c r="T191" s="190"/>
      <c r="U191" s="191"/>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2"/>
      <c r="AY191" s="192"/>
      <c r="AZ191" s="192"/>
      <c r="BA191" s="192"/>
      <c r="BB191" s="192"/>
      <c r="BC191" s="192"/>
      <c r="BD191" s="192"/>
      <c r="BE191" s="192"/>
      <c r="BF191" s="192"/>
      <c r="BG191" s="192"/>
      <c r="BH191" s="192"/>
      <c r="BI191" s="192"/>
      <c r="BJ191" s="192"/>
      <c r="BK191" s="192"/>
      <c r="BL191" s="192"/>
      <c r="BM191" s="192"/>
      <c r="BN191" s="192"/>
      <c r="BO191" s="192"/>
      <c r="BP191" s="192"/>
      <c r="BQ191" s="192"/>
      <c r="BR191" s="192"/>
      <c r="BS191" s="192"/>
      <c r="BT191" s="192"/>
      <c r="BU191" s="192"/>
      <c r="BV191" s="192"/>
      <c r="BW191" s="192"/>
      <c r="BX191" s="192"/>
      <c r="BY191" s="192"/>
      <c r="BZ191" s="192"/>
      <c r="CA191" s="192"/>
      <c r="CB191" s="192"/>
      <c r="CC191" s="192"/>
      <c r="CD191" s="192"/>
      <c r="CE191" s="192"/>
      <c r="CF191" s="192"/>
      <c r="CG191" s="192"/>
      <c r="CH191" s="192"/>
      <c r="CI191" s="192"/>
      <c r="CJ191" s="192"/>
      <c r="CK191" s="192"/>
      <c r="CL191" s="192"/>
      <c r="CM191" s="192"/>
      <c r="CN191" s="192"/>
      <c r="CO191" s="192"/>
      <c r="CP191" s="192"/>
      <c r="CQ191" s="192"/>
      <c r="CR191" s="192"/>
      <c r="CS191" s="192"/>
      <c r="CT191" s="192"/>
      <c r="CU191" s="192"/>
      <c r="CV191" s="192"/>
      <c r="CW191" s="192"/>
      <c r="CX191" s="192"/>
      <c r="CY191" s="192"/>
      <c r="CZ191" s="192"/>
      <c r="DA191" s="192"/>
      <c r="DB191" s="192"/>
      <c r="DC191" s="192"/>
      <c r="DD191" s="192"/>
      <c r="DE191" s="192"/>
      <c r="DF191" s="192"/>
      <c r="DG191" s="192"/>
      <c r="DH191" s="192"/>
      <c r="DI191" s="192"/>
      <c r="DJ191" s="192"/>
    </row>
  </sheetData>
  <mergeCells count="415">
    <mergeCell ref="U184:U187"/>
    <mergeCell ref="A188:A190"/>
    <mergeCell ref="F188:F189"/>
    <mergeCell ref="T188:T189"/>
    <mergeCell ref="U188:U189"/>
    <mergeCell ref="A184:A187"/>
    <mergeCell ref="B184:B187"/>
    <mergeCell ref="C184:C187"/>
    <mergeCell ref="F184:F187"/>
    <mergeCell ref="S184:S187"/>
    <mergeCell ref="T184:T187"/>
    <mergeCell ref="G181:R181"/>
    <mergeCell ref="S181:U181"/>
    <mergeCell ref="G182:I182"/>
    <mergeCell ref="J182:L182"/>
    <mergeCell ref="M182:O182"/>
    <mergeCell ref="P182:R182"/>
    <mergeCell ref="S182:S183"/>
    <mergeCell ref="T182:U182"/>
    <mergeCell ref="A181:A183"/>
    <mergeCell ref="B181:B183"/>
    <mergeCell ref="C181:C183"/>
    <mergeCell ref="D181:D183"/>
    <mergeCell ref="E181:E183"/>
    <mergeCell ref="F181:F183"/>
    <mergeCell ref="U176:U179"/>
    <mergeCell ref="A180:U180"/>
    <mergeCell ref="T170:T171"/>
    <mergeCell ref="U170:U171"/>
    <mergeCell ref="A173:A175"/>
    <mergeCell ref="F173:F175"/>
    <mergeCell ref="S173:S175"/>
    <mergeCell ref="T173:T175"/>
    <mergeCell ref="U173:U175"/>
    <mergeCell ref="A170:A172"/>
    <mergeCell ref="B170:B171"/>
    <mergeCell ref="C170:C171"/>
    <mergeCell ref="F170:F171"/>
    <mergeCell ref="S170:S171"/>
    <mergeCell ref="A176:A179"/>
    <mergeCell ref="F176:F179"/>
    <mergeCell ref="S176:S179"/>
    <mergeCell ref="T176:T179"/>
    <mergeCell ref="A166:U166"/>
    <mergeCell ref="A167:A169"/>
    <mergeCell ref="B167:B169"/>
    <mergeCell ref="C167:C169"/>
    <mergeCell ref="D167:D169"/>
    <mergeCell ref="E167:E169"/>
    <mergeCell ref="F167:F169"/>
    <mergeCell ref="G167:R167"/>
    <mergeCell ref="S167:U167"/>
    <mergeCell ref="G168:I168"/>
    <mergeCell ref="J168:L168"/>
    <mergeCell ref="M168:O168"/>
    <mergeCell ref="P168:R168"/>
    <mergeCell ref="S168:S169"/>
    <mergeCell ref="T168:U168"/>
    <mergeCell ref="U155:U157"/>
    <mergeCell ref="A158:A161"/>
    <mergeCell ref="F158:F161"/>
    <mergeCell ref="S158:S161"/>
    <mergeCell ref="E159:E160"/>
    <mergeCell ref="A162:A165"/>
    <mergeCell ref="F162:F165"/>
    <mergeCell ref="S162:S165"/>
    <mergeCell ref="A155:A157"/>
    <mergeCell ref="B155:B157"/>
    <mergeCell ref="C155:C157"/>
    <mergeCell ref="F155:F157"/>
    <mergeCell ref="S155:S157"/>
    <mergeCell ref="T155:T157"/>
    <mergeCell ref="B148:B150"/>
    <mergeCell ref="C148:C150"/>
    <mergeCell ref="A151:U151"/>
    <mergeCell ref="A152:A154"/>
    <mergeCell ref="B152:B154"/>
    <mergeCell ref="C152:C154"/>
    <mergeCell ref="D152:D154"/>
    <mergeCell ref="E152:E154"/>
    <mergeCell ref="F152:F154"/>
    <mergeCell ref="A146:A150"/>
    <mergeCell ref="B146:B147"/>
    <mergeCell ref="C146:C147"/>
    <mergeCell ref="F146:F150"/>
    <mergeCell ref="S146:S150"/>
    <mergeCell ref="T146:T150"/>
    <mergeCell ref="G152:R152"/>
    <mergeCell ref="S152:U152"/>
    <mergeCell ref="G153:I153"/>
    <mergeCell ref="J153:L153"/>
    <mergeCell ref="M153:O153"/>
    <mergeCell ref="P153:R153"/>
    <mergeCell ref="S153:S154"/>
    <mergeCell ref="T153:U153"/>
    <mergeCell ref="U146:U150"/>
    <mergeCell ref="U141:U142"/>
    <mergeCell ref="A143:A145"/>
    <mergeCell ref="F143:F144"/>
    <mergeCell ref="S143:S144"/>
    <mergeCell ref="T143:T144"/>
    <mergeCell ref="U143:U144"/>
    <mergeCell ref="A141:A142"/>
    <mergeCell ref="B141:B142"/>
    <mergeCell ref="C141:C142"/>
    <mergeCell ref="F141:F142"/>
    <mergeCell ref="S141:S142"/>
    <mergeCell ref="T141:T142"/>
    <mergeCell ref="E133:E134"/>
    <mergeCell ref="A137:U137"/>
    <mergeCell ref="A138:A140"/>
    <mergeCell ref="B138:B140"/>
    <mergeCell ref="C138:C140"/>
    <mergeCell ref="D138:D140"/>
    <mergeCell ref="E138:E140"/>
    <mergeCell ref="F138:F140"/>
    <mergeCell ref="A131:A136"/>
    <mergeCell ref="B131:B136"/>
    <mergeCell ref="C131:C136"/>
    <mergeCell ref="E131:E132"/>
    <mergeCell ref="F131:F136"/>
    <mergeCell ref="S131:S136"/>
    <mergeCell ref="G138:R138"/>
    <mergeCell ref="S138:U138"/>
    <mergeCell ref="G139:I139"/>
    <mergeCell ref="J139:L139"/>
    <mergeCell ref="M139:O139"/>
    <mergeCell ref="P139:R139"/>
    <mergeCell ref="S139:S140"/>
    <mergeCell ref="T139:U139"/>
    <mergeCell ref="T131:T136"/>
    <mergeCell ref="U131:U136"/>
    <mergeCell ref="U125:U127"/>
    <mergeCell ref="A128:A130"/>
    <mergeCell ref="B128:B130"/>
    <mergeCell ref="C128:C130"/>
    <mergeCell ref="F128:F130"/>
    <mergeCell ref="S128:S130"/>
    <mergeCell ref="T128:T130"/>
    <mergeCell ref="U128:U130"/>
    <mergeCell ref="A125:A127"/>
    <mergeCell ref="B125:B127"/>
    <mergeCell ref="C125:C127"/>
    <mergeCell ref="F125:F127"/>
    <mergeCell ref="S125:S127"/>
    <mergeCell ref="T125:T127"/>
    <mergeCell ref="G123:I123"/>
    <mergeCell ref="J123:L123"/>
    <mergeCell ref="M123:O123"/>
    <mergeCell ref="P123:R123"/>
    <mergeCell ref="S123:S124"/>
    <mergeCell ref="T123:U123"/>
    <mergeCell ref="U117:U120"/>
    <mergeCell ref="A121:U121"/>
    <mergeCell ref="A122:A124"/>
    <mergeCell ref="B122:B124"/>
    <mergeCell ref="C122:C124"/>
    <mergeCell ref="D122:D124"/>
    <mergeCell ref="E122:E124"/>
    <mergeCell ref="F122:F124"/>
    <mergeCell ref="G122:R122"/>
    <mergeCell ref="S122:U122"/>
    <mergeCell ref="A117:A120"/>
    <mergeCell ref="B117:B120"/>
    <mergeCell ref="C117:C120"/>
    <mergeCell ref="F117:F120"/>
    <mergeCell ref="S117:S120"/>
    <mergeCell ref="T117:T120"/>
    <mergeCell ref="U108:U110"/>
    <mergeCell ref="A111:A116"/>
    <mergeCell ref="B111:B113"/>
    <mergeCell ref="C111:C113"/>
    <mergeCell ref="F111:F116"/>
    <mergeCell ref="S111:S116"/>
    <mergeCell ref="T111:T116"/>
    <mergeCell ref="U111:U116"/>
    <mergeCell ref="B114:B116"/>
    <mergeCell ref="C114:C116"/>
    <mergeCell ref="A108:A110"/>
    <mergeCell ref="B108:B110"/>
    <mergeCell ref="C108:C110"/>
    <mergeCell ref="F108:F110"/>
    <mergeCell ref="S108:S110"/>
    <mergeCell ref="T108:T110"/>
    <mergeCell ref="G106:I106"/>
    <mergeCell ref="J106:L106"/>
    <mergeCell ref="M106:O106"/>
    <mergeCell ref="P106:R106"/>
    <mergeCell ref="S106:S107"/>
    <mergeCell ref="T106:U106"/>
    <mergeCell ref="U98:U103"/>
    <mergeCell ref="A104:U104"/>
    <mergeCell ref="A105:A107"/>
    <mergeCell ref="B105:B107"/>
    <mergeCell ref="C105:C107"/>
    <mergeCell ref="D105:D107"/>
    <mergeCell ref="E105:E107"/>
    <mergeCell ref="F105:F107"/>
    <mergeCell ref="G105:R105"/>
    <mergeCell ref="S105:U105"/>
    <mergeCell ref="A98:A103"/>
    <mergeCell ref="B98:B103"/>
    <mergeCell ref="C98:C103"/>
    <mergeCell ref="F98:F103"/>
    <mergeCell ref="S98:S103"/>
    <mergeCell ref="T98:T103"/>
    <mergeCell ref="U90:U93"/>
    <mergeCell ref="A94:A97"/>
    <mergeCell ref="B94:B97"/>
    <mergeCell ref="C94:C97"/>
    <mergeCell ref="F94:F97"/>
    <mergeCell ref="S94:S97"/>
    <mergeCell ref="T94:T97"/>
    <mergeCell ref="U94:U97"/>
    <mergeCell ref="A90:A93"/>
    <mergeCell ref="B90:B93"/>
    <mergeCell ref="C90:C93"/>
    <mergeCell ref="F90:F93"/>
    <mergeCell ref="S90:S93"/>
    <mergeCell ref="T90:T93"/>
    <mergeCell ref="G88:I88"/>
    <mergeCell ref="J88:L88"/>
    <mergeCell ref="M88:O88"/>
    <mergeCell ref="P88:R88"/>
    <mergeCell ref="S88:S89"/>
    <mergeCell ref="T88:U88"/>
    <mergeCell ref="U82:U84"/>
    <mergeCell ref="A86:U86"/>
    <mergeCell ref="A87:A89"/>
    <mergeCell ref="B87:B89"/>
    <mergeCell ref="C87:C89"/>
    <mergeCell ref="D87:D89"/>
    <mergeCell ref="E87:E89"/>
    <mergeCell ref="F87:F89"/>
    <mergeCell ref="G87:R87"/>
    <mergeCell ref="S87:U87"/>
    <mergeCell ref="A81:A85"/>
    <mergeCell ref="B81:B85"/>
    <mergeCell ref="C81:C85"/>
    <mergeCell ref="F81:F85"/>
    <mergeCell ref="S82:S84"/>
    <mergeCell ref="T82:T84"/>
    <mergeCell ref="T76:T78"/>
    <mergeCell ref="U76:U78"/>
    <mergeCell ref="A79:A80"/>
    <mergeCell ref="B79:B80"/>
    <mergeCell ref="C79:C80"/>
    <mergeCell ref="F79:F80"/>
    <mergeCell ref="S79:S80"/>
    <mergeCell ref="T79:T80"/>
    <mergeCell ref="U79:U80"/>
    <mergeCell ref="A76:A78"/>
    <mergeCell ref="B76:B78"/>
    <mergeCell ref="C76:C78"/>
    <mergeCell ref="E76:E78"/>
    <mergeCell ref="F76:F78"/>
    <mergeCell ref="S76:S78"/>
    <mergeCell ref="A69:A71"/>
    <mergeCell ref="B69:B71"/>
    <mergeCell ref="C69:C71"/>
    <mergeCell ref="F69:F71"/>
    <mergeCell ref="S69:S71"/>
    <mergeCell ref="T69:T71"/>
    <mergeCell ref="U69:U71"/>
    <mergeCell ref="A72:A75"/>
    <mergeCell ref="B72:B75"/>
    <mergeCell ref="C72:C75"/>
    <mergeCell ref="E72:E75"/>
    <mergeCell ref="F72:F75"/>
    <mergeCell ref="S72:S75"/>
    <mergeCell ref="T72:T75"/>
    <mergeCell ref="A65:U65"/>
    <mergeCell ref="A66:A68"/>
    <mergeCell ref="B66:B68"/>
    <mergeCell ref="C66:C68"/>
    <mergeCell ref="D66:D68"/>
    <mergeCell ref="E66:E68"/>
    <mergeCell ref="F66:F68"/>
    <mergeCell ref="G66:R66"/>
    <mergeCell ref="S66:U66"/>
    <mergeCell ref="G67:I67"/>
    <mergeCell ref="J67:L67"/>
    <mergeCell ref="M67:O67"/>
    <mergeCell ref="P67:R67"/>
    <mergeCell ref="S67:S68"/>
    <mergeCell ref="T67:U67"/>
    <mergeCell ref="U57:U59"/>
    <mergeCell ref="A60:A64"/>
    <mergeCell ref="B60:B64"/>
    <mergeCell ref="C60:C64"/>
    <mergeCell ref="F60:F64"/>
    <mergeCell ref="S60:S64"/>
    <mergeCell ref="T60:T64"/>
    <mergeCell ref="U60:U64"/>
    <mergeCell ref="A57:A59"/>
    <mergeCell ref="B57:B59"/>
    <mergeCell ref="C57:C59"/>
    <mergeCell ref="F57:F59"/>
    <mergeCell ref="S57:S59"/>
    <mergeCell ref="T57:T59"/>
    <mergeCell ref="A49:A52"/>
    <mergeCell ref="F49:F52"/>
    <mergeCell ref="S49:S52"/>
    <mergeCell ref="T49:T52"/>
    <mergeCell ref="U49:U52"/>
    <mergeCell ref="A53:A56"/>
    <mergeCell ref="F53:F56"/>
    <mergeCell ref="S53:S56"/>
    <mergeCell ref="T53:T56"/>
    <mergeCell ref="U53:U56"/>
    <mergeCell ref="S46:U46"/>
    <mergeCell ref="G47:I47"/>
    <mergeCell ref="J47:L47"/>
    <mergeCell ref="M47:O47"/>
    <mergeCell ref="P47:R47"/>
    <mergeCell ref="S47:S48"/>
    <mergeCell ref="T47:U47"/>
    <mergeCell ref="U41:U44"/>
    <mergeCell ref="G45:R45"/>
    <mergeCell ref="S45:U45"/>
    <mergeCell ref="S41:S44"/>
    <mergeCell ref="T41:T44"/>
    <mergeCell ref="A46:A48"/>
    <mergeCell ref="B46:B48"/>
    <mergeCell ref="C46:C48"/>
    <mergeCell ref="D46:D48"/>
    <mergeCell ref="E46:E48"/>
    <mergeCell ref="F46:F48"/>
    <mergeCell ref="G46:R46"/>
    <mergeCell ref="A41:A44"/>
    <mergeCell ref="B41:B43"/>
    <mergeCell ref="C41:C43"/>
    <mergeCell ref="F41:F44"/>
    <mergeCell ref="T33:T36"/>
    <mergeCell ref="U33:U36"/>
    <mergeCell ref="A37:A40"/>
    <mergeCell ref="B37:B40"/>
    <mergeCell ref="C37:C40"/>
    <mergeCell ref="E37:E40"/>
    <mergeCell ref="F37:F40"/>
    <mergeCell ref="S37:S40"/>
    <mergeCell ref="T37:T40"/>
    <mergeCell ref="U37:U40"/>
    <mergeCell ref="A33:A36"/>
    <mergeCell ref="B33:B36"/>
    <mergeCell ref="C33:C36"/>
    <mergeCell ref="E33:E36"/>
    <mergeCell ref="F33:F36"/>
    <mergeCell ref="S33:S36"/>
    <mergeCell ref="T27:T29"/>
    <mergeCell ref="U27:U29"/>
    <mergeCell ref="A30:A32"/>
    <mergeCell ref="B30:B32"/>
    <mergeCell ref="C30:C32"/>
    <mergeCell ref="E30:E32"/>
    <mergeCell ref="F30:F32"/>
    <mergeCell ref="S30:S32"/>
    <mergeCell ref="T30:T32"/>
    <mergeCell ref="U30:U32"/>
    <mergeCell ref="A27:A29"/>
    <mergeCell ref="B27:B29"/>
    <mergeCell ref="C27:C29"/>
    <mergeCell ref="E27:E29"/>
    <mergeCell ref="F27:F29"/>
    <mergeCell ref="S27:S29"/>
    <mergeCell ref="S24:U24"/>
    <mergeCell ref="G25:I25"/>
    <mergeCell ref="J25:L25"/>
    <mergeCell ref="M25:O25"/>
    <mergeCell ref="P25:R25"/>
    <mergeCell ref="S25:S26"/>
    <mergeCell ref="T25:U25"/>
    <mergeCell ref="A22:U22"/>
    <mergeCell ref="G23:R23"/>
    <mergeCell ref="S23:U23"/>
    <mergeCell ref="A24:A26"/>
    <mergeCell ref="B24:B26"/>
    <mergeCell ref="C24:C26"/>
    <mergeCell ref="D24:D26"/>
    <mergeCell ref="E24:E26"/>
    <mergeCell ref="F24:F26"/>
    <mergeCell ref="G24:R24"/>
    <mergeCell ref="T13:T16"/>
    <mergeCell ref="U13:U16"/>
    <mergeCell ref="A17:A21"/>
    <mergeCell ref="F17:F19"/>
    <mergeCell ref="S17:S19"/>
    <mergeCell ref="T17:T19"/>
    <mergeCell ref="A13:A16"/>
    <mergeCell ref="B13:B16"/>
    <mergeCell ref="C13:C16"/>
    <mergeCell ref="E13:E16"/>
    <mergeCell ref="F13:F16"/>
    <mergeCell ref="S13:S16"/>
    <mergeCell ref="G11:I11"/>
    <mergeCell ref="J11:L11"/>
    <mergeCell ref="M11:O11"/>
    <mergeCell ref="P11:R11"/>
    <mergeCell ref="S11:S12"/>
    <mergeCell ref="T11:U11"/>
    <mergeCell ref="A10:A12"/>
    <mergeCell ref="B10:B12"/>
    <mergeCell ref="C10:C12"/>
    <mergeCell ref="D10:D12"/>
    <mergeCell ref="E10:E12"/>
    <mergeCell ref="F10:F12"/>
    <mergeCell ref="A3:U3"/>
    <mergeCell ref="A4:U4"/>
    <mergeCell ref="A5:U5"/>
    <mergeCell ref="A7:U7"/>
    <mergeCell ref="A8:U8"/>
    <mergeCell ref="G9:R9"/>
    <mergeCell ref="S9:U9"/>
    <mergeCell ref="G10:R10"/>
    <mergeCell ref="S10:U10"/>
  </mergeCells>
  <printOptions horizontalCentered="1"/>
  <pageMargins left="0.25" right="0.25" top="0.75" bottom="0.75" header="0.3" footer="0.3"/>
  <pageSetup scale="42" fitToHeight="0" orientation="landscape" r:id="rId1"/>
  <headerFooter>
    <oddFooter>&amp;L&amp;8DIRECCIÓN DE PLANIFICACIÓN Y DESARROLLO &amp;R&amp;8&amp;P/&amp;N
&amp;D</oddFooter>
  </headerFooter>
  <rowBreaks count="10" manualBreakCount="10">
    <brk id="44" max="20" man="1"/>
    <brk id="64" max="20" man="1"/>
    <brk id="85" max="20" man="1"/>
    <brk id="103" max="20" man="1"/>
    <brk id="120" max="20" man="1"/>
    <brk id="136" max="20" man="1"/>
    <brk id="150" max="20" man="1"/>
    <brk id="165" max="20" man="1"/>
    <brk id="179" max="20" man="1"/>
    <brk id="191" max="20" man="1"/>
  </row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X40"/>
  <sheetViews>
    <sheetView showGridLines="0" zoomScale="70" zoomScaleNormal="70" zoomScaleSheetLayoutView="80" workbookViewId="0">
      <selection activeCell="M2" sqref="M2"/>
    </sheetView>
  </sheetViews>
  <sheetFormatPr baseColWidth="10" defaultRowHeight="18"/>
  <cols>
    <col min="1" max="1" width="11.42578125" style="58"/>
    <col min="2" max="2" width="37.85546875" style="58" customWidth="1"/>
    <col min="3" max="3" width="34.140625" style="58" hidden="1" customWidth="1"/>
    <col min="4" max="4" width="15.42578125" style="58" hidden="1" customWidth="1"/>
    <col min="5" max="5" width="44.85546875" style="58" customWidth="1"/>
    <col min="6" max="6" width="40.85546875" style="58" customWidth="1"/>
    <col min="7" max="7" width="29.85546875" style="58" customWidth="1"/>
    <col min="8" max="19" width="5.5703125" style="58" customWidth="1"/>
    <col min="20" max="20" width="40.28515625" style="58" customWidth="1"/>
    <col min="21" max="21" width="24.85546875" style="58" customWidth="1"/>
    <col min="22" max="22" width="21.42578125" style="58" customWidth="1"/>
    <col min="23" max="23" width="11.42578125" style="58"/>
    <col min="24" max="24" width="20.7109375" style="58" customWidth="1"/>
    <col min="25" max="257" width="11.42578125" style="58"/>
    <col min="258" max="258" width="37.85546875" style="58" customWidth="1"/>
    <col min="259" max="260" width="0" style="58" hidden="1" customWidth="1"/>
    <col min="261" max="261" width="44.85546875" style="58" customWidth="1"/>
    <col min="262" max="262" width="40.85546875" style="58" customWidth="1"/>
    <col min="263" max="263" width="29.85546875" style="58" customWidth="1"/>
    <col min="264" max="275" width="5.5703125" style="58" customWidth="1"/>
    <col min="276" max="276" width="40.28515625" style="58" customWidth="1"/>
    <col min="277" max="277" width="24.85546875" style="58" customWidth="1"/>
    <col min="278" max="278" width="21.42578125" style="58" customWidth="1"/>
    <col min="279" max="279" width="11.42578125" style="58"/>
    <col min="280" max="280" width="20.7109375" style="58" customWidth="1"/>
    <col min="281" max="513" width="11.42578125" style="58"/>
    <col min="514" max="514" width="37.85546875" style="58" customWidth="1"/>
    <col min="515" max="516" width="0" style="58" hidden="1" customWidth="1"/>
    <col min="517" max="517" width="44.85546875" style="58" customWidth="1"/>
    <col min="518" max="518" width="40.85546875" style="58" customWidth="1"/>
    <col min="519" max="519" width="29.85546875" style="58" customWidth="1"/>
    <col min="520" max="531" width="5.5703125" style="58" customWidth="1"/>
    <col min="532" max="532" width="40.28515625" style="58" customWidth="1"/>
    <col min="533" max="533" width="24.85546875" style="58" customWidth="1"/>
    <col min="534" max="534" width="21.42578125" style="58" customWidth="1"/>
    <col min="535" max="535" width="11.42578125" style="58"/>
    <col min="536" max="536" width="20.7109375" style="58" customWidth="1"/>
    <col min="537" max="769" width="11.42578125" style="58"/>
    <col min="770" max="770" width="37.85546875" style="58" customWidth="1"/>
    <col min="771" max="772" width="0" style="58" hidden="1" customWidth="1"/>
    <col min="773" max="773" width="44.85546875" style="58" customWidth="1"/>
    <col min="774" max="774" width="40.85546875" style="58" customWidth="1"/>
    <col min="775" max="775" width="29.85546875" style="58" customWidth="1"/>
    <col min="776" max="787" width="5.5703125" style="58" customWidth="1"/>
    <col min="788" max="788" width="40.28515625" style="58" customWidth="1"/>
    <col min="789" max="789" width="24.85546875" style="58" customWidth="1"/>
    <col min="790" max="790" width="21.42578125" style="58" customWidth="1"/>
    <col min="791" max="791" width="11.42578125" style="58"/>
    <col min="792" max="792" width="20.7109375" style="58" customWidth="1"/>
    <col min="793" max="1025" width="11.42578125" style="58"/>
    <col min="1026" max="1026" width="37.85546875" style="58" customWidth="1"/>
    <col min="1027" max="1028" width="0" style="58" hidden="1" customWidth="1"/>
    <col min="1029" max="1029" width="44.85546875" style="58" customWidth="1"/>
    <col min="1030" max="1030" width="40.85546875" style="58" customWidth="1"/>
    <col min="1031" max="1031" width="29.85546875" style="58" customWidth="1"/>
    <col min="1032" max="1043" width="5.5703125" style="58" customWidth="1"/>
    <col min="1044" max="1044" width="40.28515625" style="58" customWidth="1"/>
    <col min="1045" max="1045" width="24.85546875" style="58" customWidth="1"/>
    <col min="1046" max="1046" width="21.42578125" style="58" customWidth="1"/>
    <col min="1047" max="1047" width="11.42578125" style="58"/>
    <col min="1048" max="1048" width="20.7109375" style="58" customWidth="1"/>
    <col min="1049" max="1281" width="11.42578125" style="58"/>
    <col min="1282" max="1282" width="37.85546875" style="58" customWidth="1"/>
    <col min="1283" max="1284" width="0" style="58" hidden="1" customWidth="1"/>
    <col min="1285" max="1285" width="44.85546875" style="58" customWidth="1"/>
    <col min="1286" max="1286" width="40.85546875" style="58" customWidth="1"/>
    <col min="1287" max="1287" width="29.85546875" style="58" customWidth="1"/>
    <col min="1288" max="1299" width="5.5703125" style="58" customWidth="1"/>
    <col min="1300" max="1300" width="40.28515625" style="58" customWidth="1"/>
    <col min="1301" max="1301" width="24.85546875" style="58" customWidth="1"/>
    <col min="1302" max="1302" width="21.42578125" style="58" customWidth="1"/>
    <col min="1303" max="1303" width="11.42578125" style="58"/>
    <col min="1304" max="1304" width="20.7109375" style="58" customWidth="1"/>
    <col min="1305" max="1537" width="11.42578125" style="58"/>
    <col min="1538" max="1538" width="37.85546875" style="58" customWidth="1"/>
    <col min="1539" max="1540" width="0" style="58" hidden="1" customWidth="1"/>
    <col min="1541" max="1541" width="44.85546875" style="58" customWidth="1"/>
    <col min="1542" max="1542" width="40.85546875" style="58" customWidth="1"/>
    <col min="1543" max="1543" width="29.85546875" style="58" customWidth="1"/>
    <col min="1544" max="1555" width="5.5703125" style="58" customWidth="1"/>
    <col min="1556" max="1556" width="40.28515625" style="58" customWidth="1"/>
    <col min="1557" max="1557" width="24.85546875" style="58" customWidth="1"/>
    <col min="1558" max="1558" width="21.42578125" style="58" customWidth="1"/>
    <col min="1559" max="1559" width="11.42578125" style="58"/>
    <col min="1560" max="1560" width="20.7109375" style="58" customWidth="1"/>
    <col min="1561" max="1793" width="11.42578125" style="58"/>
    <col min="1794" max="1794" width="37.85546875" style="58" customWidth="1"/>
    <col min="1795" max="1796" width="0" style="58" hidden="1" customWidth="1"/>
    <col min="1797" max="1797" width="44.85546875" style="58" customWidth="1"/>
    <col min="1798" max="1798" width="40.85546875" style="58" customWidth="1"/>
    <col min="1799" max="1799" width="29.85546875" style="58" customWidth="1"/>
    <col min="1800" max="1811" width="5.5703125" style="58" customWidth="1"/>
    <col min="1812" max="1812" width="40.28515625" style="58" customWidth="1"/>
    <col min="1813" max="1813" width="24.85546875" style="58" customWidth="1"/>
    <col min="1814" max="1814" width="21.42578125" style="58" customWidth="1"/>
    <col min="1815" max="1815" width="11.42578125" style="58"/>
    <col min="1816" max="1816" width="20.7109375" style="58" customWidth="1"/>
    <col min="1817" max="2049" width="11.42578125" style="58"/>
    <col min="2050" max="2050" width="37.85546875" style="58" customWidth="1"/>
    <col min="2051" max="2052" width="0" style="58" hidden="1" customWidth="1"/>
    <col min="2053" max="2053" width="44.85546875" style="58" customWidth="1"/>
    <col min="2054" max="2054" width="40.85546875" style="58" customWidth="1"/>
    <col min="2055" max="2055" width="29.85546875" style="58" customWidth="1"/>
    <col min="2056" max="2067" width="5.5703125" style="58" customWidth="1"/>
    <col min="2068" max="2068" width="40.28515625" style="58" customWidth="1"/>
    <col min="2069" max="2069" width="24.85546875" style="58" customWidth="1"/>
    <col min="2070" max="2070" width="21.42578125" style="58" customWidth="1"/>
    <col min="2071" max="2071" width="11.42578125" style="58"/>
    <col min="2072" max="2072" width="20.7109375" style="58" customWidth="1"/>
    <col min="2073" max="2305" width="11.42578125" style="58"/>
    <col min="2306" max="2306" width="37.85546875" style="58" customWidth="1"/>
    <col min="2307" max="2308" width="0" style="58" hidden="1" customWidth="1"/>
    <col min="2309" max="2309" width="44.85546875" style="58" customWidth="1"/>
    <col min="2310" max="2310" width="40.85546875" style="58" customWidth="1"/>
    <col min="2311" max="2311" width="29.85546875" style="58" customWidth="1"/>
    <col min="2312" max="2323" width="5.5703125" style="58" customWidth="1"/>
    <col min="2324" max="2324" width="40.28515625" style="58" customWidth="1"/>
    <col min="2325" max="2325" width="24.85546875" style="58" customWidth="1"/>
    <col min="2326" max="2326" width="21.42578125" style="58" customWidth="1"/>
    <col min="2327" max="2327" width="11.42578125" style="58"/>
    <col min="2328" max="2328" width="20.7109375" style="58" customWidth="1"/>
    <col min="2329" max="2561" width="11.42578125" style="58"/>
    <col min="2562" max="2562" width="37.85546875" style="58" customWidth="1"/>
    <col min="2563" max="2564" width="0" style="58" hidden="1" customWidth="1"/>
    <col min="2565" max="2565" width="44.85546875" style="58" customWidth="1"/>
    <col min="2566" max="2566" width="40.85546875" style="58" customWidth="1"/>
    <col min="2567" max="2567" width="29.85546875" style="58" customWidth="1"/>
    <col min="2568" max="2579" width="5.5703125" style="58" customWidth="1"/>
    <col min="2580" max="2580" width="40.28515625" style="58" customWidth="1"/>
    <col min="2581" max="2581" width="24.85546875" style="58" customWidth="1"/>
    <col min="2582" max="2582" width="21.42578125" style="58" customWidth="1"/>
    <col min="2583" max="2583" width="11.42578125" style="58"/>
    <col min="2584" max="2584" width="20.7109375" style="58" customWidth="1"/>
    <col min="2585" max="2817" width="11.42578125" style="58"/>
    <col min="2818" max="2818" width="37.85546875" style="58" customWidth="1"/>
    <col min="2819" max="2820" width="0" style="58" hidden="1" customWidth="1"/>
    <col min="2821" max="2821" width="44.85546875" style="58" customWidth="1"/>
    <col min="2822" max="2822" width="40.85546875" style="58" customWidth="1"/>
    <col min="2823" max="2823" width="29.85546875" style="58" customWidth="1"/>
    <col min="2824" max="2835" width="5.5703125" style="58" customWidth="1"/>
    <col min="2836" max="2836" width="40.28515625" style="58" customWidth="1"/>
    <col min="2837" max="2837" width="24.85546875" style="58" customWidth="1"/>
    <col min="2838" max="2838" width="21.42578125" style="58" customWidth="1"/>
    <col min="2839" max="2839" width="11.42578125" style="58"/>
    <col min="2840" max="2840" width="20.7109375" style="58" customWidth="1"/>
    <col min="2841" max="3073" width="11.42578125" style="58"/>
    <col min="3074" max="3074" width="37.85546875" style="58" customWidth="1"/>
    <col min="3075" max="3076" width="0" style="58" hidden="1" customWidth="1"/>
    <col min="3077" max="3077" width="44.85546875" style="58" customWidth="1"/>
    <col min="3078" max="3078" width="40.85546875" style="58" customWidth="1"/>
    <col min="3079" max="3079" width="29.85546875" style="58" customWidth="1"/>
    <col min="3080" max="3091" width="5.5703125" style="58" customWidth="1"/>
    <col min="3092" max="3092" width="40.28515625" style="58" customWidth="1"/>
    <col min="3093" max="3093" width="24.85546875" style="58" customWidth="1"/>
    <col min="3094" max="3094" width="21.42578125" style="58" customWidth="1"/>
    <col min="3095" max="3095" width="11.42578125" style="58"/>
    <col min="3096" max="3096" width="20.7109375" style="58" customWidth="1"/>
    <col min="3097" max="3329" width="11.42578125" style="58"/>
    <col min="3330" max="3330" width="37.85546875" style="58" customWidth="1"/>
    <col min="3331" max="3332" width="0" style="58" hidden="1" customWidth="1"/>
    <col min="3333" max="3333" width="44.85546875" style="58" customWidth="1"/>
    <col min="3334" max="3334" width="40.85546875" style="58" customWidth="1"/>
    <col min="3335" max="3335" width="29.85546875" style="58" customWidth="1"/>
    <col min="3336" max="3347" width="5.5703125" style="58" customWidth="1"/>
    <col min="3348" max="3348" width="40.28515625" style="58" customWidth="1"/>
    <col min="3349" max="3349" width="24.85546875" style="58" customWidth="1"/>
    <col min="3350" max="3350" width="21.42578125" style="58" customWidth="1"/>
    <col min="3351" max="3351" width="11.42578125" style="58"/>
    <col min="3352" max="3352" width="20.7109375" style="58" customWidth="1"/>
    <col min="3353" max="3585" width="11.42578125" style="58"/>
    <col min="3586" max="3586" width="37.85546875" style="58" customWidth="1"/>
    <col min="3587" max="3588" width="0" style="58" hidden="1" customWidth="1"/>
    <col min="3589" max="3589" width="44.85546875" style="58" customWidth="1"/>
    <col min="3590" max="3590" width="40.85546875" style="58" customWidth="1"/>
    <col min="3591" max="3591" width="29.85546875" style="58" customWidth="1"/>
    <col min="3592" max="3603" width="5.5703125" style="58" customWidth="1"/>
    <col min="3604" max="3604" width="40.28515625" style="58" customWidth="1"/>
    <col min="3605" max="3605" width="24.85546875" style="58" customWidth="1"/>
    <col min="3606" max="3606" width="21.42578125" style="58" customWidth="1"/>
    <col min="3607" max="3607" width="11.42578125" style="58"/>
    <col min="3608" max="3608" width="20.7109375" style="58" customWidth="1"/>
    <col min="3609" max="3841" width="11.42578125" style="58"/>
    <col min="3842" max="3842" width="37.85546875" style="58" customWidth="1"/>
    <col min="3843" max="3844" width="0" style="58" hidden="1" customWidth="1"/>
    <col min="3845" max="3845" width="44.85546875" style="58" customWidth="1"/>
    <col min="3846" max="3846" width="40.85546875" style="58" customWidth="1"/>
    <col min="3847" max="3847" width="29.85546875" style="58" customWidth="1"/>
    <col min="3848" max="3859" width="5.5703125" style="58" customWidth="1"/>
    <col min="3860" max="3860" width="40.28515625" style="58" customWidth="1"/>
    <col min="3861" max="3861" width="24.85546875" style="58" customWidth="1"/>
    <col min="3862" max="3862" width="21.42578125" style="58" customWidth="1"/>
    <col min="3863" max="3863" width="11.42578125" style="58"/>
    <col min="3864" max="3864" width="20.7109375" style="58" customWidth="1"/>
    <col min="3865" max="4097" width="11.42578125" style="58"/>
    <col min="4098" max="4098" width="37.85546875" style="58" customWidth="1"/>
    <col min="4099" max="4100" width="0" style="58" hidden="1" customWidth="1"/>
    <col min="4101" max="4101" width="44.85546875" style="58" customWidth="1"/>
    <col min="4102" max="4102" width="40.85546875" style="58" customWidth="1"/>
    <col min="4103" max="4103" width="29.85546875" style="58" customWidth="1"/>
    <col min="4104" max="4115" width="5.5703125" style="58" customWidth="1"/>
    <col min="4116" max="4116" width="40.28515625" style="58" customWidth="1"/>
    <col min="4117" max="4117" width="24.85546875" style="58" customWidth="1"/>
    <col min="4118" max="4118" width="21.42578125" style="58" customWidth="1"/>
    <col min="4119" max="4119" width="11.42578125" style="58"/>
    <col min="4120" max="4120" width="20.7109375" style="58" customWidth="1"/>
    <col min="4121" max="4353" width="11.42578125" style="58"/>
    <col min="4354" max="4354" width="37.85546875" style="58" customWidth="1"/>
    <col min="4355" max="4356" width="0" style="58" hidden="1" customWidth="1"/>
    <col min="4357" max="4357" width="44.85546875" style="58" customWidth="1"/>
    <col min="4358" max="4358" width="40.85546875" style="58" customWidth="1"/>
    <col min="4359" max="4359" width="29.85546875" style="58" customWidth="1"/>
    <col min="4360" max="4371" width="5.5703125" style="58" customWidth="1"/>
    <col min="4372" max="4372" width="40.28515625" style="58" customWidth="1"/>
    <col min="4373" max="4373" width="24.85546875" style="58" customWidth="1"/>
    <col min="4374" max="4374" width="21.42578125" style="58" customWidth="1"/>
    <col min="4375" max="4375" width="11.42578125" style="58"/>
    <col min="4376" max="4376" width="20.7109375" style="58" customWidth="1"/>
    <col min="4377" max="4609" width="11.42578125" style="58"/>
    <col min="4610" max="4610" width="37.85546875" style="58" customWidth="1"/>
    <col min="4611" max="4612" width="0" style="58" hidden="1" customWidth="1"/>
    <col min="4613" max="4613" width="44.85546875" style="58" customWidth="1"/>
    <col min="4614" max="4614" width="40.85546875" style="58" customWidth="1"/>
    <col min="4615" max="4615" width="29.85546875" style="58" customWidth="1"/>
    <col min="4616" max="4627" width="5.5703125" style="58" customWidth="1"/>
    <col min="4628" max="4628" width="40.28515625" style="58" customWidth="1"/>
    <col min="4629" max="4629" width="24.85546875" style="58" customWidth="1"/>
    <col min="4630" max="4630" width="21.42578125" style="58" customWidth="1"/>
    <col min="4631" max="4631" width="11.42578125" style="58"/>
    <col min="4632" max="4632" width="20.7109375" style="58" customWidth="1"/>
    <col min="4633" max="4865" width="11.42578125" style="58"/>
    <col min="4866" max="4866" width="37.85546875" style="58" customWidth="1"/>
    <col min="4867" max="4868" width="0" style="58" hidden="1" customWidth="1"/>
    <col min="4869" max="4869" width="44.85546875" style="58" customWidth="1"/>
    <col min="4870" max="4870" width="40.85546875" style="58" customWidth="1"/>
    <col min="4871" max="4871" width="29.85546875" style="58" customWidth="1"/>
    <col min="4872" max="4883" width="5.5703125" style="58" customWidth="1"/>
    <col min="4884" max="4884" width="40.28515625" style="58" customWidth="1"/>
    <col min="4885" max="4885" width="24.85546875" style="58" customWidth="1"/>
    <col min="4886" max="4886" width="21.42578125" style="58" customWidth="1"/>
    <col min="4887" max="4887" width="11.42578125" style="58"/>
    <col min="4888" max="4888" width="20.7109375" style="58" customWidth="1"/>
    <col min="4889" max="5121" width="11.42578125" style="58"/>
    <col min="5122" max="5122" width="37.85546875" style="58" customWidth="1"/>
    <col min="5123" max="5124" width="0" style="58" hidden="1" customWidth="1"/>
    <col min="5125" max="5125" width="44.85546875" style="58" customWidth="1"/>
    <col min="5126" max="5126" width="40.85546875" style="58" customWidth="1"/>
    <col min="5127" max="5127" width="29.85546875" style="58" customWidth="1"/>
    <col min="5128" max="5139" width="5.5703125" style="58" customWidth="1"/>
    <col min="5140" max="5140" width="40.28515625" style="58" customWidth="1"/>
    <col min="5141" max="5141" width="24.85546875" style="58" customWidth="1"/>
    <col min="5142" max="5142" width="21.42578125" style="58" customWidth="1"/>
    <col min="5143" max="5143" width="11.42578125" style="58"/>
    <col min="5144" max="5144" width="20.7109375" style="58" customWidth="1"/>
    <col min="5145" max="5377" width="11.42578125" style="58"/>
    <col min="5378" max="5378" width="37.85546875" style="58" customWidth="1"/>
    <col min="5379" max="5380" width="0" style="58" hidden="1" customWidth="1"/>
    <col min="5381" max="5381" width="44.85546875" style="58" customWidth="1"/>
    <col min="5382" max="5382" width="40.85546875" style="58" customWidth="1"/>
    <col min="5383" max="5383" width="29.85546875" style="58" customWidth="1"/>
    <col min="5384" max="5395" width="5.5703125" style="58" customWidth="1"/>
    <col min="5396" max="5396" width="40.28515625" style="58" customWidth="1"/>
    <col min="5397" max="5397" width="24.85546875" style="58" customWidth="1"/>
    <col min="5398" max="5398" width="21.42578125" style="58" customWidth="1"/>
    <col min="5399" max="5399" width="11.42578125" style="58"/>
    <col min="5400" max="5400" width="20.7109375" style="58" customWidth="1"/>
    <col min="5401" max="5633" width="11.42578125" style="58"/>
    <col min="5634" max="5634" width="37.85546875" style="58" customWidth="1"/>
    <col min="5635" max="5636" width="0" style="58" hidden="1" customWidth="1"/>
    <col min="5637" max="5637" width="44.85546875" style="58" customWidth="1"/>
    <col min="5638" max="5638" width="40.85546875" style="58" customWidth="1"/>
    <col min="5639" max="5639" width="29.85546875" style="58" customWidth="1"/>
    <col min="5640" max="5651" width="5.5703125" style="58" customWidth="1"/>
    <col min="5652" max="5652" width="40.28515625" style="58" customWidth="1"/>
    <col min="5653" max="5653" width="24.85546875" style="58" customWidth="1"/>
    <col min="5654" max="5654" width="21.42578125" style="58" customWidth="1"/>
    <col min="5655" max="5655" width="11.42578125" style="58"/>
    <col min="5656" max="5656" width="20.7109375" style="58" customWidth="1"/>
    <col min="5657" max="5889" width="11.42578125" style="58"/>
    <col min="5890" max="5890" width="37.85546875" style="58" customWidth="1"/>
    <col min="5891" max="5892" width="0" style="58" hidden="1" customWidth="1"/>
    <col min="5893" max="5893" width="44.85546875" style="58" customWidth="1"/>
    <col min="5894" max="5894" width="40.85546875" style="58" customWidth="1"/>
    <col min="5895" max="5895" width="29.85546875" style="58" customWidth="1"/>
    <col min="5896" max="5907" width="5.5703125" style="58" customWidth="1"/>
    <col min="5908" max="5908" width="40.28515625" style="58" customWidth="1"/>
    <col min="5909" max="5909" width="24.85546875" style="58" customWidth="1"/>
    <col min="5910" max="5910" width="21.42578125" style="58" customWidth="1"/>
    <col min="5911" max="5911" width="11.42578125" style="58"/>
    <col min="5912" max="5912" width="20.7109375" style="58" customWidth="1"/>
    <col min="5913" max="6145" width="11.42578125" style="58"/>
    <col min="6146" max="6146" width="37.85546875" style="58" customWidth="1"/>
    <col min="6147" max="6148" width="0" style="58" hidden="1" customWidth="1"/>
    <col min="6149" max="6149" width="44.85546875" style="58" customWidth="1"/>
    <col min="6150" max="6150" width="40.85546875" style="58" customWidth="1"/>
    <col min="6151" max="6151" width="29.85546875" style="58" customWidth="1"/>
    <col min="6152" max="6163" width="5.5703125" style="58" customWidth="1"/>
    <col min="6164" max="6164" width="40.28515625" style="58" customWidth="1"/>
    <col min="6165" max="6165" width="24.85546875" style="58" customWidth="1"/>
    <col min="6166" max="6166" width="21.42578125" style="58" customWidth="1"/>
    <col min="6167" max="6167" width="11.42578125" style="58"/>
    <col min="6168" max="6168" width="20.7109375" style="58" customWidth="1"/>
    <col min="6169" max="6401" width="11.42578125" style="58"/>
    <col min="6402" max="6402" width="37.85546875" style="58" customWidth="1"/>
    <col min="6403" max="6404" width="0" style="58" hidden="1" customWidth="1"/>
    <col min="6405" max="6405" width="44.85546875" style="58" customWidth="1"/>
    <col min="6406" max="6406" width="40.85546875" style="58" customWidth="1"/>
    <col min="6407" max="6407" width="29.85546875" style="58" customWidth="1"/>
    <col min="6408" max="6419" width="5.5703125" style="58" customWidth="1"/>
    <col min="6420" max="6420" width="40.28515625" style="58" customWidth="1"/>
    <col min="6421" max="6421" width="24.85546875" style="58" customWidth="1"/>
    <col min="6422" max="6422" width="21.42578125" style="58" customWidth="1"/>
    <col min="6423" max="6423" width="11.42578125" style="58"/>
    <col min="6424" max="6424" width="20.7109375" style="58" customWidth="1"/>
    <col min="6425" max="6657" width="11.42578125" style="58"/>
    <col min="6658" max="6658" width="37.85546875" style="58" customWidth="1"/>
    <col min="6659" max="6660" width="0" style="58" hidden="1" customWidth="1"/>
    <col min="6661" max="6661" width="44.85546875" style="58" customWidth="1"/>
    <col min="6662" max="6662" width="40.85546875" style="58" customWidth="1"/>
    <col min="6663" max="6663" width="29.85546875" style="58" customWidth="1"/>
    <col min="6664" max="6675" width="5.5703125" style="58" customWidth="1"/>
    <col min="6676" max="6676" width="40.28515625" style="58" customWidth="1"/>
    <col min="6677" max="6677" width="24.85546875" style="58" customWidth="1"/>
    <col min="6678" max="6678" width="21.42578125" style="58" customWidth="1"/>
    <col min="6679" max="6679" width="11.42578125" style="58"/>
    <col min="6680" max="6680" width="20.7109375" style="58" customWidth="1"/>
    <col min="6681" max="6913" width="11.42578125" style="58"/>
    <col min="6914" max="6914" width="37.85546875" style="58" customWidth="1"/>
    <col min="6915" max="6916" width="0" style="58" hidden="1" customWidth="1"/>
    <col min="6917" max="6917" width="44.85546875" style="58" customWidth="1"/>
    <col min="6918" max="6918" width="40.85546875" style="58" customWidth="1"/>
    <col min="6919" max="6919" width="29.85546875" style="58" customWidth="1"/>
    <col min="6920" max="6931" width="5.5703125" style="58" customWidth="1"/>
    <col min="6932" max="6932" width="40.28515625" style="58" customWidth="1"/>
    <col min="6933" max="6933" width="24.85546875" style="58" customWidth="1"/>
    <col min="6934" max="6934" width="21.42578125" style="58" customWidth="1"/>
    <col min="6935" max="6935" width="11.42578125" style="58"/>
    <col min="6936" max="6936" width="20.7109375" style="58" customWidth="1"/>
    <col min="6937" max="7169" width="11.42578125" style="58"/>
    <col min="7170" max="7170" width="37.85546875" style="58" customWidth="1"/>
    <col min="7171" max="7172" width="0" style="58" hidden="1" customWidth="1"/>
    <col min="7173" max="7173" width="44.85546875" style="58" customWidth="1"/>
    <col min="7174" max="7174" width="40.85546875" style="58" customWidth="1"/>
    <col min="7175" max="7175" width="29.85546875" style="58" customWidth="1"/>
    <col min="7176" max="7187" width="5.5703125" style="58" customWidth="1"/>
    <col min="7188" max="7188" width="40.28515625" style="58" customWidth="1"/>
    <col min="7189" max="7189" width="24.85546875" style="58" customWidth="1"/>
    <col min="7190" max="7190" width="21.42578125" style="58" customWidth="1"/>
    <col min="7191" max="7191" width="11.42578125" style="58"/>
    <col min="7192" max="7192" width="20.7109375" style="58" customWidth="1"/>
    <col min="7193" max="7425" width="11.42578125" style="58"/>
    <col min="7426" max="7426" width="37.85546875" style="58" customWidth="1"/>
    <col min="7427" max="7428" width="0" style="58" hidden="1" customWidth="1"/>
    <col min="7429" max="7429" width="44.85546875" style="58" customWidth="1"/>
    <col min="7430" max="7430" width="40.85546875" style="58" customWidth="1"/>
    <col min="7431" max="7431" width="29.85546875" style="58" customWidth="1"/>
    <col min="7432" max="7443" width="5.5703125" style="58" customWidth="1"/>
    <col min="7444" max="7444" width="40.28515625" style="58" customWidth="1"/>
    <col min="7445" max="7445" width="24.85546875" style="58" customWidth="1"/>
    <col min="7446" max="7446" width="21.42578125" style="58" customWidth="1"/>
    <col min="7447" max="7447" width="11.42578125" style="58"/>
    <col min="7448" max="7448" width="20.7109375" style="58" customWidth="1"/>
    <col min="7449" max="7681" width="11.42578125" style="58"/>
    <col min="7682" max="7682" width="37.85546875" style="58" customWidth="1"/>
    <col min="7683" max="7684" width="0" style="58" hidden="1" customWidth="1"/>
    <col min="7685" max="7685" width="44.85546875" style="58" customWidth="1"/>
    <col min="7686" max="7686" width="40.85546875" style="58" customWidth="1"/>
    <col min="7687" max="7687" width="29.85546875" style="58" customWidth="1"/>
    <col min="7688" max="7699" width="5.5703125" style="58" customWidth="1"/>
    <col min="7700" max="7700" width="40.28515625" style="58" customWidth="1"/>
    <col min="7701" max="7701" width="24.85546875" style="58" customWidth="1"/>
    <col min="7702" max="7702" width="21.42578125" style="58" customWidth="1"/>
    <col min="7703" max="7703" width="11.42578125" style="58"/>
    <col min="7704" max="7704" width="20.7109375" style="58" customWidth="1"/>
    <col min="7705" max="7937" width="11.42578125" style="58"/>
    <col min="7938" max="7938" width="37.85546875" style="58" customWidth="1"/>
    <col min="7939" max="7940" width="0" style="58" hidden="1" customWidth="1"/>
    <col min="7941" max="7941" width="44.85546875" style="58" customWidth="1"/>
    <col min="7942" max="7942" width="40.85546875" style="58" customWidth="1"/>
    <col min="7943" max="7943" width="29.85546875" style="58" customWidth="1"/>
    <col min="7944" max="7955" width="5.5703125" style="58" customWidth="1"/>
    <col min="7956" max="7956" width="40.28515625" style="58" customWidth="1"/>
    <col min="7957" max="7957" width="24.85546875" style="58" customWidth="1"/>
    <col min="7958" max="7958" width="21.42578125" style="58" customWidth="1"/>
    <col min="7959" max="7959" width="11.42578125" style="58"/>
    <col min="7960" max="7960" width="20.7109375" style="58" customWidth="1"/>
    <col min="7961" max="8193" width="11.42578125" style="58"/>
    <col min="8194" max="8194" width="37.85546875" style="58" customWidth="1"/>
    <col min="8195" max="8196" width="0" style="58" hidden="1" customWidth="1"/>
    <col min="8197" max="8197" width="44.85546875" style="58" customWidth="1"/>
    <col min="8198" max="8198" width="40.85546875" style="58" customWidth="1"/>
    <col min="8199" max="8199" width="29.85546875" style="58" customWidth="1"/>
    <col min="8200" max="8211" width="5.5703125" style="58" customWidth="1"/>
    <col min="8212" max="8212" width="40.28515625" style="58" customWidth="1"/>
    <col min="8213" max="8213" width="24.85546875" style="58" customWidth="1"/>
    <col min="8214" max="8214" width="21.42578125" style="58" customWidth="1"/>
    <col min="8215" max="8215" width="11.42578125" style="58"/>
    <col min="8216" max="8216" width="20.7109375" style="58" customWidth="1"/>
    <col min="8217" max="8449" width="11.42578125" style="58"/>
    <col min="8450" max="8450" width="37.85546875" style="58" customWidth="1"/>
    <col min="8451" max="8452" width="0" style="58" hidden="1" customWidth="1"/>
    <col min="8453" max="8453" width="44.85546875" style="58" customWidth="1"/>
    <col min="8454" max="8454" width="40.85546875" style="58" customWidth="1"/>
    <col min="8455" max="8455" width="29.85546875" style="58" customWidth="1"/>
    <col min="8456" max="8467" width="5.5703125" style="58" customWidth="1"/>
    <col min="8468" max="8468" width="40.28515625" style="58" customWidth="1"/>
    <col min="8469" max="8469" width="24.85546875" style="58" customWidth="1"/>
    <col min="8470" max="8470" width="21.42578125" style="58" customWidth="1"/>
    <col min="8471" max="8471" width="11.42578125" style="58"/>
    <col min="8472" max="8472" width="20.7109375" style="58" customWidth="1"/>
    <col min="8473" max="8705" width="11.42578125" style="58"/>
    <col min="8706" max="8706" width="37.85546875" style="58" customWidth="1"/>
    <col min="8707" max="8708" width="0" style="58" hidden="1" customWidth="1"/>
    <col min="8709" max="8709" width="44.85546875" style="58" customWidth="1"/>
    <col min="8710" max="8710" width="40.85546875" style="58" customWidth="1"/>
    <col min="8711" max="8711" width="29.85546875" style="58" customWidth="1"/>
    <col min="8712" max="8723" width="5.5703125" style="58" customWidth="1"/>
    <col min="8724" max="8724" width="40.28515625" style="58" customWidth="1"/>
    <col min="8725" max="8725" width="24.85546875" style="58" customWidth="1"/>
    <col min="8726" max="8726" width="21.42578125" style="58" customWidth="1"/>
    <col min="8727" max="8727" width="11.42578125" style="58"/>
    <col min="8728" max="8728" width="20.7109375" style="58" customWidth="1"/>
    <col min="8729" max="8961" width="11.42578125" style="58"/>
    <col min="8962" max="8962" width="37.85546875" style="58" customWidth="1"/>
    <col min="8963" max="8964" width="0" style="58" hidden="1" customWidth="1"/>
    <col min="8965" max="8965" width="44.85546875" style="58" customWidth="1"/>
    <col min="8966" max="8966" width="40.85546875" style="58" customWidth="1"/>
    <col min="8967" max="8967" width="29.85546875" style="58" customWidth="1"/>
    <col min="8968" max="8979" width="5.5703125" style="58" customWidth="1"/>
    <col min="8980" max="8980" width="40.28515625" style="58" customWidth="1"/>
    <col min="8981" max="8981" width="24.85546875" style="58" customWidth="1"/>
    <col min="8982" max="8982" width="21.42578125" style="58" customWidth="1"/>
    <col min="8983" max="8983" width="11.42578125" style="58"/>
    <col min="8984" max="8984" width="20.7109375" style="58" customWidth="1"/>
    <col min="8985" max="9217" width="11.42578125" style="58"/>
    <col min="9218" max="9218" width="37.85546875" style="58" customWidth="1"/>
    <col min="9219" max="9220" width="0" style="58" hidden="1" customWidth="1"/>
    <col min="9221" max="9221" width="44.85546875" style="58" customWidth="1"/>
    <col min="9222" max="9222" width="40.85546875" style="58" customWidth="1"/>
    <col min="9223" max="9223" width="29.85546875" style="58" customWidth="1"/>
    <col min="9224" max="9235" width="5.5703125" style="58" customWidth="1"/>
    <col min="9236" max="9236" width="40.28515625" style="58" customWidth="1"/>
    <col min="9237" max="9237" width="24.85546875" style="58" customWidth="1"/>
    <col min="9238" max="9238" width="21.42578125" style="58" customWidth="1"/>
    <col min="9239" max="9239" width="11.42578125" style="58"/>
    <col min="9240" max="9240" width="20.7109375" style="58" customWidth="1"/>
    <col min="9241" max="9473" width="11.42578125" style="58"/>
    <col min="9474" max="9474" width="37.85546875" style="58" customWidth="1"/>
    <col min="9475" max="9476" width="0" style="58" hidden="1" customWidth="1"/>
    <col min="9477" max="9477" width="44.85546875" style="58" customWidth="1"/>
    <col min="9478" max="9478" width="40.85546875" style="58" customWidth="1"/>
    <col min="9479" max="9479" width="29.85546875" style="58" customWidth="1"/>
    <col min="9480" max="9491" width="5.5703125" style="58" customWidth="1"/>
    <col min="9492" max="9492" width="40.28515625" style="58" customWidth="1"/>
    <col min="9493" max="9493" width="24.85546875" style="58" customWidth="1"/>
    <col min="9494" max="9494" width="21.42578125" style="58" customWidth="1"/>
    <col min="9495" max="9495" width="11.42578125" style="58"/>
    <col min="9496" max="9496" width="20.7109375" style="58" customWidth="1"/>
    <col min="9497" max="9729" width="11.42578125" style="58"/>
    <col min="9730" max="9730" width="37.85546875" style="58" customWidth="1"/>
    <col min="9731" max="9732" width="0" style="58" hidden="1" customWidth="1"/>
    <col min="9733" max="9733" width="44.85546875" style="58" customWidth="1"/>
    <col min="9734" max="9734" width="40.85546875" style="58" customWidth="1"/>
    <col min="9735" max="9735" width="29.85546875" style="58" customWidth="1"/>
    <col min="9736" max="9747" width="5.5703125" style="58" customWidth="1"/>
    <col min="9748" max="9748" width="40.28515625" style="58" customWidth="1"/>
    <col min="9749" max="9749" width="24.85546875" style="58" customWidth="1"/>
    <col min="9750" max="9750" width="21.42578125" style="58" customWidth="1"/>
    <col min="9751" max="9751" width="11.42578125" style="58"/>
    <col min="9752" max="9752" width="20.7109375" style="58" customWidth="1"/>
    <col min="9753" max="9985" width="11.42578125" style="58"/>
    <col min="9986" max="9986" width="37.85546875" style="58" customWidth="1"/>
    <col min="9987" max="9988" width="0" style="58" hidden="1" customWidth="1"/>
    <col min="9989" max="9989" width="44.85546875" style="58" customWidth="1"/>
    <col min="9990" max="9990" width="40.85546875" style="58" customWidth="1"/>
    <col min="9991" max="9991" width="29.85546875" style="58" customWidth="1"/>
    <col min="9992" max="10003" width="5.5703125" style="58" customWidth="1"/>
    <col min="10004" max="10004" width="40.28515625" style="58" customWidth="1"/>
    <col min="10005" max="10005" width="24.85546875" style="58" customWidth="1"/>
    <col min="10006" max="10006" width="21.42578125" style="58" customWidth="1"/>
    <col min="10007" max="10007" width="11.42578125" style="58"/>
    <col min="10008" max="10008" width="20.7109375" style="58" customWidth="1"/>
    <col min="10009" max="10241" width="11.42578125" style="58"/>
    <col min="10242" max="10242" width="37.85546875" style="58" customWidth="1"/>
    <col min="10243" max="10244" width="0" style="58" hidden="1" customWidth="1"/>
    <col min="10245" max="10245" width="44.85546875" style="58" customWidth="1"/>
    <col min="10246" max="10246" width="40.85546875" style="58" customWidth="1"/>
    <col min="10247" max="10247" width="29.85546875" style="58" customWidth="1"/>
    <col min="10248" max="10259" width="5.5703125" style="58" customWidth="1"/>
    <col min="10260" max="10260" width="40.28515625" style="58" customWidth="1"/>
    <col min="10261" max="10261" width="24.85546875" style="58" customWidth="1"/>
    <col min="10262" max="10262" width="21.42578125" style="58" customWidth="1"/>
    <col min="10263" max="10263" width="11.42578125" style="58"/>
    <col min="10264" max="10264" width="20.7109375" style="58" customWidth="1"/>
    <col min="10265" max="10497" width="11.42578125" style="58"/>
    <col min="10498" max="10498" width="37.85546875" style="58" customWidth="1"/>
    <col min="10499" max="10500" width="0" style="58" hidden="1" customWidth="1"/>
    <col min="10501" max="10501" width="44.85546875" style="58" customWidth="1"/>
    <col min="10502" max="10502" width="40.85546875" style="58" customWidth="1"/>
    <col min="10503" max="10503" width="29.85546875" style="58" customWidth="1"/>
    <col min="10504" max="10515" width="5.5703125" style="58" customWidth="1"/>
    <col min="10516" max="10516" width="40.28515625" style="58" customWidth="1"/>
    <col min="10517" max="10517" width="24.85546875" style="58" customWidth="1"/>
    <col min="10518" max="10518" width="21.42578125" style="58" customWidth="1"/>
    <col min="10519" max="10519" width="11.42578125" style="58"/>
    <col min="10520" max="10520" width="20.7109375" style="58" customWidth="1"/>
    <col min="10521" max="10753" width="11.42578125" style="58"/>
    <col min="10754" max="10754" width="37.85546875" style="58" customWidth="1"/>
    <col min="10755" max="10756" width="0" style="58" hidden="1" customWidth="1"/>
    <col min="10757" max="10757" width="44.85546875" style="58" customWidth="1"/>
    <col min="10758" max="10758" width="40.85546875" style="58" customWidth="1"/>
    <col min="10759" max="10759" width="29.85546875" style="58" customWidth="1"/>
    <col min="10760" max="10771" width="5.5703125" style="58" customWidth="1"/>
    <col min="10772" max="10772" width="40.28515625" style="58" customWidth="1"/>
    <col min="10773" max="10773" width="24.85546875" style="58" customWidth="1"/>
    <col min="10774" max="10774" width="21.42578125" style="58" customWidth="1"/>
    <col min="10775" max="10775" width="11.42578125" style="58"/>
    <col min="10776" max="10776" width="20.7109375" style="58" customWidth="1"/>
    <col min="10777" max="11009" width="11.42578125" style="58"/>
    <col min="11010" max="11010" width="37.85546875" style="58" customWidth="1"/>
    <col min="11011" max="11012" width="0" style="58" hidden="1" customWidth="1"/>
    <col min="11013" max="11013" width="44.85546875" style="58" customWidth="1"/>
    <col min="11014" max="11014" width="40.85546875" style="58" customWidth="1"/>
    <col min="11015" max="11015" width="29.85546875" style="58" customWidth="1"/>
    <col min="11016" max="11027" width="5.5703125" style="58" customWidth="1"/>
    <col min="11028" max="11028" width="40.28515625" style="58" customWidth="1"/>
    <col min="11029" max="11029" width="24.85546875" style="58" customWidth="1"/>
    <col min="11030" max="11030" width="21.42578125" style="58" customWidth="1"/>
    <col min="11031" max="11031" width="11.42578125" style="58"/>
    <col min="11032" max="11032" width="20.7109375" style="58" customWidth="1"/>
    <col min="11033" max="11265" width="11.42578125" style="58"/>
    <col min="11266" max="11266" width="37.85546875" style="58" customWidth="1"/>
    <col min="11267" max="11268" width="0" style="58" hidden="1" customWidth="1"/>
    <col min="11269" max="11269" width="44.85546875" style="58" customWidth="1"/>
    <col min="11270" max="11270" width="40.85546875" style="58" customWidth="1"/>
    <col min="11271" max="11271" width="29.85546875" style="58" customWidth="1"/>
    <col min="11272" max="11283" width="5.5703125" style="58" customWidth="1"/>
    <col min="11284" max="11284" width="40.28515625" style="58" customWidth="1"/>
    <col min="11285" max="11285" width="24.85546875" style="58" customWidth="1"/>
    <col min="11286" max="11286" width="21.42578125" style="58" customWidth="1"/>
    <col min="11287" max="11287" width="11.42578125" style="58"/>
    <col min="11288" max="11288" width="20.7109375" style="58" customWidth="1"/>
    <col min="11289" max="11521" width="11.42578125" style="58"/>
    <col min="11522" max="11522" width="37.85546875" style="58" customWidth="1"/>
    <col min="11523" max="11524" width="0" style="58" hidden="1" customWidth="1"/>
    <col min="11525" max="11525" width="44.85546875" style="58" customWidth="1"/>
    <col min="11526" max="11526" width="40.85546875" style="58" customWidth="1"/>
    <col min="11527" max="11527" width="29.85546875" style="58" customWidth="1"/>
    <col min="11528" max="11539" width="5.5703125" style="58" customWidth="1"/>
    <col min="11540" max="11540" width="40.28515625" style="58" customWidth="1"/>
    <col min="11541" max="11541" width="24.85546875" style="58" customWidth="1"/>
    <col min="11542" max="11542" width="21.42578125" style="58" customWidth="1"/>
    <col min="11543" max="11543" width="11.42578125" style="58"/>
    <col min="11544" max="11544" width="20.7109375" style="58" customWidth="1"/>
    <col min="11545" max="11777" width="11.42578125" style="58"/>
    <col min="11778" max="11778" width="37.85546875" style="58" customWidth="1"/>
    <col min="11779" max="11780" width="0" style="58" hidden="1" customWidth="1"/>
    <col min="11781" max="11781" width="44.85546875" style="58" customWidth="1"/>
    <col min="11782" max="11782" width="40.85546875" style="58" customWidth="1"/>
    <col min="11783" max="11783" width="29.85546875" style="58" customWidth="1"/>
    <col min="11784" max="11795" width="5.5703125" style="58" customWidth="1"/>
    <col min="11796" max="11796" width="40.28515625" style="58" customWidth="1"/>
    <col min="11797" max="11797" width="24.85546875" style="58" customWidth="1"/>
    <col min="11798" max="11798" width="21.42578125" style="58" customWidth="1"/>
    <col min="11799" max="11799" width="11.42578125" style="58"/>
    <col min="11800" max="11800" width="20.7109375" style="58" customWidth="1"/>
    <col min="11801" max="12033" width="11.42578125" style="58"/>
    <col min="12034" max="12034" width="37.85546875" style="58" customWidth="1"/>
    <col min="12035" max="12036" width="0" style="58" hidden="1" customWidth="1"/>
    <col min="12037" max="12037" width="44.85546875" style="58" customWidth="1"/>
    <col min="12038" max="12038" width="40.85546875" style="58" customWidth="1"/>
    <col min="12039" max="12039" width="29.85546875" style="58" customWidth="1"/>
    <col min="12040" max="12051" width="5.5703125" style="58" customWidth="1"/>
    <col min="12052" max="12052" width="40.28515625" style="58" customWidth="1"/>
    <col min="12053" max="12053" width="24.85546875" style="58" customWidth="1"/>
    <col min="12054" max="12054" width="21.42578125" style="58" customWidth="1"/>
    <col min="12055" max="12055" width="11.42578125" style="58"/>
    <col min="12056" max="12056" width="20.7109375" style="58" customWidth="1"/>
    <col min="12057" max="12289" width="11.42578125" style="58"/>
    <col min="12290" max="12290" width="37.85546875" style="58" customWidth="1"/>
    <col min="12291" max="12292" width="0" style="58" hidden="1" customWidth="1"/>
    <col min="12293" max="12293" width="44.85546875" style="58" customWidth="1"/>
    <col min="12294" max="12294" width="40.85546875" style="58" customWidth="1"/>
    <col min="12295" max="12295" width="29.85546875" style="58" customWidth="1"/>
    <col min="12296" max="12307" width="5.5703125" style="58" customWidth="1"/>
    <col min="12308" max="12308" width="40.28515625" style="58" customWidth="1"/>
    <col min="12309" max="12309" width="24.85546875" style="58" customWidth="1"/>
    <col min="12310" max="12310" width="21.42578125" style="58" customWidth="1"/>
    <col min="12311" max="12311" width="11.42578125" style="58"/>
    <col min="12312" max="12312" width="20.7109375" style="58" customWidth="1"/>
    <col min="12313" max="12545" width="11.42578125" style="58"/>
    <col min="12546" max="12546" width="37.85546875" style="58" customWidth="1"/>
    <col min="12547" max="12548" width="0" style="58" hidden="1" customWidth="1"/>
    <col min="12549" max="12549" width="44.85546875" style="58" customWidth="1"/>
    <col min="12550" max="12550" width="40.85546875" style="58" customWidth="1"/>
    <col min="12551" max="12551" width="29.85546875" style="58" customWidth="1"/>
    <col min="12552" max="12563" width="5.5703125" style="58" customWidth="1"/>
    <col min="12564" max="12564" width="40.28515625" style="58" customWidth="1"/>
    <col min="12565" max="12565" width="24.85546875" style="58" customWidth="1"/>
    <col min="12566" max="12566" width="21.42578125" style="58" customWidth="1"/>
    <col min="12567" max="12567" width="11.42578125" style="58"/>
    <col min="12568" max="12568" width="20.7109375" style="58" customWidth="1"/>
    <col min="12569" max="12801" width="11.42578125" style="58"/>
    <col min="12802" max="12802" width="37.85546875" style="58" customWidth="1"/>
    <col min="12803" max="12804" width="0" style="58" hidden="1" customWidth="1"/>
    <col min="12805" max="12805" width="44.85546875" style="58" customWidth="1"/>
    <col min="12806" max="12806" width="40.85546875" style="58" customWidth="1"/>
    <col min="12807" max="12807" width="29.85546875" style="58" customWidth="1"/>
    <col min="12808" max="12819" width="5.5703125" style="58" customWidth="1"/>
    <col min="12820" max="12820" width="40.28515625" style="58" customWidth="1"/>
    <col min="12821" max="12821" width="24.85546875" style="58" customWidth="1"/>
    <col min="12822" max="12822" width="21.42578125" style="58" customWidth="1"/>
    <col min="12823" max="12823" width="11.42578125" style="58"/>
    <col min="12824" max="12824" width="20.7109375" style="58" customWidth="1"/>
    <col min="12825" max="13057" width="11.42578125" style="58"/>
    <col min="13058" max="13058" width="37.85546875" style="58" customWidth="1"/>
    <col min="13059" max="13060" width="0" style="58" hidden="1" customWidth="1"/>
    <col min="13061" max="13061" width="44.85546875" style="58" customWidth="1"/>
    <col min="13062" max="13062" width="40.85546875" style="58" customWidth="1"/>
    <col min="13063" max="13063" width="29.85546875" style="58" customWidth="1"/>
    <col min="13064" max="13075" width="5.5703125" style="58" customWidth="1"/>
    <col min="13076" max="13076" width="40.28515625" style="58" customWidth="1"/>
    <col min="13077" max="13077" width="24.85546875" style="58" customWidth="1"/>
    <col min="13078" max="13078" width="21.42578125" style="58" customWidth="1"/>
    <col min="13079" max="13079" width="11.42578125" style="58"/>
    <col min="13080" max="13080" width="20.7109375" style="58" customWidth="1"/>
    <col min="13081" max="13313" width="11.42578125" style="58"/>
    <col min="13314" max="13314" width="37.85546875" style="58" customWidth="1"/>
    <col min="13315" max="13316" width="0" style="58" hidden="1" customWidth="1"/>
    <col min="13317" max="13317" width="44.85546875" style="58" customWidth="1"/>
    <col min="13318" max="13318" width="40.85546875" style="58" customWidth="1"/>
    <col min="13319" max="13319" width="29.85546875" style="58" customWidth="1"/>
    <col min="13320" max="13331" width="5.5703125" style="58" customWidth="1"/>
    <col min="13332" max="13332" width="40.28515625" style="58" customWidth="1"/>
    <col min="13333" max="13333" width="24.85546875" style="58" customWidth="1"/>
    <col min="13334" max="13334" width="21.42578125" style="58" customWidth="1"/>
    <col min="13335" max="13335" width="11.42578125" style="58"/>
    <col min="13336" max="13336" width="20.7109375" style="58" customWidth="1"/>
    <col min="13337" max="13569" width="11.42578125" style="58"/>
    <col min="13570" max="13570" width="37.85546875" style="58" customWidth="1"/>
    <col min="13571" max="13572" width="0" style="58" hidden="1" customWidth="1"/>
    <col min="13573" max="13573" width="44.85546875" style="58" customWidth="1"/>
    <col min="13574" max="13574" width="40.85546875" style="58" customWidth="1"/>
    <col min="13575" max="13575" width="29.85546875" style="58" customWidth="1"/>
    <col min="13576" max="13587" width="5.5703125" style="58" customWidth="1"/>
    <col min="13588" max="13588" width="40.28515625" style="58" customWidth="1"/>
    <col min="13589" max="13589" width="24.85546875" style="58" customWidth="1"/>
    <col min="13590" max="13590" width="21.42578125" style="58" customWidth="1"/>
    <col min="13591" max="13591" width="11.42578125" style="58"/>
    <col min="13592" max="13592" width="20.7109375" style="58" customWidth="1"/>
    <col min="13593" max="13825" width="11.42578125" style="58"/>
    <col min="13826" max="13826" width="37.85546875" style="58" customWidth="1"/>
    <col min="13827" max="13828" width="0" style="58" hidden="1" customWidth="1"/>
    <col min="13829" max="13829" width="44.85546875" style="58" customWidth="1"/>
    <col min="13830" max="13830" width="40.85546875" style="58" customWidth="1"/>
    <col min="13831" max="13831" width="29.85546875" style="58" customWidth="1"/>
    <col min="13832" max="13843" width="5.5703125" style="58" customWidth="1"/>
    <col min="13844" max="13844" width="40.28515625" style="58" customWidth="1"/>
    <col min="13845" max="13845" width="24.85546875" style="58" customWidth="1"/>
    <col min="13846" max="13846" width="21.42578125" style="58" customWidth="1"/>
    <col min="13847" max="13847" width="11.42578125" style="58"/>
    <col min="13848" max="13848" width="20.7109375" style="58" customWidth="1"/>
    <col min="13849" max="14081" width="11.42578125" style="58"/>
    <col min="14082" max="14082" width="37.85546875" style="58" customWidth="1"/>
    <col min="14083" max="14084" width="0" style="58" hidden="1" customWidth="1"/>
    <col min="14085" max="14085" width="44.85546875" style="58" customWidth="1"/>
    <col min="14086" max="14086" width="40.85546875" style="58" customWidth="1"/>
    <col min="14087" max="14087" width="29.85546875" style="58" customWidth="1"/>
    <col min="14088" max="14099" width="5.5703125" style="58" customWidth="1"/>
    <col min="14100" max="14100" width="40.28515625" style="58" customWidth="1"/>
    <col min="14101" max="14101" width="24.85546875" style="58" customWidth="1"/>
    <col min="14102" max="14102" width="21.42578125" style="58" customWidth="1"/>
    <col min="14103" max="14103" width="11.42578125" style="58"/>
    <col min="14104" max="14104" width="20.7109375" style="58" customWidth="1"/>
    <col min="14105" max="14337" width="11.42578125" style="58"/>
    <col min="14338" max="14338" width="37.85546875" style="58" customWidth="1"/>
    <col min="14339" max="14340" width="0" style="58" hidden="1" customWidth="1"/>
    <col min="14341" max="14341" width="44.85546875" style="58" customWidth="1"/>
    <col min="14342" max="14342" width="40.85546875" style="58" customWidth="1"/>
    <col min="14343" max="14343" width="29.85546875" style="58" customWidth="1"/>
    <col min="14344" max="14355" width="5.5703125" style="58" customWidth="1"/>
    <col min="14356" max="14356" width="40.28515625" style="58" customWidth="1"/>
    <col min="14357" max="14357" width="24.85546875" style="58" customWidth="1"/>
    <col min="14358" max="14358" width="21.42578125" style="58" customWidth="1"/>
    <col min="14359" max="14359" width="11.42578125" style="58"/>
    <col min="14360" max="14360" width="20.7109375" style="58" customWidth="1"/>
    <col min="14361" max="14593" width="11.42578125" style="58"/>
    <col min="14594" max="14594" width="37.85546875" style="58" customWidth="1"/>
    <col min="14595" max="14596" width="0" style="58" hidden="1" customWidth="1"/>
    <col min="14597" max="14597" width="44.85546875" style="58" customWidth="1"/>
    <col min="14598" max="14598" width="40.85546875" style="58" customWidth="1"/>
    <col min="14599" max="14599" width="29.85546875" style="58" customWidth="1"/>
    <col min="14600" max="14611" width="5.5703125" style="58" customWidth="1"/>
    <col min="14612" max="14612" width="40.28515625" style="58" customWidth="1"/>
    <col min="14613" max="14613" width="24.85546875" style="58" customWidth="1"/>
    <col min="14614" max="14614" width="21.42578125" style="58" customWidth="1"/>
    <col min="14615" max="14615" width="11.42578125" style="58"/>
    <col min="14616" max="14616" width="20.7109375" style="58" customWidth="1"/>
    <col min="14617" max="14849" width="11.42578125" style="58"/>
    <col min="14850" max="14850" width="37.85546875" style="58" customWidth="1"/>
    <col min="14851" max="14852" width="0" style="58" hidden="1" customWidth="1"/>
    <col min="14853" max="14853" width="44.85546875" style="58" customWidth="1"/>
    <col min="14854" max="14854" width="40.85546875" style="58" customWidth="1"/>
    <col min="14855" max="14855" width="29.85546875" style="58" customWidth="1"/>
    <col min="14856" max="14867" width="5.5703125" style="58" customWidth="1"/>
    <col min="14868" max="14868" width="40.28515625" style="58" customWidth="1"/>
    <col min="14869" max="14869" width="24.85546875" style="58" customWidth="1"/>
    <col min="14870" max="14870" width="21.42578125" style="58" customWidth="1"/>
    <col min="14871" max="14871" width="11.42578125" style="58"/>
    <col min="14872" max="14872" width="20.7109375" style="58" customWidth="1"/>
    <col min="14873" max="15105" width="11.42578125" style="58"/>
    <col min="15106" max="15106" width="37.85546875" style="58" customWidth="1"/>
    <col min="15107" max="15108" width="0" style="58" hidden="1" customWidth="1"/>
    <col min="15109" max="15109" width="44.85546875" style="58" customWidth="1"/>
    <col min="15110" max="15110" width="40.85546875" style="58" customWidth="1"/>
    <col min="15111" max="15111" width="29.85546875" style="58" customWidth="1"/>
    <col min="15112" max="15123" width="5.5703125" style="58" customWidth="1"/>
    <col min="15124" max="15124" width="40.28515625" style="58" customWidth="1"/>
    <col min="15125" max="15125" width="24.85546875" style="58" customWidth="1"/>
    <col min="15126" max="15126" width="21.42578125" style="58" customWidth="1"/>
    <col min="15127" max="15127" width="11.42578125" style="58"/>
    <col min="15128" max="15128" width="20.7109375" style="58" customWidth="1"/>
    <col min="15129" max="15361" width="11.42578125" style="58"/>
    <col min="15362" max="15362" width="37.85546875" style="58" customWidth="1"/>
    <col min="15363" max="15364" width="0" style="58" hidden="1" customWidth="1"/>
    <col min="15365" max="15365" width="44.85546875" style="58" customWidth="1"/>
    <col min="15366" max="15366" width="40.85546875" style="58" customWidth="1"/>
    <col min="15367" max="15367" width="29.85546875" style="58" customWidth="1"/>
    <col min="15368" max="15379" width="5.5703125" style="58" customWidth="1"/>
    <col min="15380" max="15380" width="40.28515625" style="58" customWidth="1"/>
    <col min="15381" max="15381" width="24.85546875" style="58" customWidth="1"/>
    <col min="15382" max="15382" width="21.42578125" style="58" customWidth="1"/>
    <col min="15383" max="15383" width="11.42578125" style="58"/>
    <col min="15384" max="15384" width="20.7109375" style="58" customWidth="1"/>
    <col min="15385" max="15617" width="11.42578125" style="58"/>
    <col min="15618" max="15618" width="37.85546875" style="58" customWidth="1"/>
    <col min="15619" max="15620" width="0" style="58" hidden="1" customWidth="1"/>
    <col min="15621" max="15621" width="44.85546875" style="58" customWidth="1"/>
    <col min="15622" max="15622" width="40.85546875" style="58" customWidth="1"/>
    <col min="15623" max="15623" width="29.85546875" style="58" customWidth="1"/>
    <col min="15624" max="15635" width="5.5703125" style="58" customWidth="1"/>
    <col min="15636" max="15636" width="40.28515625" style="58" customWidth="1"/>
    <col min="15637" max="15637" width="24.85546875" style="58" customWidth="1"/>
    <col min="15638" max="15638" width="21.42578125" style="58" customWidth="1"/>
    <col min="15639" max="15639" width="11.42578125" style="58"/>
    <col min="15640" max="15640" width="20.7109375" style="58" customWidth="1"/>
    <col min="15641" max="15873" width="11.42578125" style="58"/>
    <col min="15874" max="15874" width="37.85546875" style="58" customWidth="1"/>
    <col min="15875" max="15876" width="0" style="58" hidden="1" customWidth="1"/>
    <col min="15877" max="15877" width="44.85546875" style="58" customWidth="1"/>
    <col min="15878" max="15878" width="40.85546875" style="58" customWidth="1"/>
    <col min="15879" max="15879" width="29.85546875" style="58" customWidth="1"/>
    <col min="15880" max="15891" width="5.5703125" style="58" customWidth="1"/>
    <col min="15892" max="15892" width="40.28515625" style="58" customWidth="1"/>
    <col min="15893" max="15893" width="24.85546875" style="58" customWidth="1"/>
    <col min="15894" max="15894" width="21.42578125" style="58" customWidth="1"/>
    <col min="15895" max="15895" width="11.42578125" style="58"/>
    <col min="15896" max="15896" width="20.7109375" style="58" customWidth="1"/>
    <col min="15897" max="16129" width="11.42578125" style="58"/>
    <col min="16130" max="16130" width="37.85546875" style="58" customWidth="1"/>
    <col min="16131" max="16132" width="0" style="58" hidden="1" customWidth="1"/>
    <col min="16133" max="16133" width="44.85546875" style="58" customWidth="1"/>
    <col min="16134" max="16134" width="40.85546875" style="58" customWidth="1"/>
    <col min="16135" max="16135" width="29.85546875" style="58" customWidth="1"/>
    <col min="16136" max="16147" width="5.5703125" style="58" customWidth="1"/>
    <col min="16148" max="16148" width="40.28515625" style="58" customWidth="1"/>
    <col min="16149" max="16149" width="24.85546875" style="58" customWidth="1"/>
    <col min="16150" max="16150" width="21.42578125" style="58" customWidth="1"/>
    <col min="16151" max="16151" width="11.42578125" style="58"/>
    <col min="16152" max="16152" width="20.7109375" style="58" customWidth="1"/>
    <col min="16153" max="16384" width="11.42578125" style="58"/>
  </cols>
  <sheetData>
    <row r="1" spans="2:24" ht="56.25" customHeight="1"/>
    <row r="2" spans="2:24" ht="56.25" customHeight="1"/>
    <row r="3" spans="2:24" s="59" customFormat="1" ht="33" customHeight="1">
      <c r="B3" s="2774" t="s">
        <v>0</v>
      </c>
      <c r="C3" s="2774"/>
      <c r="D3" s="2774"/>
      <c r="E3" s="2774"/>
      <c r="F3" s="2774"/>
      <c r="G3" s="2774"/>
      <c r="H3" s="2774"/>
      <c r="I3" s="2774"/>
      <c r="J3" s="2774"/>
      <c r="K3" s="2774"/>
      <c r="L3" s="2774"/>
      <c r="M3" s="2774"/>
      <c r="N3" s="2774"/>
      <c r="O3" s="2774"/>
      <c r="P3" s="2774"/>
      <c r="Q3" s="2774"/>
      <c r="R3" s="2774"/>
      <c r="S3" s="2774"/>
      <c r="T3" s="2774"/>
      <c r="U3" s="2774"/>
      <c r="V3" s="2774"/>
    </row>
    <row r="4" spans="2:24" s="59" customFormat="1" ht="33" customHeight="1">
      <c r="B4" s="2775" t="s">
        <v>176</v>
      </c>
      <c r="C4" s="2775"/>
      <c r="D4" s="2775"/>
      <c r="E4" s="2775"/>
      <c r="F4" s="2775"/>
      <c r="G4" s="2775"/>
      <c r="H4" s="2775"/>
      <c r="I4" s="2775"/>
      <c r="J4" s="2775"/>
      <c r="K4" s="2775"/>
      <c r="L4" s="2775"/>
      <c r="M4" s="2775"/>
      <c r="N4" s="2775"/>
      <c r="O4" s="2775"/>
      <c r="P4" s="2775"/>
      <c r="Q4" s="2775"/>
      <c r="R4" s="2775"/>
      <c r="S4" s="2775"/>
      <c r="T4" s="2775"/>
      <c r="U4" s="2775"/>
      <c r="V4" s="2775"/>
    </row>
    <row r="5" spans="2:24" s="59" customFormat="1" ht="6.75" customHeight="1">
      <c r="B5" s="60"/>
      <c r="C5" s="60"/>
      <c r="D5" s="60"/>
      <c r="E5" s="60"/>
      <c r="F5" s="60"/>
      <c r="G5" s="60"/>
      <c r="H5" s="60"/>
      <c r="I5" s="60"/>
      <c r="J5" s="60"/>
      <c r="K5" s="60"/>
      <c r="L5" s="60"/>
      <c r="M5" s="60"/>
      <c r="N5" s="60"/>
      <c r="O5" s="60"/>
      <c r="P5" s="60"/>
      <c r="Q5" s="60"/>
      <c r="R5" s="60"/>
      <c r="S5" s="60"/>
      <c r="T5" s="60"/>
      <c r="U5" s="60"/>
      <c r="V5" s="60"/>
    </row>
    <row r="6" spans="2:24" s="59" customFormat="1" ht="30" customHeight="1">
      <c r="B6" s="2776" t="s">
        <v>177</v>
      </c>
      <c r="C6" s="2777"/>
      <c r="D6" s="2777"/>
      <c r="E6" s="2777"/>
      <c r="F6" s="2777"/>
      <c r="G6" s="2777"/>
      <c r="H6" s="2777"/>
      <c r="I6" s="2777"/>
      <c r="J6" s="2777"/>
      <c r="K6" s="2777"/>
      <c r="L6" s="2777"/>
      <c r="M6" s="2777"/>
      <c r="N6" s="2777"/>
      <c r="O6" s="2777"/>
      <c r="P6" s="2777"/>
      <c r="Q6" s="2777"/>
      <c r="R6" s="2777"/>
      <c r="S6" s="2777"/>
      <c r="T6" s="2777"/>
      <c r="U6" s="2777"/>
      <c r="V6" s="2777"/>
    </row>
    <row r="7" spans="2:24" s="62" customFormat="1" ht="15" customHeight="1">
      <c r="B7" s="61"/>
      <c r="C7" s="61"/>
      <c r="D7" s="61"/>
      <c r="E7" s="61"/>
      <c r="F7" s="61"/>
      <c r="G7" s="61"/>
      <c r="H7" s="61"/>
      <c r="I7" s="61"/>
      <c r="J7" s="61"/>
      <c r="K7" s="61"/>
      <c r="L7" s="61"/>
      <c r="M7" s="61"/>
      <c r="N7" s="61"/>
      <c r="O7" s="61"/>
      <c r="P7" s="61"/>
      <c r="Q7" s="61"/>
      <c r="R7" s="61"/>
      <c r="S7" s="61"/>
      <c r="T7" s="61"/>
      <c r="U7" s="61"/>
      <c r="V7" s="61"/>
    </row>
    <row r="8" spans="2:24" ht="30.75" customHeight="1">
      <c r="B8" s="2778" t="s">
        <v>2</v>
      </c>
      <c r="C8" s="2779"/>
      <c r="D8" s="2779"/>
      <c r="E8" s="2779"/>
      <c r="F8" s="2779"/>
      <c r="G8" s="2779"/>
      <c r="H8" s="2779"/>
      <c r="I8" s="2779"/>
      <c r="J8" s="2779"/>
      <c r="K8" s="2779"/>
      <c r="L8" s="2779"/>
      <c r="M8" s="2779"/>
      <c r="N8" s="2779"/>
      <c r="O8" s="2779"/>
      <c r="P8" s="2779"/>
      <c r="Q8" s="2779"/>
      <c r="R8" s="2779"/>
      <c r="S8" s="2779"/>
      <c r="T8" s="2780"/>
      <c r="U8" s="2780"/>
      <c r="V8" s="2780"/>
      <c r="W8" s="63"/>
    </row>
    <row r="9" spans="2:24" ht="21.75" customHeight="1">
      <c r="B9" s="64">
        <v>1</v>
      </c>
      <c r="C9" s="65">
        <v>2</v>
      </c>
      <c r="D9" s="65"/>
      <c r="E9" s="65">
        <v>3</v>
      </c>
      <c r="F9" s="65">
        <v>5</v>
      </c>
      <c r="G9" s="65">
        <v>6</v>
      </c>
      <c r="H9" s="2264">
        <v>7</v>
      </c>
      <c r="I9" s="2264"/>
      <c r="J9" s="2264"/>
      <c r="K9" s="2264"/>
      <c r="L9" s="2264"/>
      <c r="M9" s="2264"/>
      <c r="N9" s="2264"/>
      <c r="O9" s="2264"/>
      <c r="P9" s="2264"/>
      <c r="Q9" s="2264"/>
      <c r="R9" s="2264"/>
      <c r="S9" s="2781"/>
      <c r="T9" s="2782">
        <v>8</v>
      </c>
      <c r="U9" s="2783"/>
      <c r="V9" s="2783"/>
    </row>
    <row r="10" spans="2:24" ht="27" customHeight="1">
      <c r="B10" s="2802" t="s">
        <v>4</v>
      </c>
      <c r="C10" s="2769" t="s">
        <v>5</v>
      </c>
      <c r="D10" s="2769" t="s">
        <v>6</v>
      </c>
      <c r="E10" s="2769" t="s">
        <v>178</v>
      </c>
      <c r="F10" s="2769" t="s">
        <v>179</v>
      </c>
      <c r="G10" s="2769" t="s">
        <v>180</v>
      </c>
      <c r="H10" s="2771" t="s">
        <v>10</v>
      </c>
      <c r="I10" s="2771"/>
      <c r="J10" s="2771"/>
      <c r="K10" s="2771"/>
      <c r="L10" s="2771"/>
      <c r="M10" s="2771"/>
      <c r="N10" s="2771"/>
      <c r="O10" s="2771"/>
      <c r="P10" s="2771"/>
      <c r="Q10" s="2771"/>
      <c r="R10" s="2771"/>
      <c r="S10" s="2772"/>
      <c r="T10" s="2732" t="s">
        <v>11</v>
      </c>
      <c r="U10" s="2773"/>
      <c r="V10" s="2773"/>
    </row>
    <row r="11" spans="2:24" ht="24" customHeight="1">
      <c r="B11" s="2802"/>
      <c r="C11" s="2769"/>
      <c r="D11" s="2769"/>
      <c r="E11" s="2769"/>
      <c r="F11" s="2769"/>
      <c r="G11" s="2769"/>
      <c r="H11" s="2267" t="s">
        <v>12</v>
      </c>
      <c r="I11" s="2267"/>
      <c r="J11" s="2267"/>
      <c r="K11" s="2267" t="s">
        <v>13</v>
      </c>
      <c r="L11" s="2267"/>
      <c r="M11" s="2267"/>
      <c r="N11" s="2267" t="s">
        <v>14</v>
      </c>
      <c r="O11" s="2267"/>
      <c r="P11" s="2267"/>
      <c r="Q11" s="2267" t="s">
        <v>15</v>
      </c>
      <c r="R11" s="2267"/>
      <c r="S11" s="2784"/>
      <c r="T11" s="2753" t="s">
        <v>16</v>
      </c>
      <c r="U11" s="2782" t="s">
        <v>181</v>
      </c>
      <c r="V11" s="2783"/>
    </row>
    <row r="12" spans="2:24" ht="24" customHeight="1">
      <c r="B12" s="2802"/>
      <c r="C12" s="2769"/>
      <c r="D12" s="2769"/>
      <c r="E12" s="2769"/>
      <c r="F12" s="2770"/>
      <c r="G12" s="2770"/>
      <c r="H12" s="66">
        <v>1</v>
      </c>
      <c r="I12" s="66">
        <v>2</v>
      </c>
      <c r="J12" s="66">
        <v>3</v>
      </c>
      <c r="K12" s="66">
        <v>4</v>
      </c>
      <c r="L12" s="66">
        <v>5</v>
      </c>
      <c r="M12" s="66">
        <v>6</v>
      </c>
      <c r="N12" s="66">
        <v>7</v>
      </c>
      <c r="O12" s="66">
        <v>8</v>
      </c>
      <c r="P12" s="66">
        <v>9</v>
      </c>
      <c r="Q12" s="66">
        <v>10</v>
      </c>
      <c r="R12" s="66">
        <v>11</v>
      </c>
      <c r="S12" s="67">
        <v>12</v>
      </c>
      <c r="T12" s="2753"/>
      <c r="U12" s="68" t="s">
        <v>18</v>
      </c>
      <c r="V12" s="68" t="s">
        <v>182</v>
      </c>
    </row>
    <row r="13" spans="2:24" ht="56.25" customHeight="1">
      <c r="B13" s="2785" t="s">
        <v>183</v>
      </c>
      <c r="C13" s="69"/>
      <c r="D13" s="69"/>
      <c r="E13" s="70" t="s">
        <v>184</v>
      </c>
      <c r="F13" s="71" t="s">
        <v>185</v>
      </c>
      <c r="G13" s="2789" t="s">
        <v>186</v>
      </c>
      <c r="H13" s="72"/>
      <c r="I13" s="72"/>
      <c r="J13" s="72"/>
      <c r="K13" s="72"/>
      <c r="L13" s="72"/>
      <c r="M13" s="72"/>
      <c r="N13" s="72"/>
      <c r="O13" s="72"/>
      <c r="P13" s="72"/>
      <c r="Q13" s="72"/>
      <c r="R13" s="72"/>
      <c r="S13" s="72"/>
      <c r="T13" s="2789" t="s">
        <v>187</v>
      </c>
      <c r="U13" s="2794">
        <f>+'[6]RESUMEN FINANCIERO '!C7</f>
        <v>357030</v>
      </c>
      <c r="V13" s="2796"/>
    </row>
    <row r="14" spans="2:24" ht="56.25" customHeight="1">
      <c r="B14" s="2786"/>
      <c r="C14" s="69"/>
      <c r="D14" s="69"/>
      <c r="E14" s="73" t="s">
        <v>188</v>
      </c>
      <c r="F14" s="71" t="s">
        <v>189</v>
      </c>
      <c r="G14" s="2790"/>
      <c r="H14" s="74"/>
      <c r="I14" s="74"/>
      <c r="J14" s="74"/>
      <c r="K14" s="74"/>
      <c r="L14" s="74"/>
      <c r="M14" s="74"/>
      <c r="N14" s="74"/>
      <c r="O14" s="74"/>
      <c r="P14" s="74"/>
      <c r="Q14" s="74"/>
      <c r="R14" s="74"/>
      <c r="S14" s="75"/>
      <c r="T14" s="2790"/>
      <c r="U14" s="2795"/>
      <c r="V14" s="2797"/>
    </row>
    <row r="15" spans="2:24" ht="64.5" customHeight="1">
      <c r="B15" s="2787"/>
      <c r="C15" s="2274"/>
      <c r="D15" s="2799">
        <v>12</v>
      </c>
      <c r="E15" s="71" t="s">
        <v>190</v>
      </c>
      <c r="F15" s="71" t="s">
        <v>191</v>
      </c>
      <c r="G15" s="2791"/>
      <c r="H15" s="76"/>
      <c r="I15" s="76"/>
      <c r="J15" s="76"/>
      <c r="K15" s="76"/>
      <c r="L15" s="76"/>
      <c r="M15" s="76"/>
      <c r="N15" s="76"/>
      <c r="O15" s="76"/>
      <c r="P15" s="76"/>
      <c r="Q15" s="76"/>
      <c r="R15" s="76"/>
      <c r="S15" s="77"/>
      <c r="T15" s="2790"/>
      <c r="U15" s="2795"/>
      <c r="V15" s="2797"/>
    </row>
    <row r="16" spans="2:24" ht="86.25" customHeight="1">
      <c r="B16" s="2787"/>
      <c r="C16" s="2798"/>
      <c r="D16" s="2800"/>
      <c r="E16" s="71" t="s">
        <v>192</v>
      </c>
      <c r="F16" s="71" t="s">
        <v>193</v>
      </c>
      <c r="G16" s="2791"/>
      <c r="H16" s="78"/>
      <c r="I16" s="78"/>
      <c r="J16" s="78"/>
      <c r="K16" s="78"/>
      <c r="L16" s="78"/>
      <c r="M16" s="78"/>
      <c r="N16" s="78"/>
      <c r="O16" s="78"/>
      <c r="P16" s="78"/>
      <c r="Q16" s="78"/>
      <c r="R16" s="78"/>
      <c r="S16" s="79"/>
      <c r="T16" s="2790"/>
      <c r="U16" s="2795"/>
      <c r="V16" s="2797"/>
      <c r="X16" s="98">
        <f>+U13/12</f>
        <v>29752.5</v>
      </c>
    </row>
    <row r="17" spans="2:22" ht="84" customHeight="1">
      <c r="B17" s="2787"/>
      <c r="C17" s="2798"/>
      <c r="D17" s="2801"/>
      <c r="E17" s="71" t="s">
        <v>194</v>
      </c>
      <c r="F17" s="71" t="s">
        <v>195</v>
      </c>
      <c r="G17" s="2791"/>
      <c r="H17" s="81"/>
      <c r="I17" s="81"/>
      <c r="J17" s="78"/>
      <c r="K17" s="81"/>
      <c r="L17" s="81"/>
      <c r="M17" s="78"/>
      <c r="N17" s="81"/>
      <c r="O17" s="81"/>
      <c r="P17" s="78"/>
      <c r="Q17" s="81"/>
      <c r="R17" s="81"/>
      <c r="S17" s="79"/>
      <c r="T17" s="2790"/>
      <c r="U17" s="2795"/>
      <c r="V17" s="2797"/>
    </row>
    <row r="18" spans="2:22" ht="90" customHeight="1">
      <c r="B18" s="2788"/>
      <c r="C18" s="2798"/>
      <c r="D18" s="2801"/>
      <c r="E18" s="71" t="s">
        <v>196</v>
      </c>
      <c r="F18" s="71" t="s">
        <v>197</v>
      </c>
      <c r="G18" s="2792"/>
      <c r="H18" s="81"/>
      <c r="I18" s="81"/>
      <c r="J18" s="78"/>
      <c r="K18" s="81"/>
      <c r="L18" s="81"/>
      <c r="M18" s="78"/>
      <c r="N18" s="81"/>
      <c r="O18" s="81"/>
      <c r="P18" s="78"/>
      <c r="Q18" s="81"/>
      <c r="R18" s="81"/>
      <c r="S18" s="79"/>
      <c r="T18" s="2793"/>
      <c r="U18" s="2795"/>
      <c r="V18" s="2797"/>
    </row>
    <row r="19" spans="2:22" ht="165" customHeight="1">
      <c r="B19" s="2805" t="s">
        <v>198</v>
      </c>
      <c r="C19" s="2805"/>
      <c r="D19" s="2809">
        <v>12</v>
      </c>
      <c r="E19" s="71" t="s">
        <v>199</v>
      </c>
      <c r="F19" s="82" t="s">
        <v>200</v>
      </c>
      <c r="G19" s="2811" t="s">
        <v>201</v>
      </c>
      <c r="H19" s="78"/>
      <c r="I19" s="78"/>
      <c r="J19" s="78"/>
      <c r="K19" s="78"/>
      <c r="L19" s="78"/>
      <c r="M19" s="78"/>
      <c r="N19" s="78"/>
      <c r="O19" s="78"/>
      <c r="P19" s="78"/>
      <c r="Q19" s="78"/>
      <c r="R19" s="78"/>
      <c r="S19" s="79"/>
      <c r="T19" s="1480" t="s">
        <v>202</v>
      </c>
      <c r="U19" s="2794">
        <f>+'[6]RESUMEN FINANCIERO '!C8</f>
        <v>53280</v>
      </c>
      <c r="V19" s="1480"/>
    </row>
    <row r="20" spans="2:22" ht="96" customHeight="1">
      <c r="B20" s="2806"/>
      <c r="C20" s="2808"/>
      <c r="D20" s="2810"/>
      <c r="E20" s="71" t="s">
        <v>203</v>
      </c>
      <c r="F20" s="82" t="s">
        <v>204</v>
      </c>
      <c r="G20" s="2812"/>
      <c r="H20" s="78"/>
      <c r="I20" s="78"/>
      <c r="J20" s="78"/>
      <c r="K20" s="78"/>
      <c r="L20" s="78"/>
      <c r="M20" s="78"/>
      <c r="N20" s="78"/>
      <c r="O20" s="78"/>
      <c r="P20" s="78"/>
      <c r="Q20" s="78"/>
      <c r="R20" s="78"/>
      <c r="S20" s="79"/>
      <c r="T20" s="1497"/>
      <c r="U20" s="2795"/>
      <c r="V20" s="1497"/>
    </row>
    <row r="21" spans="2:22" ht="96" customHeight="1">
      <c r="B21" s="2807"/>
      <c r="C21" s="2808"/>
      <c r="D21" s="2810"/>
      <c r="E21" s="71" t="s">
        <v>205</v>
      </c>
      <c r="F21" s="82" t="s">
        <v>206</v>
      </c>
      <c r="G21" s="2812"/>
      <c r="H21" s="81"/>
      <c r="I21" s="81"/>
      <c r="J21" s="78"/>
      <c r="K21" s="81"/>
      <c r="L21" s="81"/>
      <c r="M21" s="78"/>
      <c r="N21" s="81"/>
      <c r="O21" s="81"/>
      <c r="P21" s="78"/>
      <c r="Q21" s="81"/>
      <c r="R21" s="81"/>
      <c r="S21" s="79"/>
      <c r="T21" s="1497"/>
      <c r="U21" s="2795"/>
      <c r="V21" s="1497"/>
    </row>
    <row r="22" spans="2:22" ht="48.75" customHeight="1">
      <c r="B22" s="2735" t="s">
        <v>207</v>
      </c>
      <c r="C22" s="2735"/>
      <c r="D22" s="2799">
        <v>12</v>
      </c>
      <c r="E22" s="71" t="s">
        <v>208</v>
      </c>
      <c r="F22" s="82" t="s">
        <v>209</v>
      </c>
      <c r="G22" s="2803" t="s">
        <v>186</v>
      </c>
      <c r="H22" s="78"/>
      <c r="I22" s="78"/>
      <c r="J22" s="78"/>
      <c r="K22" s="78"/>
      <c r="L22" s="78"/>
      <c r="M22" s="78"/>
      <c r="N22" s="78"/>
      <c r="O22" s="78"/>
      <c r="P22" s="78"/>
      <c r="Q22" s="78"/>
      <c r="R22" s="78"/>
      <c r="S22" s="79"/>
      <c r="T22" s="1480" t="s">
        <v>210</v>
      </c>
      <c r="U22" s="2794">
        <f>+'[6]RESUMEN FINANCIERO '!C9</f>
        <v>51450</v>
      </c>
      <c r="V22" s="1480"/>
    </row>
    <row r="23" spans="2:22" ht="126" customHeight="1">
      <c r="B23" s="2735"/>
      <c r="C23" s="2735"/>
      <c r="D23" s="2800"/>
      <c r="E23" s="71" t="s">
        <v>211</v>
      </c>
      <c r="F23" s="82" t="s">
        <v>212</v>
      </c>
      <c r="G23" s="2804"/>
      <c r="H23" s="78"/>
      <c r="I23" s="78"/>
      <c r="J23" s="78"/>
      <c r="K23" s="78"/>
      <c r="L23" s="78"/>
      <c r="M23" s="78"/>
      <c r="N23" s="78"/>
      <c r="O23" s="78"/>
      <c r="P23" s="78"/>
      <c r="Q23" s="78"/>
      <c r="R23" s="78"/>
      <c r="S23" s="79"/>
      <c r="T23" s="1497"/>
      <c r="U23" s="2795"/>
      <c r="V23" s="2791"/>
    </row>
    <row r="24" spans="2:22" ht="71.25" customHeight="1">
      <c r="B24" s="2735"/>
      <c r="C24" s="2735"/>
      <c r="D24" s="2801"/>
      <c r="E24" s="71" t="s">
        <v>213</v>
      </c>
      <c r="F24" s="82" t="s">
        <v>214</v>
      </c>
      <c r="G24" s="2804"/>
      <c r="H24" s="81"/>
      <c r="I24" s="81"/>
      <c r="J24" s="78"/>
      <c r="K24" s="81"/>
      <c r="L24" s="81"/>
      <c r="M24" s="78"/>
      <c r="N24" s="81"/>
      <c r="O24" s="81"/>
      <c r="P24" s="78"/>
      <c r="Q24" s="81"/>
      <c r="R24" s="81"/>
      <c r="S24" s="79"/>
      <c r="T24" s="1497"/>
      <c r="U24" s="2795"/>
      <c r="V24" s="2792"/>
    </row>
    <row r="25" spans="2:22" ht="62.25" customHeight="1">
      <c r="B25" s="2805" t="s">
        <v>215</v>
      </c>
      <c r="C25" s="2805"/>
      <c r="D25" s="2820">
        <v>1</v>
      </c>
      <c r="E25" s="83" t="s">
        <v>216</v>
      </c>
      <c r="F25" s="84" t="s">
        <v>217</v>
      </c>
      <c r="G25" s="2803" t="s">
        <v>218</v>
      </c>
      <c r="H25" s="85"/>
      <c r="I25" s="85"/>
      <c r="J25" s="85"/>
      <c r="K25" s="85"/>
      <c r="L25" s="85"/>
      <c r="M25" s="85"/>
      <c r="N25" s="78"/>
      <c r="O25" s="78"/>
      <c r="P25" s="85"/>
      <c r="Q25" s="85"/>
      <c r="R25" s="85"/>
      <c r="S25" s="85"/>
      <c r="T25" s="2789" t="s">
        <v>219</v>
      </c>
      <c r="U25" s="2817">
        <f>+'[6]RESUMEN FINANCIERO '!C10</f>
        <v>308532</v>
      </c>
      <c r="V25" s="2789"/>
    </row>
    <row r="26" spans="2:22" ht="62.25" customHeight="1">
      <c r="B26" s="2808"/>
      <c r="C26" s="2808"/>
      <c r="D26" s="2820"/>
      <c r="E26" s="83" t="s">
        <v>220</v>
      </c>
      <c r="F26" s="84" t="s">
        <v>221</v>
      </c>
      <c r="G26" s="2804"/>
      <c r="H26" s="85"/>
      <c r="I26" s="85"/>
      <c r="J26" s="85"/>
      <c r="K26" s="85"/>
      <c r="L26" s="85"/>
      <c r="M26" s="85"/>
      <c r="N26" s="78"/>
      <c r="O26" s="78"/>
      <c r="P26" s="85"/>
      <c r="Q26" s="85"/>
      <c r="R26" s="85"/>
      <c r="S26" s="85"/>
      <c r="T26" s="2821"/>
      <c r="U26" s="2823"/>
      <c r="V26" s="2791"/>
    </row>
    <row r="27" spans="2:22" ht="93.75" customHeight="1">
      <c r="B27" s="2808"/>
      <c r="C27" s="2808"/>
      <c r="D27" s="2820"/>
      <c r="E27" s="83" t="s">
        <v>222</v>
      </c>
      <c r="F27" s="84" t="s">
        <v>223</v>
      </c>
      <c r="G27" s="2804"/>
      <c r="H27" s="85"/>
      <c r="I27" s="85"/>
      <c r="J27" s="85"/>
      <c r="K27" s="85"/>
      <c r="L27" s="85"/>
      <c r="M27" s="85"/>
      <c r="N27" s="78"/>
      <c r="O27" s="78"/>
      <c r="P27" s="85"/>
      <c r="Q27" s="85"/>
      <c r="R27" s="85"/>
      <c r="S27" s="85"/>
      <c r="T27" s="2821"/>
      <c r="U27" s="2823"/>
      <c r="V27" s="2791"/>
    </row>
    <row r="28" spans="2:22" ht="64.5" customHeight="1">
      <c r="B28" s="2808"/>
      <c r="C28" s="2808"/>
      <c r="D28" s="2820"/>
      <c r="E28" s="83" t="s">
        <v>224</v>
      </c>
      <c r="F28" s="84" t="s">
        <v>225</v>
      </c>
      <c r="G28" s="2804"/>
      <c r="H28" s="85"/>
      <c r="I28" s="85"/>
      <c r="J28" s="85"/>
      <c r="K28" s="85"/>
      <c r="L28" s="85"/>
      <c r="M28" s="85"/>
      <c r="N28" s="78"/>
      <c r="O28" s="78"/>
      <c r="P28" s="85"/>
      <c r="Q28" s="85"/>
      <c r="R28" s="85"/>
      <c r="S28" s="85"/>
      <c r="T28" s="2822"/>
      <c r="U28" s="2824"/>
      <c r="V28" s="2792"/>
    </row>
    <row r="29" spans="2:22" ht="180.75" customHeight="1">
      <c r="B29" s="2805" t="s">
        <v>226</v>
      </c>
      <c r="C29" s="2735"/>
      <c r="D29" s="2814">
        <v>1</v>
      </c>
      <c r="E29" s="71" t="s">
        <v>227</v>
      </c>
      <c r="F29" s="86" t="s">
        <v>228</v>
      </c>
      <c r="G29" s="2815" t="s">
        <v>229</v>
      </c>
      <c r="H29" s="78"/>
      <c r="I29" s="78"/>
      <c r="J29" s="78"/>
      <c r="K29" s="78"/>
      <c r="L29" s="78"/>
      <c r="M29" s="78"/>
      <c r="N29" s="78"/>
      <c r="O29" s="78"/>
      <c r="P29" s="78"/>
      <c r="Q29" s="78"/>
      <c r="R29" s="78"/>
      <c r="S29" s="79"/>
      <c r="T29" s="2789" t="s">
        <v>230</v>
      </c>
      <c r="U29" s="2817">
        <f>+'[6]RESUMEN FINANCIERO '!C11</f>
        <v>4351473</v>
      </c>
      <c r="V29" s="2817">
        <f>+'[6]RESUMEN FINANCIERO '!D11</f>
        <v>50546</v>
      </c>
    </row>
    <row r="30" spans="2:22" ht="123" customHeight="1">
      <c r="B30" s="2808"/>
      <c r="C30" s="2735"/>
      <c r="D30" s="2814"/>
      <c r="E30" s="71" t="s">
        <v>231</v>
      </c>
      <c r="F30" s="86" t="s">
        <v>232</v>
      </c>
      <c r="G30" s="2816"/>
      <c r="H30" s="78"/>
      <c r="I30" s="78"/>
      <c r="J30" s="78"/>
      <c r="K30" s="78"/>
      <c r="L30" s="78"/>
      <c r="M30" s="78"/>
      <c r="N30" s="78"/>
      <c r="O30" s="78"/>
      <c r="P30" s="78"/>
      <c r="Q30" s="78"/>
      <c r="R30" s="78"/>
      <c r="S30" s="79"/>
      <c r="T30" s="2790"/>
      <c r="U30" s="2818"/>
      <c r="V30" s="2818"/>
    </row>
    <row r="31" spans="2:22" ht="87.75" customHeight="1">
      <c r="B31" s="2813"/>
      <c r="C31" s="2735"/>
      <c r="D31" s="2814"/>
      <c r="E31" s="71" t="s">
        <v>233</v>
      </c>
      <c r="F31" s="86" t="s">
        <v>234</v>
      </c>
      <c r="G31" s="2816"/>
      <c r="H31" s="78"/>
      <c r="I31" s="78"/>
      <c r="J31" s="78"/>
      <c r="K31" s="78"/>
      <c r="L31" s="78"/>
      <c r="M31" s="78"/>
      <c r="N31" s="78"/>
      <c r="O31" s="78"/>
      <c r="P31" s="78"/>
      <c r="Q31" s="78"/>
      <c r="R31" s="78"/>
      <c r="S31" s="79"/>
      <c r="T31" s="2793"/>
      <c r="U31" s="2819"/>
      <c r="V31" s="2819"/>
    </row>
    <row r="32" spans="2:22" ht="93" customHeight="1">
      <c r="B32" s="2735" t="s">
        <v>235</v>
      </c>
      <c r="C32" s="2735"/>
      <c r="D32" s="2799">
        <v>12</v>
      </c>
      <c r="E32" s="71" t="s">
        <v>236</v>
      </c>
      <c r="F32" s="86" t="s">
        <v>237</v>
      </c>
      <c r="G32" s="2736" t="s">
        <v>186</v>
      </c>
      <c r="H32" s="78"/>
      <c r="I32" s="78"/>
      <c r="J32" s="78"/>
      <c r="K32" s="78"/>
      <c r="L32" s="78"/>
      <c r="M32" s="78"/>
      <c r="N32" s="78"/>
      <c r="O32" s="78"/>
      <c r="P32" s="78"/>
      <c r="Q32" s="78"/>
      <c r="R32" s="78"/>
      <c r="S32" s="79"/>
      <c r="T32" s="1480" t="s">
        <v>210</v>
      </c>
      <c r="U32" s="2827">
        <f>+'[6]RESUMEN FINANCIERO '!C12</f>
        <v>44280</v>
      </c>
      <c r="V32" s="87"/>
    </row>
    <row r="33" spans="2:24" ht="86.25" customHeight="1">
      <c r="B33" s="2735"/>
      <c r="C33" s="2735"/>
      <c r="D33" s="2800"/>
      <c r="E33" s="71" t="s">
        <v>238</v>
      </c>
      <c r="F33" s="86" t="s">
        <v>239</v>
      </c>
      <c r="G33" s="2736"/>
      <c r="H33" s="78"/>
      <c r="I33" s="78"/>
      <c r="J33" s="78"/>
      <c r="K33" s="78"/>
      <c r="L33" s="78"/>
      <c r="M33" s="78"/>
      <c r="N33" s="78"/>
      <c r="O33" s="78"/>
      <c r="P33" s="78"/>
      <c r="Q33" s="78"/>
      <c r="R33" s="78"/>
      <c r="S33" s="79"/>
      <c r="T33" s="1497"/>
      <c r="U33" s="2829"/>
      <c r="V33" s="87"/>
    </row>
    <row r="34" spans="2:24" ht="66.75" customHeight="1">
      <c r="B34" s="2735"/>
      <c r="C34" s="2735"/>
      <c r="D34" s="2801"/>
      <c r="E34" s="71" t="s">
        <v>240</v>
      </c>
      <c r="F34" s="86" t="s">
        <v>214</v>
      </c>
      <c r="G34" s="2736"/>
      <c r="H34" s="81"/>
      <c r="I34" s="81"/>
      <c r="J34" s="78"/>
      <c r="K34" s="81"/>
      <c r="L34" s="81"/>
      <c r="M34" s="78"/>
      <c r="N34" s="81"/>
      <c r="O34" s="81"/>
      <c r="P34" s="78"/>
      <c r="Q34" s="81"/>
      <c r="R34" s="81"/>
      <c r="S34" s="79"/>
      <c r="T34" s="1497"/>
      <c r="U34" s="2830"/>
      <c r="V34" s="88"/>
    </row>
    <row r="35" spans="2:24" ht="59.25" customHeight="1">
      <c r="B35" s="2831" t="s">
        <v>241</v>
      </c>
      <c r="C35" s="2833" t="s">
        <v>242</v>
      </c>
      <c r="D35" s="2835">
        <v>5</v>
      </c>
      <c r="E35" s="71" t="s">
        <v>243</v>
      </c>
      <c r="F35" s="71" t="s">
        <v>244</v>
      </c>
      <c r="G35" s="2837" t="s">
        <v>245</v>
      </c>
      <c r="H35" s="81"/>
      <c r="I35" s="81"/>
      <c r="J35" s="81"/>
      <c r="K35" s="81"/>
      <c r="L35" s="81"/>
      <c r="M35" s="81"/>
      <c r="N35" s="89"/>
      <c r="O35" s="89"/>
      <c r="P35" s="89"/>
      <c r="Q35" s="90"/>
      <c r="R35" s="89"/>
      <c r="S35" s="91"/>
      <c r="T35" s="2789" t="s">
        <v>246</v>
      </c>
      <c r="U35" s="2827">
        <v>0</v>
      </c>
      <c r="V35" s="2825"/>
    </row>
    <row r="36" spans="2:24" ht="121.5" customHeight="1">
      <c r="B36" s="2832"/>
      <c r="C36" s="2834"/>
      <c r="D36" s="2836"/>
      <c r="E36" s="71" t="s">
        <v>247</v>
      </c>
      <c r="F36" s="71" t="s">
        <v>248</v>
      </c>
      <c r="G36" s="2838"/>
      <c r="H36" s="92"/>
      <c r="I36" s="92"/>
      <c r="J36" s="92"/>
      <c r="K36" s="92"/>
      <c r="L36" s="92"/>
      <c r="M36" s="92"/>
      <c r="N36" s="93"/>
      <c r="O36" s="93"/>
      <c r="P36" s="93"/>
      <c r="Q36" s="94"/>
      <c r="R36" s="93"/>
      <c r="S36" s="95"/>
      <c r="T36" s="2793"/>
      <c r="U36" s="2828"/>
      <c r="V36" s="2826"/>
    </row>
    <row r="37" spans="2:24" ht="39.75" customHeight="1">
      <c r="T37" s="96" t="s">
        <v>249</v>
      </c>
      <c r="U37" s="97">
        <f>SUM(U13:U36)</f>
        <v>5166045</v>
      </c>
      <c r="V37" s="97">
        <f>SUM(V13:V36)</f>
        <v>50546</v>
      </c>
      <c r="X37" s="80">
        <f>+V37*50</f>
        <v>2527300</v>
      </c>
    </row>
    <row r="38" spans="2:24" ht="25.5" customHeight="1">
      <c r="T38" s="96" t="s">
        <v>250</v>
      </c>
      <c r="U38" s="97"/>
      <c r="V38" s="97">
        <v>51</v>
      </c>
      <c r="X38" s="80">
        <f>+X37+U37</f>
        <v>7693345</v>
      </c>
    </row>
    <row r="39" spans="2:24" ht="27.75" customHeight="1">
      <c r="T39" s="96" t="s">
        <v>251</v>
      </c>
      <c r="U39" s="97">
        <f>+U37+V39</f>
        <v>7743891</v>
      </c>
      <c r="V39" s="97">
        <f>+V38*V37</f>
        <v>2577846</v>
      </c>
      <c r="X39" s="80"/>
    </row>
    <row r="40" spans="2:24">
      <c r="U40" s="80"/>
      <c r="V40" s="80"/>
    </row>
  </sheetData>
  <mergeCells count="68">
    <mergeCell ref="B35:B36"/>
    <mergeCell ref="C35:C36"/>
    <mergeCell ref="D35:D36"/>
    <mergeCell ref="G35:G36"/>
    <mergeCell ref="T35:T36"/>
    <mergeCell ref="G32:G34"/>
    <mergeCell ref="T32:T34"/>
    <mergeCell ref="V35:V36"/>
    <mergeCell ref="U35:U36"/>
    <mergeCell ref="U32:U34"/>
    <mergeCell ref="V25:V28"/>
    <mergeCell ref="B29:B31"/>
    <mergeCell ref="C29:C31"/>
    <mergeCell ref="D29:D31"/>
    <mergeCell ref="G29:G31"/>
    <mergeCell ref="T29:T31"/>
    <mergeCell ref="U29:U31"/>
    <mergeCell ref="V29:V31"/>
    <mergeCell ref="B25:B28"/>
    <mergeCell ref="C25:C28"/>
    <mergeCell ref="D25:D28"/>
    <mergeCell ref="G25:G28"/>
    <mergeCell ref="T25:T28"/>
    <mergeCell ref="U25:U28"/>
    <mergeCell ref="V19:V21"/>
    <mergeCell ref="B22:B24"/>
    <mergeCell ref="C22:C24"/>
    <mergeCell ref="D22:D24"/>
    <mergeCell ref="G22:G24"/>
    <mergeCell ref="T22:T24"/>
    <mergeCell ref="U22:U24"/>
    <mergeCell ref="V22:V24"/>
    <mergeCell ref="B19:B21"/>
    <mergeCell ref="C19:C21"/>
    <mergeCell ref="D19:D21"/>
    <mergeCell ref="G19:G21"/>
    <mergeCell ref="T19:T21"/>
    <mergeCell ref="U19:U21"/>
    <mergeCell ref="B10:B12"/>
    <mergeCell ref="C10:C12"/>
    <mergeCell ref="D10:D12"/>
    <mergeCell ref="E10:E12"/>
    <mergeCell ref="B32:B34"/>
    <mergeCell ref="C32:C34"/>
    <mergeCell ref="D32:D34"/>
    <mergeCell ref="B13:B18"/>
    <mergeCell ref="G13:G18"/>
    <mergeCell ref="T13:T18"/>
    <mergeCell ref="U13:U18"/>
    <mergeCell ref="V13:V18"/>
    <mergeCell ref="C15:C18"/>
    <mergeCell ref="D15:D18"/>
    <mergeCell ref="B3:V3"/>
    <mergeCell ref="B4:V4"/>
    <mergeCell ref="B6:V6"/>
    <mergeCell ref="B8:V8"/>
    <mergeCell ref="H9:S9"/>
    <mergeCell ref="T9:V9"/>
    <mergeCell ref="F10:F12"/>
    <mergeCell ref="H10:S10"/>
    <mergeCell ref="T10:V10"/>
    <mergeCell ref="H11:J11"/>
    <mergeCell ref="K11:M11"/>
    <mergeCell ref="N11:P11"/>
    <mergeCell ref="Q11:S11"/>
    <mergeCell ref="T11:T12"/>
    <mergeCell ref="U11:V11"/>
    <mergeCell ref="G10:G12"/>
  </mergeCells>
  <pageMargins left="0.51181102362204722" right="0.23622047244094491" top="0" bottom="0" header="0" footer="0"/>
  <pageSetup scale="37" fitToHeight="0" orientation="landscape" r:id="rId1"/>
  <headerFooter alignWithMargins="0">
    <oddFooter>&amp;L&amp;"Tahoma,Normal"&amp;9DIRECCIÓN DE PLANIFICACIÓN Y DESARROLLO&amp;R&amp;"Tahoma,Normal"&amp;9&amp;P/&amp;N
&amp;D</oddFooter>
  </headerFooter>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X163"/>
  <sheetViews>
    <sheetView showGridLines="0" topLeftCell="A25" zoomScale="70" zoomScaleNormal="70" zoomScaleSheetLayoutView="71" workbookViewId="0">
      <selection activeCell="F61" sqref="F61:F77"/>
    </sheetView>
  </sheetViews>
  <sheetFormatPr baseColWidth="10" defaultRowHeight="12"/>
  <cols>
    <col min="1" max="1" width="45.42578125" style="1" customWidth="1"/>
    <col min="2" max="2" width="37.140625" style="53" customWidth="1"/>
    <col min="3" max="3" width="16.140625" style="54" customWidth="1"/>
    <col min="4" max="4" width="46" style="2" customWidth="1"/>
    <col min="5" max="5" width="32.7109375" style="3" customWidth="1"/>
    <col min="6" max="6" width="24.42578125" style="3" customWidth="1"/>
    <col min="7" max="15" width="3.7109375" style="1" customWidth="1"/>
    <col min="16" max="17" width="4.140625" style="1" customWidth="1"/>
    <col min="18" max="18" width="4" style="1" customWidth="1"/>
    <col min="19" max="19" width="24.85546875" style="1" customWidth="1"/>
    <col min="20" max="20" width="20.140625" style="1" customWidth="1"/>
    <col min="21" max="21" width="7" style="1" customWidth="1"/>
    <col min="22" max="23" width="11.42578125" style="1"/>
    <col min="24" max="24" width="28.7109375" style="1" bestFit="1" customWidth="1"/>
    <col min="25" max="16384" width="11.42578125" style="1"/>
  </cols>
  <sheetData>
    <row r="1" spans="1:21" ht="3.75" customHeight="1"/>
    <row r="2" spans="1:21" ht="46.5" customHeight="1"/>
    <row r="3" spans="1:21" ht="24" customHeight="1">
      <c r="A3" s="2839" t="s">
        <v>0</v>
      </c>
      <c r="B3" s="2839"/>
      <c r="C3" s="2839"/>
      <c r="D3" s="2839"/>
      <c r="E3" s="2839"/>
      <c r="F3" s="2839"/>
      <c r="G3" s="2839"/>
      <c r="H3" s="2839"/>
      <c r="I3" s="2839"/>
      <c r="J3" s="2839"/>
      <c r="K3" s="2839"/>
      <c r="L3" s="2839"/>
      <c r="M3" s="2839"/>
      <c r="N3" s="2839"/>
      <c r="O3" s="2839"/>
      <c r="P3" s="2839"/>
      <c r="Q3" s="2839"/>
      <c r="R3" s="2839"/>
      <c r="S3" s="2839"/>
      <c r="T3" s="2839"/>
      <c r="U3" s="2839"/>
    </row>
    <row r="4" spans="1:21" ht="29.25" customHeight="1">
      <c r="A4" s="2840" t="s">
        <v>1</v>
      </c>
      <c r="B4" s="2840"/>
      <c r="C4" s="2840"/>
      <c r="D4" s="2840"/>
      <c r="E4" s="2840"/>
      <c r="F4" s="2840"/>
      <c r="G4" s="2840"/>
      <c r="H4" s="2840"/>
      <c r="I4" s="2840"/>
      <c r="J4" s="2840"/>
      <c r="K4" s="2840"/>
      <c r="L4" s="2840"/>
      <c r="M4" s="2840"/>
      <c r="N4" s="2840"/>
      <c r="O4" s="2840"/>
      <c r="P4" s="2840"/>
      <c r="Q4" s="2840"/>
      <c r="R4" s="2840"/>
      <c r="S4" s="2840"/>
      <c r="T4" s="2840"/>
      <c r="U4" s="2840"/>
    </row>
    <row r="5" spans="1:21" ht="27" customHeight="1">
      <c r="A5" s="2841" t="s">
        <v>175</v>
      </c>
      <c r="B5" s="2842"/>
      <c r="C5" s="2842"/>
      <c r="D5" s="2842"/>
      <c r="E5" s="2842"/>
      <c r="F5" s="2842"/>
      <c r="G5" s="2842"/>
      <c r="H5" s="2842"/>
      <c r="I5" s="2842"/>
      <c r="J5" s="2842"/>
      <c r="K5" s="2842"/>
      <c r="L5" s="2842"/>
      <c r="M5" s="2842"/>
      <c r="N5" s="2842"/>
      <c r="O5" s="2842"/>
      <c r="P5" s="2842"/>
      <c r="Q5" s="2842"/>
      <c r="R5" s="2842"/>
      <c r="S5" s="2842"/>
      <c r="T5" s="2842"/>
      <c r="U5" s="2843"/>
    </row>
    <row r="6" spans="1:21" ht="25.5" customHeight="1">
      <c r="A6" s="4"/>
      <c r="B6" s="55"/>
      <c r="C6" s="4"/>
      <c r="D6" s="5"/>
      <c r="E6" s="6"/>
      <c r="F6" s="6"/>
      <c r="G6" s="4"/>
      <c r="H6" s="4"/>
      <c r="I6" s="4"/>
      <c r="J6" s="4"/>
      <c r="K6" s="4"/>
      <c r="L6" s="4"/>
      <c r="M6" s="4"/>
      <c r="N6" s="4"/>
      <c r="O6" s="4"/>
      <c r="P6" s="4"/>
      <c r="Q6" s="4"/>
      <c r="R6" s="4"/>
      <c r="S6" s="4"/>
      <c r="T6" s="7"/>
      <c r="U6" s="7"/>
    </row>
    <row r="7" spans="1:21" s="8" customFormat="1" ht="27" customHeight="1">
      <c r="A7" s="2841" t="s">
        <v>2</v>
      </c>
      <c r="B7" s="2842"/>
      <c r="C7" s="2842"/>
      <c r="D7" s="2842"/>
      <c r="E7" s="2842"/>
      <c r="F7" s="2842"/>
      <c r="G7" s="2842"/>
      <c r="H7" s="2842"/>
      <c r="I7" s="2842"/>
      <c r="J7" s="2842"/>
      <c r="K7" s="2842"/>
      <c r="L7" s="2842"/>
      <c r="M7" s="2842"/>
      <c r="N7" s="2842"/>
      <c r="O7" s="2842"/>
      <c r="P7" s="2842"/>
      <c r="Q7" s="2842"/>
      <c r="R7" s="2842"/>
      <c r="S7" s="2842"/>
      <c r="T7" s="2842"/>
      <c r="U7" s="2843"/>
    </row>
    <row r="8" spans="1:21" s="8" customFormat="1" ht="18">
      <c r="A8" s="2844" t="s">
        <v>3</v>
      </c>
      <c r="B8" s="2845"/>
      <c r="C8" s="2845"/>
      <c r="D8" s="2845"/>
      <c r="E8" s="2845"/>
      <c r="F8" s="2845"/>
      <c r="G8" s="2845"/>
      <c r="H8" s="2845"/>
      <c r="I8" s="2845"/>
      <c r="J8" s="2845"/>
      <c r="K8" s="2845"/>
      <c r="L8" s="2845"/>
      <c r="M8" s="2845"/>
      <c r="N8" s="2845"/>
      <c r="O8" s="2845"/>
      <c r="P8" s="2845"/>
      <c r="Q8" s="2845"/>
      <c r="R8" s="2845"/>
      <c r="S8" s="2845"/>
      <c r="T8" s="2845"/>
      <c r="U8" s="2846"/>
    </row>
    <row r="9" spans="1:21" s="8" customFormat="1" ht="21.75" customHeight="1">
      <c r="A9" s="9">
        <v>1</v>
      </c>
      <c r="B9" s="56">
        <v>2</v>
      </c>
      <c r="C9" s="11">
        <v>3</v>
      </c>
      <c r="D9" s="10">
        <v>4</v>
      </c>
      <c r="E9" s="11">
        <v>5</v>
      </c>
      <c r="F9" s="11">
        <v>6</v>
      </c>
      <c r="G9" s="2847">
        <v>7</v>
      </c>
      <c r="H9" s="2847"/>
      <c r="I9" s="2847"/>
      <c r="J9" s="2847"/>
      <c r="K9" s="2847"/>
      <c r="L9" s="2847"/>
      <c r="M9" s="2847"/>
      <c r="N9" s="2847"/>
      <c r="O9" s="2847"/>
      <c r="P9" s="2847"/>
      <c r="Q9" s="2847"/>
      <c r="R9" s="2847"/>
      <c r="S9" s="2848">
        <v>8</v>
      </c>
      <c r="T9" s="2848"/>
      <c r="U9" s="2848"/>
    </row>
    <row r="10" spans="1:21" s="8" customFormat="1" ht="20.25" customHeight="1">
      <c r="A10" s="2855" t="s">
        <v>4</v>
      </c>
      <c r="B10" s="2855" t="s">
        <v>5</v>
      </c>
      <c r="C10" s="2855" t="s">
        <v>6</v>
      </c>
      <c r="D10" s="2856" t="s">
        <v>7</v>
      </c>
      <c r="E10" s="2855" t="s">
        <v>8</v>
      </c>
      <c r="F10" s="2855" t="s">
        <v>9</v>
      </c>
      <c r="G10" s="2849" t="s">
        <v>10</v>
      </c>
      <c r="H10" s="2849"/>
      <c r="I10" s="2849"/>
      <c r="J10" s="2849"/>
      <c r="K10" s="2849"/>
      <c r="L10" s="2849"/>
      <c r="M10" s="2849"/>
      <c r="N10" s="2849"/>
      <c r="O10" s="2849"/>
      <c r="P10" s="2849"/>
      <c r="Q10" s="2849"/>
      <c r="R10" s="2849"/>
      <c r="S10" s="2850" t="s">
        <v>11</v>
      </c>
      <c r="T10" s="2851"/>
      <c r="U10" s="2852"/>
    </row>
    <row r="11" spans="1:21" s="8" customFormat="1" ht="21.75" customHeight="1">
      <c r="A11" s="2855"/>
      <c r="B11" s="2855"/>
      <c r="C11" s="2855"/>
      <c r="D11" s="2856"/>
      <c r="E11" s="2855"/>
      <c r="F11" s="2855"/>
      <c r="G11" s="2847" t="s">
        <v>12</v>
      </c>
      <c r="H11" s="2847"/>
      <c r="I11" s="2847"/>
      <c r="J11" s="2847" t="s">
        <v>13</v>
      </c>
      <c r="K11" s="2847"/>
      <c r="L11" s="2847"/>
      <c r="M11" s="2847" t="s">
        <v>14</v>
      </c>
      <c r="N11" s="2847"/>
      <c r="O11" s="2847"/>
      <c r="P11" s="2847" t="s">
        <v>15</v>
      </c>
      <c r="Q11" s="2847"/>
      <c r="R11" s="2847"/>
      <c r="S11" s="2853" t="s">
        <v>16</v>
      </c>
      <c r="T11" s="2850" t="s">
        <v>17</v>
      </c>
      <c r="U11" s="2852"/>
    </row>
    <row r="12" spans="1:21" s="8" customFormat="1" ht="22.5" customHeight="1">
      <c r="A12" s="2855"/>
      <c r="B12" s="2855"/>
      <c r="C12" s="2855"/>
      <c r="D12" s="2856"/>
      <c r="E12" s="2855"/>
      <c r="F12" s="2855"/>
      <c r="G12" s="12">
        <v>1</v>
      </c>
      <c r="H12" s="12">
        <v>2</v>
      </c>
      <c r="I12" s="12">
        <v>3</v>
      </c>
      <c r="J12" s="12">
        <v>4</v>
      </c>
      <c r="K12" s="12">
        <v>5</v>
      </c>
      <c r="L12" s="12">
        <v>6</v>
      </c>
      <c r="M12" s="12">
        <v>7</v>
      </c>
      <c r="N12" s="12">
        <v>8</v>
      </c>
      <c r="O12" s="12">
        <v>9</v>
      </c>
      <c r="P12" s="12">
        <v>10</v>
      </c>
      <c r="Q12" s="12">
        <v>11</v>
      </c>
      <c r="R12" s="12">
        <v>12</v>
      </c>
      <c r="S12" s="2854"/>
      <c r="T12" s="13" t="s">
        <v>18</v>
      </c>
      <c r="U12" s="13" t="s">
        <v>19</v>
      </c>
    </row>
    <row r="13" spans="1:21" s="8" customFormat="1" ht="76.5" customHeight="1">
      <c r="A13" s="2881" t="s">
        <v>20</v>
      </c>
      <c r="B13" s="2881" t="s">
        <v>21</v>
      </c>
      <c r="C13" s="2883">
        <v>8000</v>
      </c>
      <c r="D13" s="14" t="s">
        <v>22</v>
      </c>
      <c r="E13" s="14" t="s">
        <v>23</v>
      </c>
      <c r="F13" s="2885" t="s">
        <v>24</v>
      </c>
      <c r="G13" s="15"/>
      <c r="H13" s="15"/>
      <c r="I13" s="15"/>
      <c r="J13" s="15"/>
      <c r="K13" s="15"/>
      <c r="L13" s="15"/>
      <c r="M13" s="15"/>
      <c r="N13" s="15"/>
      <c r="O13" s="15"/>
      <c r="P13" s="15"/>
      <c r="Q13" s="15"/>
      <c r="R13" s="16"/>
      <c r="S13" s="2887" t="s">
        <v>25</v>
      </c>
      <c r="T13" s="2865">
        <v>92764655</v>
      </c>
      <c r="U13" s="2865">
        <v>0</v>
      </c>
    </row>
    <row r="14" spans="1:21" s="8" customFormat="1" ht="50.25" customHeight="1">
      <c r="A14" s="2882"/>
      <c r="B14" s="2882"/>
      <c r="C14" s="2884"/>
      <c r="D14" s="14" t="s">
        <v>26</v>
      </c>
      <c r="E14" s="14" t="s">
        <v>27</v>
      </c>
      <c r="F14" s="2886"/>
      <c r="G14" s="15"/>
      <c r="H14" s="15"/>
      <c r="I14" s="15"/>
      <c r="J14" s="15"/>
      <c r="K14" s="15"/>
      <c r="L14" s="15"/>
      <c r="M14" s="15"/>
      <c r="N14" s="15"/>
      <c r="O14" s="15"/>
      <c r="P14" s="15"/>
      <c r="Q14" s="15"/>
      <c r="R14" s="16"/>
      <c r="S14" s="2888"/>
      <c r="T14" s="2866"/>
      <c r="U14" s="2866"/>
    </row>
    <row r="15" spans="1:21" s="8" customFormat="1" ht="78" customHeight="1">
      <c r="A15" s="2882"/>
      <c r="B15" s="2882"/>
      <c r="C15" s="2884"/>
      <c r="D15" s="14" t="s">
        <v>28</v>
      </c>
      <c r="E15" s="14" t="s">
        <v>29</v>
      </c>
      <c r="F15" s="2886"/>
      <c r="G15" s="15"/>
      <c r="H15" s="15"/>
      <c r="I15" s="15"/>
      <c r="J15" s="15"/>
      <c r="K15" s="15"/>
      <c r="L15" s="15"/>
      <c r="M15" s="15"/>
      <c r="N15" s="15"/>
      <c r="O15" s="15"/>
      <c r="P15" s="15"/>
      <c r="Q15" s="15"/>
      <c r="R15" s="15"/>
      <c r="S15" s="2888"/>
      <c r="T15" s="2866"/>
      <c r="U15" s="2866"/>
    </row>
    <row r="16" spans="1:21" s="8" customFormat="1" ht="60" customHeight="1">
      <c r="A16" s="2882"/>
      <c r="B16" s="2882"/>
      <c r="C16" s="2884"/>
      <c r="D16" s="14" t="s">
        <v>30</v>
      </c>
      <c r="E16" s="14" t="s">
        <v>31</v>
      </c>
      <c r="F16" s="2886"/>
      <c r="G16" s="15"/>
      <c r="H16" s="15"/>
      <c r="I16" s="15"/>
      <c r="J16" s="15"/>
      <c r="K16" s="15"/>
      <c r="L16" s="15"/>
      <c r="M16" s="15"/>
      <c r="N16" s="15"/>
      <c r="O16" s="15"/>
      <c r="P16" s="15"/>
      <c r="Q16" s="15"/>
      <c r="R16" s="16"/>
      <c r="S16" s="2889"/>
      <c r="T16" s="2867"/>
      <c r="U16" s="2866"/>
    </row>
    <row r="17" spans="1:21" s="8" customFormat="1" ht="59.25" customHeight="1">
      <c r="A17" s="2868" t="s">
        <v>32</v>
      </c>
      <c r="B17" s="2871" t="s">
        <v>33</v>
      </c>
      <c r="C17" s="2872">
        <v>1</v>
      </c>
      <c r="D17" s="17" t="s">
        <v>34</v>
      </c>
      <c r="E17" s="18" t="s">
        <v>35</v>
      </c>
      <c r="F17" s="2862" t="s">
        <v>36</v>
      </c>
      <c r="G17" s="19"/>
      <c r="H17" s="19"/>
      <c r="I17" s="19"/>
      <c r="J17" s="19"/>
      <c r="K17" s="19"/>
      <c r="L17" s="19"/>
      <c r="M17" s="19"/>
      <c r="N17" s="19"/>
      <c r="O17" s="19"/>
      <c r="P17" s="19"/>
      <c r="Q17" s="19"/>
      <c r="R17" s="20"/>
      <c r="S17" s="2874" t="s">
        <v>37</v>
      </c>
      <c r="T17" s="2877">
        <f>10375000+4800000+18000</f>
        <v>15193000</v>
      </c>
      <c r="U17" s="2866"/>
    </row>
    <row r="18" spans="1:21" s="8" customFormat="1" ht="62.25" customHeight="1">
      <c r="A18" s="2869"/>
      <c r="B18" s="2871"/>
      <c r="C18" s="2872"/>
      <c r="D18" s="17" t="s">
        <v>38</v>
      </c>
      <c r="E18" s="18" t="s">
        <v>39</v>
      </c>
      <c r="F18" s="2863"/>
      <c r="G18" s="19"/>
      <c r="H18" s="19"/>
      <c r="I18" s="19"/>
      <c r="J18" s="19"/>
      <c r="K18" s="19"/>
      <c r="L18" s="19"/>
      <c r="M18" s="19"/>
      <c r="N18" s="19"/>
      <c r="O18" s="19"/>
      <c r="P18" s="19"/>
      <c r="Q18" s="19"/>
      <c r="R18" s="20"/>
      <c r="S18" s="2875"/>
      <c r="T18" s="2877"/>
      <c r="U18" s="2866"/>
    </row>
    <row r="19" spans="1:21" s="8" customFormat="1" ht="43.5" customHeight="1">
      <c r="A19" s="2869"/>
      <c r="B19" s="2871" t="s">
        <v>40</v>
      </c>
      <c r="C19" s="2872">
        <v>1</v>
      </c>
      <c r="D19" s="17" t="s">
        <v>41</v>
      </c>
      <c r="E19" s="18" t="s">
        <v>42</v>
      </c>
      <c r="F19" s="2863"/>
      <c r="G19" s="19"/>
      <c r="H19" s="19"/>
      <c r="I19" s="19"/>
      <c r="J19" s="19"/>
      <c r="K19" s="19"/>
      <c r="L19" s="19"/>
      <c r="M19" s="19"/>
      <c r="N19" s="19"/>
      <c r="O19" s="19"/>
      <c r="P19" s="19"/>
      <c r="Q19" s="19"/>
      <c r="R19" s="20"/>
      <c r="S19" s="2875"/>
      <c r="T19" s="2877"/>
      <c r="U19" s="2866"/>
    </row>
    <row r="20" spans="1:21" s="8" customFormat="1" ht="56.25" customHeight="1">
      <c r="A20" s="2869"/>
      <c r="B20" s="2871"/>
      <c r="C20" s="2878"/>
      <c r="D20" s="17" t="s">
        <v>43</v>
      </c>
      <c r="E20" s="18" t="s">
        <v>44</v>
      </c>
      <c r="F20" s="2863"/>
      <c r="G20" s="19"/>
      <c r="H20" s="19"/>
      <c r="I20" s="19"/>
      <c r="J20" s="19"/>
      <c r="K20" s="19"/>
      <c r="L20" s="19"/>
      <c r="M20" s="19"/>
      <c r="N20" s="19"/>
      <c r="O20" s="19"/>
      <c r="P20" s="19"/>
      <c r="Q20" s="19"/>
      <c r="R20" s="20"/>
      <c r="S20" s="2875"/>
      <c r="T20" s="2877"/>
      <c r="U20" s="2866"/>
    </row>
    <row r="21" spans="1:21" s="8" customFormat="1" ht="72.75" customHeight="1">
      <c r="A21" s="2869"/>
      <c r="B21" s="2879" t="s">
        <v>45</v>
      </c>
      <c r="C21" s="2857">
        <v>1</v>
      </c>
      <c r="D21" s="21" t="s">
        <v>46</v>
      </c>
      <c r="E21" s="18" t="s">
        <v>47</v>
      </c>
      <c r="F21" s="2863"/>
      <c r="G21" s="19"/>
      <c r="H21" s="19"/>
      <c r="I21" s="19"/>
      <c r="J21" s="19"/>
      <c r="K21" s="19"/>
      <c r="L21" s="19"/>
      <c r="M21" s="19"/>
      <c r="N21" s="19"/>
      <c r="O21" s="19"/>
      <c r="P21" s="19"/>
      <c r="Q21" s="19"/>
      <c r="R21" s="20"/>
      <c r="S21" s="2875"/>
      <c r="T21" s="2877"/>
      <c r="U21" s="2866"/>
    </row>
    <row r="22" spans="1:21" s="8" customFormat="1" ht="68.25" customHeight="1">
      <c r="A22" s="2869"/>
      <c r="B22" s="2880"/>
      <c r="C22" s="2857"/>
      <c r="D22" s="21" t="s">
        <v>48</v>
      </c>
      <c r="E22" s="18" t="s">
        <v>49</v>
      </c>
      <c r="F22" s="2863"/>
      <c r="G22" s="19"/>
      <c r="H22" s="19"/>
      <c r="I22" s="19"/>
      <c r="J22" s="19"/>
      <c r="K22" s="19"/>
      <c r="L22" s="19"/>
      <c r="M22" s="19"/>
      <c r="N22" s="19"/>
      <c r="O22" s="19"/>
      <c r="P22" s="19"/>
      <c r="Q22" s="19"/>
      <c r="R22" s="20"/>
      <c r="S22" s="2875"/>
      <c r="T22" s="2877"/>
      <c r="U22" s="2866"/>
    </row>
    <row r="23" spans="1:21" s="8" customFormat="1" ht="62.25" customHeight="1">
      <c r="A23" s="2870"/>
      <c r="B23" s="18" t="s">
        <v>50</v>
      </c>
      <c r="C23" s="22">
        <v>1</v>
      </c>
      <c r="D23" s="23" t="s">
        <v>51</v>
      </c>
      <c r="E23" s="24" t="s">
        <v>52</v>
      </c>
      <c r="F23" s="2873"/>
      <c r="G23" s="19"/>
      <c r="H23" s="19"/>
      <c r="I23" s="19"/>
      <c r="J23" s="19"/>
      <c r="K23" s="19"/>
      <c r="L23" s="19"/>
      <c r="M23" s="19"/>
      <c r="N23" s="19"/>
      <c r="O23" s="19"/>
      <c r="P23" s="19"/>
      <c r="Q23" s="19"/>
      <c r="R23" s="20"/>
      <c r="S23" s="2875"/>
      <c r="T23" s="2877"/>
      <c r="U23" s="2866"/>
    </row>
    <row r="24" spans="1:21" s="8" customFormat="1" ht="54.75" customHeight="1">
      <c r="A24" s="2858" t="s">
        <v>53</v>
      </c>
      <c r="B24" s="2861" t="s">
        <v>54</v>
      </c>
      <c r="C24" s="2857">
        <v>1</v>
      </c>
      <c r="D24" s="17" t="s">
        <v>55</v>
      </c>
      <c r="E24" s="18" t="s">
        <v>56</v>
      </c>
      <c r="F24" s="2862" t="s">
        <v>57</v>
      </c>
      <c r="G24" s="19"/>
      <c r="H24" s="19"/>
      <c r="I24" s="19"/>
      <c r="J24" s="19"/>
      <c r="K24" s="19"/>
      <c r="L24" s="19"/>
      <c r="M24" s="19"/>
      <c r="N24" s="19"/>
      <c r="O24" s="19"/>
      <c r="P24" s="19"/>
      <c r="Q24" s="19"/>
      <c r="R24" s="20"/>
      <c r="S24" s="2875"/>
      <c r="T24" s="2877"/>
      <c r="U24" s="2866"/>
    </row>
    <row r="25" spans="1:21" s="8" customFormat="1" ht="62.25" customHeight="1">
      <c r="A25" s="2859"/>
      <c r="B25" s="2861"/>
      <c r="C25" s="2857"/>
      <c r="D25" s="25" t="s">
        <v>38</v>
      </c>
      <c r="E25" s="18" t="s">
        <v>58</v>
      </c>
      <c r="F25" s="2863"/>
      <c r="G25" s="19"/>
      <c r="H25" s="19"/>
      <c r="I25" s="19"/>
      <c r="J25" s="19"/>
      <c r="K25" s="19"/>
      <c r="L25" s="19"/>
      <c r="M25" s="19"/>
      <c r="N25" s="19"/>
      <c r="O25" s="19"/>
      <c r="P25" s="19"/>
      <c r="Q25" s="19"/>
      <c r="R25" s="20"/>
      <c r="S25" s="2875"/>
      <c r="T25" s="2877"/>
      <c r="U25" s="2866"/>
    </row>
    <row r="26" spans="1:21" s="8" customFormat="1" ht="61.5" customHeight="1">
      <c r="A26" s="2859"/>
      <c r="B26" s="2861"/>
      <c r="C26" s="2857"/>
      <c r="D26" s="21" t="s">
        <v>59</v>
      </c>
      <c r="E26" s="18" t="s">
        <v>60</v>
      </c>
      <c r="F26" s="2863"/>
      <c r="G26" s="19"/>
      <c r="H26" s="19"/>
      <c r="I26" s="19"/>
      <c r="J26" s="19"/>
      <c r="K26" s="19"/>
      <c r="L26" s="19"/>
      <c r="M26" s="19"/>
      <c r="N26" s="19"/>
      <c r="O26" s="19"/>
      <c r="P26" s="19"/>
      <c r="Q26" s="19"/>
      <c r="R26" s="20"/>
      <c r="S26" s="2875"/>
      <c r="T26" s="2877"/>
      <c r="U26" s="2866"/>
    </row>
    <row r="27" spans="1:21" s="8" customFormat="1" ht="80.25" customHeight="1">
      <c r="A27" s="2859"/>
      <c r="B27" s="2861" t="s">
        <v>61</v>
      </c>
      <c r="C27" s="2857">
        <v>1</v>
      </c>
      <c r="D27" s="21" t="s">
        <v>62</v>
      </c>
      <c r="E27" s="24" t="s">
        <v>63</v>
      </c>
      <c r="F27" s="2863"/>
      <c r="G27" s="19"/>
      <c r="H27" s="19"/>
      <c r="I27" s="19"/>
      <c r="J27" s="19"/>
      <c r="K27" s="19"/>
      <c r="L27" s="19"/>
      <c r="M27" s="19"/>
      <c r="N27" s="19"/>
      <c r="O27" s="19"/>
      <c r="P27" s="19"/>
      <c r="Q27" s="19"/>
      <c r="R27" s="20"/>
      <c r="S27" s="2875"/>
      <c r="T27" s="2877"/>
      <c r="U27" s="2866"/>
    </row>
    <row r="28" spans="1:21" s="26" customFormat="1" ht="99.75" customHeight="1">
      <c r="A28" s="2860"/>
      <c r="B28" s="2861"/>
      <c r="C28" s="2857"/>
      <c r="D28" s="21" t="s">
        <v>64</v>
      </c>
      <c r="E28" s="18" t="s">
        <v>65</v>
      </c>
      <c r="F28" s="2864"/>
      <c r="G28" s="19"/>
      <c r="H28" s="19"/>
      <c r="I28" s="19"/>
      <c r="J28" s="19"/>
      <c r="K28" s="19"/>
      <c r="L28" s="19"/>
      <c r="M28" s="19"/>
      <c r="N28" s="19"/>
      <c r="O28" s="19"/>
      <c r="P28" s="19"/>
      <c r="Q28" s="19"/>
      <c r="R28" s="20"/>
      <c r="S28" s="2875"/>
      <c r="T28" s="2877"/>
      <c r="U28" s="2866"/>
    </row>
    <row r="29" spans="1:21" s="26" customFormat="1" ht="60" customHeight="1">
      <c r="A29" s="2868" t="s">
        <v>66</v>
      </c>
      <c r="B29" s="2880" t="s">
        <v>67</v>
      </c>
      <c r="C29" s="2895">
        <v>520</v>
      </c>
      <c r="D29" s="21" t="s">
        <v>68</v>
      </c>
      <c r="E29" s="18" t="s">
        <v>69</v>
      </c>
      <c r="F29" s="2862" t="s">
        <v>70</v>
      </c>
      <c r="G29" s="19"/>
      <c r="H29" s="19"/>
      <c r="I29" s="19"/>
      <c r="J29" s="19"/>
      <c r="K29" s="19"/>
      <c r="L29" s="19"/>
      <c r="M29" s="19"/>
      <c r="N29" s="19"/>
      <c r="O29" s="19"/>
      <c r="P29" s="19"/>
      <c r="Q29" s="19"/>
      <c r="R29" s="20"/>
      <c r="S29" s="2875"/>
      <c r="T29" s="2877"/>
      <c r="U29" s="2866"/>
    </row>
    <row r="30" spans="1:21" s="26" customFormat="1" ht="64.5" customHeight="1">
      <c r="A30" s="2869"/>
      <c r="B30" s="2880"/>
      <c r="C30" s="2895"/>
      <c r="D30" s="21" t="s">
        <v>71</v>
      </c>
      <c r="E30" s="18" t="s">
        <v>72</v>
      </c>
      <c r="F30" s="2896"/>
      <c r="G30" s="19"/>
      <c r="H30" s="19"/>
      <c r="I30" s="19"/>
      <c r="J30" s="19"/>
      <c r="K30" s="19"/>
      <c r="L30" s="19"/>
      <c r="M30" s="19"/>
      <c r="N30" s="19"/>
      <c r="O30" s="19"/>
      <c r="P30" s="19"/>
      <c r="Q30" s="19"/>
      <c r="R30" s="20"/>
      <c r="S30" s="2875"/>
      <c r="T30" s="2877"/>
      <c r="U30" s="2866"/>
    </row>
    <row r="31" spans="1:21" s="26" customFormat="1" ht="56.25" customHeight="1">
      <c r="A31" s="2869"/>
      <c r="B31" s="2880"/>
      <c r="C31" s="2895"/>
      <c r="D31" s="21" t="s">
        <v>73</v>
      </c>
      <c r="E31" s="18" t="s">
        <v>74</v>
      </c>
      <c r="F31" s="2896"/>
      <c r="G31" s="19"/>
      <c r="H31" s="19"/>
      <c r="I31" s="19"/>
      <c r="J31" s="19"/>
      <c r="K31" s="19"/>
      <c r="L31" s="19"/>
      <c r="M31" s="19"/>
      <c r="N31" s="19"/>
      <c r="O31" s="19"/>
      <c r="P31" s="19"/>
      <c r="Q31" s="19"/>
      <c r="R31" s="20"/>
      <c r="S31" s="2875"/>
      <c r="T31" s="2877"/>
      <c r="U31" s="2866"/>
    </row>
    <row r="32" spans="1:21" s="26" customFormat="1" ht="117" customHeight="1">
      <c r="A32" s="2869"/>
      <c r="B32" s="2880"/>
      <c r="C32" s="2895"/>
      <c r="D32" s="27" t="s">
        <v>75</v>
      </c>
      <c r="E32" s="18" t="s">
        <v>76</v>
      </c>
      <c r="F32" s="2896"/>
      <c r="G32" s="19"/>
      <c r="H32" s="19"/>
      <c r="I32" s="19"/>
      <c r="J32" s="19"/>
      <c r="K32" s="19"/>
      <c r="L32" s="19"/>
      <c r="M32" s="19"/>
      <c r="N32" s="19"/>
      <c r="O32" s="19"/>
      <c r="P32" s="19"/>
      <c r="Q32" s="19"/>
      <c r="R32" s="20"/>
      <c r="S32" s="2875"/>
      <c r="T32" s="2877"/>
      <c r="U32" s="2866"/>
    </row>
    <row r="33" spans="1:21" s="8" customFormat="1" ht="54.75" customHeight="1">
      <c r="A33" s="2890"/>
      <c r="B33" s="2880"/>
      <c r="C33" s="2895"/>
      <c r="D33" s="21" t="s">
        <v>77</v>
      </c>
      <c r="E33" s="18" t="s">
        <v>78</v>
      </c>
      <c r="F33" s="2896"/>
      <c r="G33" s="19"/>
      <c r="H33" s="19"/>
      <c r="I33" s="19"/>
      <c r="J33" s="19"/>
      <c r="K33" s="19"/>
      <c r="L33" s="19"/>
      <c r="M33" s="19"/>
      <c r="N33" s="19"/>
      <c r="O33" s="19"/>
      <c r="P33" s="19"/>
      <c r="Q33" s="19"/>
      <c r="R33" s="20"/>
      <c r="S33" s="2875"/>
      <c r="T33" s="2877"/>
      <c r="U33" s="2866"/>
    </row>
    <row r="34" spans="1:21" s="8" customFormat="1" ht="60" customHeight="1">
      <c r="A34" s="2897" t="s">
        <v>79</v>
      </c>
      <c r="B34" s="2861" t="s">
        <v>80</v>
      </c>
      <c r="C34" s="2857">
        <v>1</v>
      </c>
      <c r="D34" s="17" t="s">
        <v>55</v>
      </c>
      <c r="E34" s="18" t="s">
        <v>81</v>
      </c>
      <c r="F34" s="2862" t="s">
        <v>57</v>
      </c>
      <c r="G34" s="19"/>
      <c r="H34" s="19"/>
      <c r="I34" s="19"/>
      <c r="J34" s="19"/>
      <c r="K34" s="19"/>
      <c r="L34" s="19"/>
      <c r="M34" s="19"/>
      <c r="N34" s="19"/>
      <c r="O34" s="19"/>
      <c r="P34" s="19"/>
      <c r="Q34" s="19"/>
      <c r="R34" s="20"/>
      <c r="S34" s="2875"/>
      <c r="T34" s="2877"/>
      <c r="U34" s="2866"/>
    </row>
    <row r="35" spans="1:21" s="8" customFormat="1" ht="63.75" customHeight="1">
      <c r="A35" s="2898"/>
      <c r="B35" s="2861"/>
      <c r="C35" s="2857"/>
      <c r="D35" s="27" t="s">
        <v>38</v>
      </c>
      <c r="E35" s="18" t="s">
        <v>82</v>
      </c>
      <c r="F35" s="2863"/>
      <c r="G35" s="19"/>
      <c r="H35" s="19"/>
      <c r="I35" s="19"/>
      <c r="J35" s="19"/>
      <c r="K35" s="19"/>
      <c r="L35" s="19"/>
      <c r="M35" s="19"/>
      <c r="N35" s="19"/>
      <c r="O35" s="19"/>
      <c r="P35" s="19"/>
      <c r="Q35" s="19"/>
      <c r="R35" s="20"/>
      <c r="S35" s="2875"/>
      <c r="T35" s="2877"/>
      <c r="U35" s="2866"/>
    </row>
    <row r="36" spans="1:21" s="8" customFormat="1" ht="53.25" customHeight="1">
      <c r="A36" s="2898"/>
      <c r="B36" s="2861" t="s">
        <v>83</v>
      </c>
      <c r="C36" s="2857">
        <v>1</v>
      </c>
      <c r="D36" s="27" t="s">
        <v>84</v>
      </c>
      <c r="E36" s="18" t="s">
        <v>44</v>
      </c>
      <c r="F36" s="2863"/>
      <c r="G36" s="19"/>
      <c r="H36" s="19"/>
      <c r="I36" s="19"/>
      <c r="J36" s="19"/>
      <c r="K36" s="19"/>
      <c r="L36" s="19"/>
      <c r="M36" s="19"/>
      <c r="N36" s="19"/>
      <c r="O36" s="19"/>
      <c r="P36" s="19"/>
      <c r="Q36" s="19"/>
      <c r="R36" s="20"/>
      <c r="S36" s="2875"/>
      <c r="T36" s="2877"/>
      <c r="U36" s="2866"/>
    </row>
    <row r="37" spans="1:21" s="8" customFormat="1" ht="57" customHeight="1">
      <c r="A37" s="2898"/>
      <c r="B37" s="2861"/>
      <c r="C37" s="2857"/>
      <c r="D37" s="21" t="s">
        <v>85</v>
      </c>
      <c r="E37" s="18" t="s">
        <v>63</v>
      </c>
      <c r="F37" s="2863"/>
      <c r="G37" s="19"/>
      <c r="H37" s="19"/>
      <c r="I37" s="19"/>
      <c r="J37" s="19"/>
      <c r="K37" s="19"/>
      <c r="L37" s="19"/>
      <c r="M37" s="19"/>
      <c r="N37" s="19"/>
      <c r="O37" s="19"/>
      <c r="P37" s="19"/>
      <c r="Q37" s="19"/>
      <c r="R37" s="20"/>
      <c r="S37" s="2875"/>
      <c r="T37" s="2877"/>
      <c r="U37" s="2866"/>
    </row>
    <row r="38" spans="1:21" s="8" customFormat="1" ht="87" customHeight="1">
      <c r="A38" s="2899"/>
      <c r="B38" s="57" t="s">
        <v>86</v>
      </c>
      <c r="C38" s="28">
        <v>1</v>
      </c>
      <c r="D38" s="21" t="s">
        <v>87</v>
      </c>
      <c r="E38" s="18" t="s">
        <v>88</v>
      </c>
      <c r="F38" s="2864"/>
      <c r="G38" s="19"/>
      <c r="H38" s="19"/>
      <c r="I38" s="19"/>
      <c r="J38" s="19"/>
      <c r="K38" s="19"/>
      <c r="L38" s="19"/>
      <c r="M38" s="19"/>
      <c r="N38" s="19"/>
      <c r="O38" s="19"/>
      <c r="P38" s="19"/>
      <c r="Q38" s="19"/>
      <c r="R38" s="20"/>
      <c r="S38" s="2875"/>
      <c r="T38" s="2877"/>
      <c r="U38" s="2866"/>
    </row>
    <row r="39" spans="1:21" s="8" customFormat="1" ht="60.75" customHeight="1">
      <c r="A39" s="2868" t="s">
        <v>89</v>
      </c>
      <c r="B39" s="2891" t="s">
        <v>90</v>
      </c>
      <c r="C39" s="2892">
        <v>1</v>
      </c>
      <c r="D39" s="17" t="s">
        <v>55</v>
      </c>
      <c r="E39" s="18" t="s">
        <v>35</v>
      </c>
      <c r="F39" s="2862" t="s">
        <v>57</v>
      </c>
      <c r="G39" s="19"/>
      <c r="H39" s="19"/>
      <c r="I39" s="19"/>
      <c r="J39" s="19"/>
      <c r="K39" s="19"/>
      <c r="L39" s="19"/>
      <c r="M39" s="19"/>
      <c r="N39" s="19"/>
      <c r="O39" s="19"/>
      <c r="P39" s="19"/>
      <c r="Q39" s="19"/>
      <c r="R39" s="20"/>
      <c r="S39" s="2875"/>
      <c r="T39" s="2877"/>
      <c r="U39" s="2866"/>
    </row>
    <row r="40" spans="1:21" s="8" customFormat="1" ht="62.25" customHeight="1">
      <c r="A40" s="2869"/>
      <c r="B40" s="2871"/>
      <c r="C40" s="2893"/>
      <c r="D40" s="27" t="s">
        <v>38</v>
      </c>
      <c r="E40" s="18" t="s">
        <v>82</v>
      </c>
      <c r="F40" s="2863"/>
      <c r="G40" s="19"/>
      <c r="H40" s="19"/>
      <c r="I40" s="19"/>
      <c r="J40" s="19"/>
      <c r="K40" s="19"/>
      <c r="L40" s="19"/>
      <c r="M40" s="19"/>
      <c r="N40" s="19"/>
      <c r="O40" s="19"/>
      <c r="P40" s="19"/>
      <c r="Q40" s="19"/>
      <c r="R40" s="20"/>
      <c r="S40" s="2875"/>
      <c r="T40" s="2877"/>
      <c r="U40" s="2866"/>
    </row>
    <row r="41" spans="1:21" s="8" customFormat="1" ht="63.75" customHeight="1">
      <c r="A41" s="2869"/>
      <c r="B41" s="2871" t="s">
        <v>91</v>
      </c>
      <c r="C41" s="2878">
        <v>1</v>
      </c>
      <c r="D41" s="17" t="s">
        <v>92</v>
      </c>
      <c r="E41" s="18" t="s">
        <v>44</v>
      </c>
      <c r="F41" s="2863"/>
      <c r="G41" s="19"/>
      <c r="H41" s="19"/>
      <c r="I41" s="19"/>
      <c r="J41" s="19"/>
      <c r="K41" s="19"/>
      <c r="L41" s="19"/>
      <c r="M41" s="19"/>
      <c r="N41" s="19"/>
      <c r="O41" s="19"/>
      <c r="P41" s="19"/>
      <c r="Q41" s="19"/>
      <c r="R41" s="20"/>
      <c r="S41" s="2875"/>
      <c r="T41" s="2877"/>
      <c r="U41" s="2866"/>
    </row>
    <row r="42" spans="1:21" s="8" customFormat="1" ht="63.75" customHeight="1">
      <c r="A42" s="2869"/>
      <c r="B42" s="2871"/>
      <c r="C42" s="2893"/>
      <c r="D42" s="17" t="s">
        <v>93</v>
      </c>
      <c r="E42" s="18" t="s">
        <v>94</v>
      </c>
      <c r="F42" s="2863"/>
      <c r="G42" s="19"/>
      <c r="H42" s="19"/>
      <c r="I42" s="19"/>
      <c r="J42" s="19"/>
      <c r="K42" s="19"/>
      <c r="L42" s="19"/>
      <c r="M42" s="19"/>
      <c r="N42" s="19"/>
      <c r="O42" s="19"/>
      <c r="P42" s="19"/>
      <c r="Q42" s="19"/>
      <c r="R42" s="20"/>
      <c r="S42" s="2875"/>
      <c r="T42" s="2877"/>
      <c r="U42" s="2866"/>
    </row>
    <row r="43" spans="1:21" s="8" customFormat="1" ht="48" customHeight="1">
      <c r="A43" s="2869"/>
      <c r="B43" s="2894" t="s">
        <v>95</v>
      </c>
      <c r="C43" s="2878">
        <v>1</v>
      </c>
      <c r="D43" s="25" t="s">
        <v>96</v>
      </c>
      <c r="E43" s="18" t="s">
        <v>97</v>
      </c>
      <c r="F43" s="2863"/>
      <c r="G43" s="19"/>
      <c r="H43" s="19"/>
      <c r="I43" s="19"/>
      <c r="J43" s="19"/>
      <c r="K43" s="19"/>
      <c r="L43" s="19"/>
      <c r="M43" s="19"/>
      <c r="N43" s="19"/>
      <c r="O43" s="19"/>
      <c r="P43" s="19"/>
      <c r="Q43" s="19"/>
      <c r="R43" s="20"/>
      <c r="S43" s="2875"/>
      <c r="T43" s="2877"/>
      <c r="U43" s="2866"/>
    </row>
    <row r="44" spans="1:21" s="8" customFormat="1" ht="90">
      <c r="A44" s="2890"/>
      <c r="B44" s="2891"/>
      <c r="C44" s="2893"/>
      <c r="D44" s="17" t="s">
        <v>98</v>
      </c>
      <c r="E44" s="18" t="s">
        <v>88</v>
      </c>
      <c r="F44" s="2864"/>
      <c r="G44" s="19"/>
      <c r="H44" s="19"/>
      <c r="I44" s="19"/>
      <c r="J44" s="19"/>
      <c r="K44" s="19"/>
      <c r="L44" s="19"/>
      <c r="M44" s="19"/>
      <c r="N44" s="19"/>
      <c r="O44" s="19"/>
      <c r="P44" s="19"/>
      <c r="Q44" s="19"/>
      <c r="R44" s="20"/>
      <c r="S44" s="2875"/>
      <c r="T44" s="2877"/>
      <c r="U44" s="2866"/>
    </row>
    <row r="45" spans="1:21" s="8" customFormat="1" ht="54">
      <c r="A45" s="2868" t="s">
        <v>99</v>
      </c>
      <c r="B45" s="2894" t="s">
        <v>100</v>
      </c>
      <c r="C45" s="2900">
        <v>1</v>
      </c>
      <c r="D45" s="17" t="s">
        <v>55</v>
      </c>
      <c r="E45" s="18" t="s">
        <v>56</v>
      </c>
      <c r="F45" s="2862" t="s">
        <v>101</v>
      </c>
      <c r="G45" s="19"/>
      <c r="H45" s="19"/>
      <c r="I45" s="19"/>
      <c r="J45" s="19"/>
      <c r="K45" s="19"/>
      <c r="L45" s="19"/>
      <c r="M45" s="19"/>
      <c r="N45" s="19"/>
      <c r="O45" s="19"/>
      <c r="P45" s="19"/>
      <c r="Q45" s="19"/>
      <c r="R45" s="20"/>
      <c r="S45" s="2875"/>
      <c r="T45" s="2877"/>
      <c r="U45" s="2866"/>
    </row>
    <row r="46" spans="1:21" s="8" customFormat="1" ht="68.25" customHeight="1">
      <c r="A46" s="2869"/>
      <c r="B46" s="2903"/>
      <c r="C46" s="2904"/>
      <c r="D46" s="27" t="s">
        <v>38</v>
      </c>
      <c r="E46" s="18" t="s">
        <v>102</v>
      </c>
      <c r="F46" s="2863"/>
      <c r="G46" s="19"/>
      <c r="H46" s="19"/>
      <c r="I46" s="19"/>
      <c r="J46" s="19"/>
      <c r="K46" s="19"/>
      <c r="L46" s="19"/>
      <c r="M46" s="19"/>
      <c r="N46" s="19"/>
      <c r="O46" s="19"/>
      <c r="P46" s="19"/>
      <c r="Q46" s="19"/>
      <c r="R46" s="20"/>
      <c r="S46" s="2875"/>
      <c r="T46" s="2877"/>
      <c r="U46" s="2866"/>
    </row>
    <row r="47" spans="1:21" s="8" customFormat="1" ht="50.25" customHeight="1">
      <c r="A47" s="2869"/>
      <c r="B47" s="2903"/>
      <c r="C47" s="2904"/>
      <c r="D47" s="17" t="s">
        <v>84</v>
      </c>
      <c r="E47" s="18" t="s">
        <v>44</v>
      </c>
      <c r="F47" s="2863"/>
      <c r="G47" s="19"/>
      <c r="H47" s="19"/>
      <c r="I47" s="19"/>
      <c r="J47" s="19"/>
      <c r="K47" s="19"/>
      <c r="L47" s="19"/>
      <c r="M47" s="19"/>
      <c r="N47" s="19"/>
      <c r="O47" s="19"/>
      <c r="P47" s="19"/>
      <c r="Q47" s="19"/>
      <c r="R47" s="20"/>
      <c r="S47" s="2875"/>
      <c r="T47" s="2877"/>
      <c r="U47" s="2866"/>
    </row>
    <row r="48" spans="1:21" s="8" customFormat="1" ht="61.5" customHeight="1">
      <c r="A48" s="2869"/>
      <c r="B48" s="2891"/>
      <c r="C48" s="2904"/>
      <c r="D48" s="17" t="s">
        <v>103</v>
      </c>
      <c r="E48" s="18" t="s">
        <v>94</v>
      </c>
      <c r="F48" s="2864"/>
      <c r="G48" s="19"/>
      <c r="H48" s="19"/>
      <c r="I48" s="19"/>
      <c r="J48" s="19"/>
      <c r="K48" s="19"/>
      <c r="L48" s="19"/>
      <c r="M48" s="19"/>
      <c r="N48" s="19"/>
      <c r="O48" s="19"/>
      <c r="P48" s="19"/>
      <c r="Q48" s="19"/>
      <c r="R48" s="20"/>
      <c r="S48" s="2875"/>
      <c r="T48" s="2877"/>
      <c r="U48" s="2866"/>
    </row>
    <row r="49" spans="1:21" s="8" customFormat="1" ht="54">
      <c r="A49" s="2897" t="s">
        <v>104</v>
      </c>
      <c r="B49" s="2894" t="s">
        <v>105</v>
      </c>
      <c r="C49" s="2900">
        <v>1</v>
      </c>
      <c r="D49" s="17" t="s">
        <v>55</v>
      </c>
      <c r="E49" s="18" t="s">
        <v>56</v>
      </c>
      <c r="F49" s="2862" t="s">
        <v>57</v>
      </c>
      <c r="G49" s="19"/>
      <c r="H49" s="19"/>
      <c r="I49" s="19"/>
      <c r="J49" s="19"/>
      <c r="K49" s="19"/>
      <c r="L49" s="19"/>
      <c r="M49" s="19"/>
      <c r="N49" s="19"/>
      <c r="O49" s="19"/>
      <c r="P49" s="19"/>
      <c r="Q49" s="19"/>
      <c r="R49" s="20"/>
      <c r="S49" s="2875"/>
      <c r="T49" s="2877"/>
      <c r="U49" s="2866"/>
    </row>
    <row r="50" spans="1:21" s="8" customFormat="1" ht="60.75" customHeight="1">
      <c r="A50" s="2898"/>
      <c r="B50" s="2903"/>
      <c r="C50" s="2904"/>
      <c r="D50" s="27" t="s">
        <v>38</v>
      </c>
      <c r="E50" s="18" t="s">
        <v>102</v>
      </c>
      <c r="F50" s="2863"/>
      <c r="G50" s="19"/>
      <c r="H50" s="19"/>
      <c r="I50" s="19"/>
      <c r="J50" s="19"/>
      <c r="K50" s="19"/>
      <c r="L50" s="19"/>
      <c r="M50" s="19"/>
      <c r="N50" s="19"/>
      <c r="O50" s="19"/>
      <c r="P50" s="19"/>
      <c r="Q50" s="19"/>
      <c r="R50" s="20"/>
      <c r="S50" s="2875"/>
      <c r="T50" s="2877"/>
      <c r="U50" s="2866"/>
    </row>
    <row r="51" spans="1:21" s="8" customFormat="1" ht="48.75" customHeight="1">
      <c r="A51" s="2898"/>
      <c r="B51" s="2903"/>
      <c r="C51" s="2905"/>
      <c r="D51" s="17" t="s">
        <v>84</v>
      </c>
      <c r="E51" s="18" t="s">
        <v>44</v>
      </c>
      <c r="F51" s="2863"/>
      <c r="G51" s="19"/>
      <c r="H51" s="19"/>
      <c r="I51" s="19"/>
      <c r="J51" s="19"/>
      <c r="K51" s="19"/>
      <c r="L51" s="19"/>
      <c r="M51" s="19"/>
      <c r="N51" s="19"/>
      <c r="O51" s="19"/>
      <c r="P51" s="19"/>
      <c r="Q51" s="19"/>
      <c r="R51" s="20"/>
      <c r="S51" s="2875"/>
      <c r="T51" s="2877"/>
      <c r="U51" s="2866"/>
    </row>
    <row r="52" spans="1:21" s="8" customFormat="1" ht="45" customHeight="1">
      <c r="A52" s="2898"/>
      <c r="B52" s="2906" t="s">
        <v>106</v>
      </c>
      <c r="C52" s="2907">
        <v>1</v>
      </c>
      <c r="D52" s="17" t="s">
        <v>85</v>
      </c>
      <c r="E52" s="18" t="s">
        <v>94</v>
      </c>
      <c r="F52" s="2863"/>
      <c r="G52" s="19"/>
      <c r="H52" s="19"/>
      <c r="I52" s="19"/>
      <c r="J52" s="19"/>
      <c r="K52" s="19"/>
      <c r="L52" s="19"/>
      <c r="M52" s="19"/>
      <c r="N52" s="19"/>
      <c r="O52" s="19"/>
      <c r="P52" s="19"/>
      <c r="Q52" s="19"/>
      <c r="R52" s="20"/>
      <c r="S52" s="2875"/>
      <c r="T52" s="2877"/>
      <c r="U52" s="2866"/>
    </row>
    <row r="53" spans="1:21" s="8" customFormat="1" ht="43.5" customHeight="1">
      <c r="A53" s="2898"/>
      <c r="B53" s="2903"/>
      <c r="C53" s="2904"/>
      <c r="D53" s="17" t="s">
        <v>107</v>
      </c>
      <c r="E53" s="18" t="s">
        <v>42</v>
      </c>
      <c r="F53" s="2863"/>
      <c r="G53" s="19"/>
      <c r="H53" s="19"/>
      <c r="I53" s="19"/>
      <c r="J53" s="19"/>
      <c r="K53" s="19"/>
      <c r="L53" s="19"/>
      <c r="M53" s="19"/>
      <c r="N53" s="19"/>
      <c r="O53" s="19"/>
      <c r="P53" s="19"/>
      <c r="Q53" s="19"/>
      <c r="R53" s="20"/>
      <c r="S53" s="2875"/>
      <c r="T53" s="2877"/>
      <c r="U53" s="2866"/>
    </row>
    <row r="54" spans="1:21" s="8" customFormat="1" ht="90">
      <c r="A54" s="2899"/>
      <c r="B54" s="2891"/>
      <c r="C54" s="2901"/>
      <c r="D54" s="17" t="s">
        <v>108</v>
      </c>
      <c r="E54" s="18" t="s">
        <v>109</v>
      </c>
      <c r="F54" s="2864"/>
      <c r="G54" s="19"/>
      <c r="H54" s="19"/>
      <c r="I54" s="19"/>
      <c r="J54" s="19"/>
      <c r="K54" s="19"/>
      <c r="L54" s="19"/>
      <c r="M54" s="19"/>
      <c r="N54" s="19"/>
      <c r="O54" s="19"/>
      <c r="P54" s="19"/>
      <c r="Q54" s="19"/>
      <c r="R54" s="20"/>
      <c r="S54" s="2875"/>
      <c r="T54" s="2877"/>
      <c r="U54" s="2866"/>
    </row>
    <row r="55" spans="1:21" s="8" customFormat="1" ht="60.75" customHeight="1">
      <c r="A55" s="2868" t="s">
        <v>110</v>
      </c>
      <c r="B55" s="2894" t="s">
        <v>111</v>
      </c>
      <c r="C55" s="2900">
        <v>1</v>
      </c>
      <c r="D55" s="17" t="s">
        <v>55</v>
      </c>
      <c r="E55" s="18" t="s">
        <v>56</v>
      </c>
      <c r="F55" s="2862" t="s">
        <v>57</v>
      </c>
      <c r="G55" s="19"/>
      <c r="H55" s="19"/>
      <c r="I55" s="19"/>
      <c r="J55" s="19"/>
      <c r="K55" s="19"/>
      <c r="L55" s="19"/>
      <c r="M55" s="19"/>
      <c r="N55" s="19"/>
      <c r="O55" s="19"/>
      <c r="P55" s="19"/>
      <c r="Q55" s="19"/>
      <c r="R55" s="20"/>
      <c r="S55" s="2875"/>
      <c r="T55" s="2877"/>
      <c r="U55" s="2866"/>
    </row>
    <row r="56" spans="1:21" s="8" customFormat="1" ht="59.25" customHeight="1">
      <c r="A56" s="2869"/>
      <c r="B56" s="2891"/>
      <c r="C56" s="2901"/>
      <c r="D56" s="21" t="s">
        <v>38</v>
      </c>
      <c r="E56" s="18" t="s">
        <v>102</v>
      </c>
      <c r="F56" s="2896"/>
      <c r="G56" s="19"/>
      <c r="H56" s="19"/>
      <c r="I56" s="19"/>
      <c r="J56" s="19"/>
      <c r="K56" s="19"/>
      <c r="L56" s="19"/>
      <c r="M56" s="19"/>
      <c r="N56" s="19"/>
      <c r="O56" s="19"/>
      <c r="P56" s="19"/>
      <c r="Q56" s="19"/>
      <c r="R56" s="20"/>
      <c r="S56" s="2875"/>
      <c r="T56" s="2877"/>
      <c r="U56" s="2866"/>
    </row>
    <row r="57" spans="1:21" s="8" customFormat="1" ht="42.75" customHeight="1">
      <c r="A57" s="2869"/>
      <c r="B57" s="24"/>
      <c r="C57" s="29"/>
      <c r="D57" s="17" t="s">
        <v>112</v>
      </c>
      <c r="E57" s="18" t="s">
        <v>42</v>
      </c>
      <c r="F57" s="2896"/>
      <c r="G57" s="19"/>
      <c r="H57" s="19"/>
      <c r="I57" s="19"/>
      <c r="J57" s="19"/>
      <c r="K57" s="19"/>
      <c r="L57" s="19"/>
      <c r="M57" s="19"/>
      <c r="N57" s="19"/>
      <c r="O57" s="19"/>
      <c r="P57" s="19"/>
      <c r="Q57" s="19"/>
      <c r="R57" s="20"/>
      <c r="S57" s="2875"/>
      <c r="T57" s="2877"/>
      <c r="U57" s="2866"/>
    </row>
    <row r="58" spans="1:21" s="8" customFormat="1" ht="49.5" customHeight="1">
      <c r="A58" s="2869"/>
      <c r="B58" s="2894" t="s">
        <v>113</v>
      </c>
      <c r="C58" s="2900">
        <v>1</v>
      </c>
      <c r="D58" s="17" t="s">
        <v>114</v>
      </c>
      <c r="E58" s="18" t="s">
        <v>44</v>
      </c>
      <c r="F58" s="2896"/>
      <c r="G58" s="19"/>
      <c r="H58" s="19"/>
      <c r="I58" s="19"/>
      <c r="J58" s="19"/>
      <c r="K58" s="19"/>
      <c r="L58" s="19"/>
      <c r="M58" s="19"/>
      <c r="N58" s="19"/>
      <c r="O58" s="19"/>
      <c r="P58" s="19"/>
      <c r="Q58" s="19"/>
      <c r="R58" s="20"/>
      <c r="S58" s="2875"/>
      <c r="T58" s="2877"/>
      <c r="U58" s="2866"/>
    </row>
    <row r="59" spans="1:21" s="8" customFormat="1" ht="42.75" customHeight="1">
      <c r="A59" s="2869"/>
      <c r="B59" s="2891"/>
      <c r="C59" s="2901"/>
      <c r="D59" s="17" t="s">
        <v>115</v>
      </c>
      <c r="E59" s="18" t="s">
        <v>94</v>
      </c>
      <c r="F59" s="2896"/>
      <c r="G59" s="19"/>
      <c r="H59" s="19"/>
      <c r="I59" s="19"/>
      <c r="J59" s="19"/>
      <c r="K59" s="19"/>
      <c r="L59" s="19"/>
      <c r="M59" s="19"/>
      <c r="N59" s="19"/>
      <c r="O59" s="19"/>
      <c r="P59" s="19"/>
      <c r="Q59" s="19"/>
      <c r="R59" s="20"/>
      <c r="S59" s="2875"/>
      <c r="T59" s="2877"/>
      <c r="U59" s="2866"/>
    </row>
    <row r="60" spans="1:21" s="26" customFormat="1" ht="75.75" customHeight="1">
      <c r="A60" s="2869"/>
      <c r="B60" s="30"/>
      <c r="C60" s="31"/>
      <c r="D60" s="17" t="s">
        <v>108</v>
      </c>
      <c r="E60" s="18" t="s">
        <v>116</v>
      </c>
      <c r="F60" s="2902"/>
      <c r="G60" s="19"/>
      <c r="H60" s="19"/>
      <c r="I60" s="19"/>
      <c r="J60" s="19"/>
      <c r="K60" s="19"/>
      <c r="L60" s="19"/>
      <c r="M60" s="19"/>
      <c r="N60" s="19"/>
      <c r="O60" s="19"/>
      <c r="P60" s="19"/>
      <c r="Q60" s="19"/>
      <c r="R60" s="20"/>
      <c r="S60" s="2875"/>
      <c r="T60" s="2877"/>
      <c r="U60" s="2866"/>
    </row>
    <row r="61" spans="1:21" s="26" customFormat="1" ht="18">
      <c r="A61" s="2920" t="s">
        <v>117</v>
      </c>
      <c r="B61" s="2923" t="s">
        <v>118</v>
      </c>
      <c r="C61" s="2900">
        <v>1</v>
      </c>
      <c r="D61" s="2879" t="s">
        <v>55</v>
      </c>
      <c r="E61" s="2874" t="s">
        <v>56</v>
      </c>
      <c r="F61" s="2862" t="s">
        <v>57</v>
      </c>
      <c r="G61" s="32"/>
      <c r="H61" s="2908"/>
      <c r="I61" s="2908"/>
      <c r="J61" s="2908"/>
      <c r="K61" s="2908"/>
      <c r="L61" s="2908"/>
      <c r="M61" s="2908"/>
      <c r="N61" s="2908"/>
      <c r="O61" s="2908"/>
      <c r="P61" s="2908"/>
      <c r="Q61" s="2908"/>
      <c r="R61" s="2908"/>
      <c r="S61" s="2875"/>
      <c r="T61" s="2877"/>
      <c r="U61" s="2866"/>
    </row>
    <row r="62" spans="1:21" s="26" customFormat="1" ht="18">
      <c r="A62" s="2921"/>
      <c r="B62" s="2924"/>
      <c r="C62" s="2925"/>
      <c r="D62" s="2880"/>
      <c r="E62" s="2875"/>
      <c r="F62" s="2863"/>
      <c r="G62" s="33"/>
      <c r="H62" s="2909"/>
      <c r="I62" s="2909"/>
      <c r="J62" s="2909"/>
      <c r="K62" s="2909"/>
      <c r="L62" s="2909"/>
      <c r="M62" s="2909"/>
      <c r="N62" s="2909"/>
      <c r="O62" s="2909"/>
      <c r="P62" s="2909"/>
      <c r="Q62" s="2909"/>
      <c r="R62" s="2909"/>
      <c r="S62" s="2875"/>
      <c r="T62" s="2877"/>
      <c r="U62" s="2866"/>
    </row>
    <row r="63" spans="1:21" s="26" customFormat="1" ht="18">
      <c r="A63" s="2921"/>
      <c r="B63" s="2924"/>
      <c r="C63" s="2925"/>
      <c r="D63" s="2911"/>
      <c r="E63" s="2876"/>
      <c r="F63" s="2863"/>
      <c r="G63" s="34"/>
      <c r="H63" s="2910"/>
      <c r="I63" s="2910"/>
      <c r="J63" s="2910"/>
      <c r="K63" s="2910"/>
      <c r="L63" s="2910"/>
      <c r="M63" s="2910"/>
      <c r="N63" s="2910"/>
      <c r="O63" s="2910"/>
      <c r="P63" s="2910"/>
      <c r="Q63" s="2910"/>
      <c r="R63" s="2910"/>
      <c r="S63" s="2875"/>
      <c r="T63" s="2877"/>
      <c r="U63" s="2866"/>
    </row>
    <row r="64" spans="1:21" s="26" customFormat="1" ht="18">
      <c r="A64" s="2921"/>
      <c r="B64" s="2924"/>
      <c r="C64" s="2925"/>
      <c r="D64" s="2879" t="s">
        <v>38</v>
      </c>
      <c r="E64" s="2874" t="s">
        <v>82</v>
      </c>
      <c r="F64" s="2863"/>
      <c r="G64" s="2908"/>
      <c r="H64" s="2908"/>
      <c r="I64" s="2908"/>
      <c r="J64" s="2908"/>
      <c r="K64" s="2908"/>
      <c r="L64" s="2908"/>
      <c r="M64" s="2908"/>
      <c r="N64" s="2908"/>
      <c r="O64" s="2908"/>
      <c r="P64" s="2908"/>
      <c r="Q64" s="2908"/>
      <c r="R64" s="2908"/>
      <c r="S64" s="2875"/>
      <c r="T64" s="2877"/>
      <c r="U64" s="2866"/>
    </row>
    <row r="65" spans="1:21" s="26" customFormat="1" ht="18">
      <c r="A65" s="2921"/>
      <c r="B65" s="2924"/>
      <c r="C65" s="2925"/>
      <c r="D65" s="2880"/>
      <c r="E65" s="2875"/>
      <c r="F65" s="2863"/>
      <c r="G65" s="2909"/>
      <c r="H65" s="2909"/>
      <c r="I65" s="2909"/>
      <c r="J65" s="2909"/>
      <c r="K65" s="2909"/>
      <c r="L65" s="2909"/>
      <c r="M65" s="2909"/>
      <c r="N65" s="2909"/>
      <c r="O65" s="2909"/>
      <c r="P65" s="2909"/>
      <c r="Q65" s="2909"/>
      <c r="R65" s="2909"/>
      <c r="S65" s="2875"/>
      <c r="T65" s="2877"/>
      <c r="U65" s="2866"/>
    </row>
    <row r="66" spans="1:21" s="26" customFormat="1" ht="18">
      <c r="A66" s="2921"/>
      <c r="B66" s="2924"/>
      <c r="C66" s="2925"/>
      <c r="D66" s="2911"/>
      <c r="E66" s="2876"/>
      <c r="F66" s="2863"/>
      <c r="G66" s="2910"/>
      <c r="H66" s="2910"/>
      <c r="I66" s="2910"/>
      <c r="J66" s="2910"/>
      <c r="K66" s="2910"/>
      <c r="L66" s="2910"/>
      <c r="M66" s="2910"/>
      <c r="N66" s="2910"/>
      <c r="O66" s="2910"/>
      <c r="P66" s="2910"/>
      <c r="Q66" s="2910"/>
      <c r="R66" s="2910"/>
      <c r="S66" s="2875"/>
      <c r="T66" s="2877"/>
      <c r="U66" s="2866"/>
    </row>
    <row r="67" spans="1:21" s="26" customFormat="1" ht="18">
      <c r="A67" s="2921"/>
      <c r="B67" s="2874" t="s">
        <v>119</v>
      </c>
      <c r="C67" s="2912">
        <v>1</v>
      </c>
      <c r="D67" s="2913" t="s">
        <v>120</v>
      </c>
      <c r="E67" s="2874" t="s">
        <v>42</v>
      </c>
      <c r="F67" s="2863"/>
      <c r="G67" s="2908"/>
      <c r="H67" s="2908"/>
      <c r="I67" s="2908"/>
      <c r="J67" s="2908"/>
      <c r="K67" s="2908"/>
      <c r="L67" s="2908"/>
      <c r="M67" s="2908"/>
      <c r="N67" s="2908"/>
      <c r="O67" s="2908"/>
      <c r="P67" s="2908"/>
      <c r="Q67" s="2908"/>
      <c r="R67" s="2908"/>
      <c r="S67" s="2875"/>
      <c r="T67" s="2877"/>
      <c r="U67" s="2866"/>
    </row>
    <row r="68" spans="1:21" s="26" customFormat="1" ht="18">
      <c r="A68" s="2921"/>
      <c r="B68" s="2875"/>
      <c r="C68" s="2912"/>
      <c r="D68" s="2914"/>
      <c r="E68" s="2875"/>
      <c r="F68" s="2863"/>
      <c r="G68" s="2909"/>
      <c r="H68" s="2909"/>
      <c r="I68" s="2909"/>
      <c r="J68" s="2909"/>
      <c r="K68" s="2909"/>
      <c r="L68" s="2909"/>
      <c r="M68" s="2909"/>
      <c r="N68" s="2909"/>
      <c r="O68" s="2909"/>
      <c r="P68" s="2909"/>
      <c r="Q68" s="2909"/>
      <c r="R68" s="2909"/>
      <c r="S68" s="2875"/>
      <c r="T68" s="2877"/>
      <c r="U68" s="2866"/>
    </row>
    <row r="69" spans="1:21" s="26" customFormat="1" ht="18">
      <c r="A69" s="2921"/>
      <c r="B69" s="2875"/>
      <c r="C69" s="2912"/>
      <c r="D69" s="2915"/>
      <c r="E69" s="2876"/>
      <c r="F69" s="2863"/>
      <c r="G69" s="2910"/>
      <c r="H69" s="2910"/>
      <c r="I69" s="2910"/>
      <c r="J69" s="2910"/>
      <c r="K69" s="2910"/>
      <c r="L69" s="2910"/>
      <c r="M69" s="2910"/>
      <c r="N69" s="2910"/>
      <c r="O69" s="2910"/>
      <c r="P69" s="2910"/>
      <c r="Q69" s="2910"/>
      <c r="R69" s="2910"/>
      <c r="S69" s="2875"/>
      <c r="T69" s="2877"/>
      <c r="U69" s="2866"/>
    </row>
    <row r="70" spans="1:21" s="26" customFormat="1" ht="18">
      <c r="A70" s="2921"/>
      <c r="B70" s="2875"/>
      <c r="C70" s="2912"/>
      <c r="D70" s="2913" t="s">
        <v>114</v>
      </c>
      <c r="E70" s="2874" t="s">
        <v>44</v>
      </c>
      <c r="F70" s="2863"/>
      <c r="G70" s="2908"/>
      <c r="H70" s="2908"/>
      <c r="I70" s="2908"/>
      <c r="J70" s="2908"/>
      <c r="K70" s="2908"/>
      <c r="L70" s="2908"/>
      <c r="M70" s="2908"/>
      <c r="N70" s="2908"/>
      <c r="O70" s="2908"/>
      <c r="P70" s="2908"/>
      <c r="Q70" s="2908"/>
      <c r="R70" s="2908"/>
      <c r="S70" s="2875"/>
      <c r="T70" s="2877"/>
      <c r="U70" s="2866"/>
    </row>
    <row r="71" spans="1:21" s="26" customFormat="1" ht="33" customHeight="1">
      <c r="A71" s="2921"/>
      <c r="B71" s="2875"/>
      <c r="C71" s="2912"/>
      <c r="D71" s="2914"/>
      <c r="E71" s="2875"/>
      <c r="F71" s="2863"/>
      <c r="G71" s="2909"/>
      <c r="H71" s="2909"/>
      <c r="I71" s="2909"/>
      <c r="J71" s="2909"/>
      <c r="K71" s="2909"/>
      <c r="L71" s="2909"/>
      <c r="M71" s="2909"/>
      <c r="N71" s="2909"/>
      <c r="O71" s="2909"/>
      <c r="P71" s="2909"/>
      <c r="Q71" s="2909"/>
      <c r="R71" s="2909"/>
      <c r="S71" s="2875"/>
      <c r="T71" s="2877"/>
      <c r="U71" s="2866"/>
    </row>
    <row r="72" spans="1:21" s="26" customFormat="1" ht="18.75" customHeight="1">
      <c r="A72" s="2921"/>
      <c r="B72" s="2874" t="s">
        <v>121</v>
      </c>
      <c r="C72" s="2912">
        <v>1</v>
      </c>
      <c r="D72" s="2913" t="s">
        <v>122</v>
      </c>
      <c r="E72" s="2874" t="s">
        <v>94</v>
      </c>
      <c r="F72" s="2863"/>
      <c r="G72" s="2908"/>
      <c r="H72" s="2908"/>
      <c r="I72" s="2908"/>
      <c r="J72" s="2908"/>
      <c r="K72" s="2908"/>
      <c r="L72" s="2908"/>
      <c r="M72" s="2908"/>
      <c r="N72" s="2908"/>
      <c r="O72" s="2908"/>
      <c r="P72" s="2908"/>
      <c r="Q72" s="2908"/>
      <c r="R72" s="2908"/>
      <c r="S72" s="2875"/>
      <c r="T72" s="2877"/>
      <c r="U72" s="2866"/>
    </row>
    <row r="73" spans="1:21" s="26" customFormat="1" ht="15" customHeight="1">
      <c r="A73" s="2921"/>
      <c r="B73" s="2875"/>
      <c r="C73" s="2912"/>
      <c r="D73" s="2914"/>
      <c r="E73" s="2875"/>
      <c r="F73" s="2863"/>
      <c r="G73" s="2909"/>
      <c r="H73" s="2909"/>
      <c r="I73" s="2909"/>
      <c r="J73" s="2909"/>
      <c r="K73" s="2909"/>
      <c r="L73" s="2909"/>
      <c r="M73" s="2909"/>
      <c r="N73" s="2909"/>
      <c r="O73" s="2909"/>
      <c r="P73" s="2909"/>
      <c r="Q73" s="2909"/>
      <c r="R73" s="2909"/>
      <c r="S73" s="2875"/>
      <c r="T73" s="2877"/>
      <c r="U73" s="2866"/>
    </row>
    <row r="74" spans="1:21" s="26" customFormat="1" ht="29.25" customHeight="1">
      <c r="A74" s="2921"/>
      <c r="B74" s="2875"/>
      <c r="C74" s="2912"/>
      <c r="D74" s="2915"/>
      <c r="E74" s="2876"/>
      <c r="F74" s="2863"/>
      <c r="G74" s="2910"/>
      <c r="H74" s="2910"/>
      <c r="I74" s="2910"/>
      <c r="J74" s="2910"/>
      <c r="K74" s="2910"/>
      <c r="L74" s="2910"/>
      <c r="M74" s="2910"/>
      <c r="N74" s="2910"/>
      <c r="O74" s="2910"/>
      <c r="P74" s="2910"/>
      <c r="Q74" s="2910"/>
      <c r="R74" s="2910"/>
      <c r="S74" s="2875"/>
      <c r="T74" s="2877"/>
      <c r="U74" s="2866"/>
    </row>
    <row r="75" spans="1:21" s="26" customFormat="1" ht="20.25" customHeight="1">
      <c r="A75" s="2921"/>
      <c r="B75" s="2875"/>
      <c r="C75" s="2912"/>
      <c r="D75" s="2913" t="s">
        <v>123</v>
      </c>
      <c r="E75" s="2874" t="s">
        <v>124</v>
      </c>
      <c r="F75" s="2863"/>
      <c r="G75" s="2908"/>
      <c r="H75" s="2908"/>
      <c r="I75" s="2908"/>
      <c r="J75" s="2908"/>
      <c r="K75" s="2908"/>
      <c r="L75" s="2908"/>
      <c r="M75" s="2908"/>
      <c r="N75" s="2908"/>
      <c r="O75" s="2908"/>
      <c r="P75" s="2908"/>
      <c r="Q75" s="2908"/>
      <c r="R75" s="2908"/>
      <c r="S75" s="2875"/>
      <c r="T75" s="2877"/>
      <c r="U75" s="2866"/>
    </row>
    <row r="76" spans="1:21" s="26" customFormat="1" ht="18">
      <c r="A76" s="2921"/>
      <c r="B76" s="2875"/>
      <c r="C76" s="2912"/>
      <c r="D76" s="2914"/>
      <c r="E76" s="2875"/>
      <c r="F76" s="2863"/>
      <c r="G76" s="2909"/>
      <c r="H76" s="2909"/>
      <c r="I76" s="2909"/>
      <c r="J76" s="2909"/>
      <c r="K76" s="2909"/>
      <c r="L76" s="2909"/>
      <c r="M76" s="2909"/>
      <c r="N76" s="2909"/>
      <c r="O76" s="2909"/>
      <c r="P76" s="2909"/>
      <c r="Q76" s="2909"/>
      <c r="R76" s="2909"/>
      <c r="S76" s="2875"/>
      <c r="T76" s="2877"/>
      <c r="U76" s="2866"/>
    </row>
    <row r="77" spans="1:21" s="26" customFormat="1" ht="42.75" customHeight="1">
      <c r="A77" s="2922"/>
      <c r="B77" s="2876"/>
      <c r="C77" s="2912"/>
      <c r="D77" s="2914"/>
      <c r="E77" s="2876"/>
      <c r="F77" s="2864"/>
      <c r="G77" s="2910"/>
      <c r="H77" s="2910"/>
      <c r="I77" s="2910"/>
      <c r="J77" s="2910"/>
      <c r="K77" s="2910"/>
      <c r="L77" s="2910"/>
      <c r="M77" s="2910"/>
      <c r="N77" s="2910"/>
      <c r="O77" s="2910"/>
      <c r="P77" s="2910"/>
      <c r="Q77" s="2910"/>
      <c r="R77" s="2910"/>
      <c r="S77" s="2875"/>
      <c r="T77" s="2877"/>
      <c r="U77" s="2866"/>
    </row>
    <row r="78" spans="1:21" s="26" customFormat="1" ht="18" customHeight="1">
      <c r="A78" s="2869" t="s">
        <v>125</v>
      </c>
      <c r="B78" s="2906" t="s">
        <v>126</v>
      </c>
      <c r="C78" s="2918">
        <v>1</v>
      </c>
      <c r="D78" s="2874" t="s">
        <v>55</v>
      </c>
      <c r="E78" s="2874" t="s">
        <v>56</v>
      </c>
      <c r="F78" s="2929" t="s">
        <v>101</v>
      </c>
      <c r="G78" s="32"/>
      <c r="H78" s="32"/>
      <c r="I78" s="32"/>
      <c r="J78" s="32"/>
      <c r="K78" s="32"/>
      <c r="L78" s="32"/>
      <c r="M78" s="32"/>
      <c r="N78" s="32"/>
      <c r="O78" s="32"/>
      <c r="P78" s="32"/>
      <c r="Q78" s="32"/>
      <c r="R78" s="32"/>
      <c r="S78" s="2875"/>
      <c r="T78" s="2877"/>
      <c r="U78" s="2866"/>
    </row>
    <row r="79" spans="1:21" s="26" customFormat="1" ht="41.25" customHeight="1">
      <c r="A79" s="2869"/>
      <c r="B79" s="2903"/>
      <c r="C79" s="2919"/>
      <c r="D79" s="2876"/>
      <c r="E79" s="2876"/>
      <c r="F79" s="2930"/>
      <c r="G79" s="33"/>
      <c r="H79" s="33"/>
      <c r="I79" s="33"/>
      <c r="J79" s="33"/>
      <c r="K79" s="33"/>
      <c r="L79" s="33"/>
      <c r="M79" s="33"/>
      <c r="N79" s="33"/>
      <c r="O79" s="33"/>
      <c r="P79" s="33"/>
      <c r="Q79" s="33"/>
      <c r="R79" s="33"/>
      <c r="S79" s="2875"/>
      <c r="T79" s="2877"/>
      <c r="U79" s="2866"/>
    </row>
    <row r="80" spans="1:21" s="26" customFormat="1" ht="18">
      <c r="A80" s="2869"/>
      <c r="B80" s="2903"/>
      <c r="C80" s="2919"/>
      <c r="D80" s="2874" t="s">
        <v>38</v>
      </c>
      <c r="E80" s="2874" t="s">
        <v>102</v>
      </c>
      <c r="F80" s="2930"/>
      <c r="G80" s="32"/>
      <c r="H80" s="32"/>
      <c r="I80" s="32"/>
      <c r="J80" s="32"/>
      <c r="K80" s="32"/>
      <c r="L80" s="32"/>
      <c r="M80" s="32"/>
      <c r="N80" s="32"/>
      <c r="O80" s="32"/>
      <c r="P80" s="32"/>
      <c r="Q80" s="32"/>
      <c r="R80" s="32"/>
      <c r="S80" s="2875"/>
      <c r="T80" s="2877"/>
      <c r="U80" s="2866"/>
    </row>
    <row r="81" spans="1:21" s="26" customFormat="1" ht="39.75" customHeight="1">
      <c r="A81" s="2869"/>
      <c r="B81" s="2903"/>
      <c r="C81" s="2919"/>
      <c r="D81" s="2876"/>
      <c r="E81" s="2876"/>
      <c r="F81" s="2930"/>
      <c r="G81" s="33"/>
      <c r="H81" s="33"/>
      <c r="I81" s="33"/>
      <c r="J81" s="33"/>
      <c r="K81" s="33"/>
      <c r="L81" s="33"/>
      <c r="M81" s="33"/>
      <c r="N81" s="33"/>
      <c r="O81" s="33"/>
      <c r="P81" s="33"/>
      <c r="Q81" s="33"/>
      <c r="R81" s="33"/>
      <c r="S81" s="2875"/>
      <c r="T81" s="2877"/>
      <c r="U81" s="2866"/>
    </row>
    <row r="82" spans="1:21" s="26" customFormat="1" ht="18">
      <c r="A82" s="2869"/>
      <c r="B82" s="2917"/>
      <c r="C82" s="2919"/>
      <c r="D82" s="2931" t="s">
        <v>120</v>
      </c>
      <c r="E82" s="2931" t="s">
        <v>42</v>
      </c>
      <c r="F82" s="2930"/>
      <c r="G82" s="2908"/>
      <c r="H82" s="2908"/>
      <c r="I82" s="2908"/>
      <c r="J82" s="2908"/>
      <c r="K82" s="2908"/>
      <c r="L82" s="2908"/>
      <c r="M82" s="2908"/>
      <c r="N82" s="2908"/>
      <c r="O82" s="2908"/>
      <c r="P82" s="2908"/>
      <c r="Q82" s="2908"/>
      <c r="R82" s="2926"/>
      <c r="S82" s="2875"/>
      <c r="T82" s="2877"/>
      <c r="U82" s="2866"/>
    </row>
    <row r="83" spans="1:21" s="26" customFormat="1" ht="31.5" customHeight="1">
      <c r="A83" s="2916"/>
      <c r="B83" s="2874" t="s">
        <v>127</v>
      </c>
      <c r="C83" s="2928">
        <v>1</v>
      </c>
      <c r="D83" s="2931"/>
      <c r="E83" s="2931"/>
      <c r="F83" s="2930"/>
      <c r="G83" s="2909"/>
      <c r="H83" s="2909"/>
      <c r="I83" s="2909"/>
      <c r="J83" s="2909"/>
      <c r="K83" s="2909"/>
      <c r="L83" s="2909"/>
      <c r="M83" s="2909"/>
      <c r="N83" s="2909"/>
      <c r="O83" s="2909"/>
      <c r="P83" s="2909"/>
      <c r="Q83" s="2909"/>
      <c r="R83" s="2927"/>
      <c r="S83" s="2875"/>
      <c r="T83" s="2877"/>
      <c r="U83" s="2866"/>
    </row>
    <row r="84" spans="1:21" s="26" customFormat="1" ht="56.25" customHeight="1">
      <c r="A84" s="2916"/>
      <c r="B84" s="2875"/>
      <c r="C84" s="2928"/>
      <c r="D84" s="18" t="s">
        <v>114</v>
      </c>
      <c r="E84" s="35" t="s">
        <v>44</v>
      </c>
      <c r="F84" s="2930"/>
      <c r="G84" s="32"/>
      <c r="H84" s="32"/>
      <c r="I84" s="32"/>
      <c r="J84" s="32"/>
      <c r="K84" s="32"/>
      <c r="L84" s="32"/>
      <c r="M84" s="32"/>
      <c r="N84" s="32"/>
      <c r="O84" s="32"/>
      <c r="P84" s="32"/>
      <c r="Q84" s="32"/>
      <c r="R84" s="36"/>
      <c r="S84" s="2875"/>
      <c r="T84" s="2877"/>
      <c r="U84" s="2866"/>
    </row>
    <row r="85" spans="1:21" s="26" customFormat="1" ht="75.75" customHeight="1">
      <c r="A85" s="2869"/>
      <c r="B85" s="37" t="s">
        <v>128</v>
      </c>
      <c r="C85" s="38">
        <v>1</v>
      </c>
      <c r="D85" s="35" t="s">
        <v>122</v>
      </c>
      <c r="E85" s="18" t="s">
        <v>94</v>
      </c>
      <c r="F85" s="2930"/>
      <c r="G85" s="33"/>
      <c r="H85" s="33"/>
      <c r="I85" s="33"/>
      <c r="J85" s="33"/>
      <c r="K85" s="33"/>
      <c r="L85" s="33"/>
      <c r="M85" s="33"/>
      <c r="N85" s="33"/>
      <c r="O85" s="33"/>
      <c r="P85" s="33"/>
      <c r="Q85" s="33"/>
      <c r="R85" s="39"/>
      <c r="S85" s="2875"/>
      <c r="T85" s="2877"/>
      <c r="U85" s="2866"/>
    </row>
    <row r="86" spans="1:21" s="8" customFormat="1" ht="18">
      <c r="A86" s="2868" t="s">
        <v>129</v>
      </c>
      <c r="B86" s="2861" t="s">
        <v>130</v>
      </c>
      <c r="C86" s="2857">
        <v>1</v>
      </c>
      <c r="D86" s="2937" t="s">
        <v>55</v>
      </c>
      <c r="E86" s="2874" t="s">
        <v>56</v>
      </c>
      <c r="F86" s="2862" t="s">
        <v>57</v>
      </c>
      <c r="G86" s="2908"/>
      <c r="H86" s="2908"/>
      <c r="I86" s="2908"/>
      <c r="J86" s="2908"/>
      <c r="K86" s="2908"/>
      <c r="L86" s="2908"/>
      <c r="M86" s="2908"/>
      <c r="N86" s="2908"/>
      <c r="O86" s="2908"/>
      <c r="P86" s="2908"/>
      <c r="Q86" s="2908"/>
      <c r="R86" s="2926"/>
      <c r="S86" s="2875"/>
      <c r="T86" s="2877"/>
      <c r="U86" s="2866"/>
    </row>
    <row r="87" spans="1:21" s="8" customFormat="1" ht="36" customHeight="1">
      <c r="A87" s="2869"/>
      <c r="B87" s="2861"/>
      <c r="C87" s="2857"/>
      <c r="D87" s="2938"/>
      <c r="E87" s="2876"/>
      <c r="F87" s="2863"/>
      <c r="G87" s="2910"/>
      <c r="H87" s="2910"/>
      <c r="I87" s="2910"/>
      <c r="J87" s="2910"/>
      <c r="K87" s="2910"/>
      <c r="L87" s="2910"/>
      <c r="M87" s="2910"/>
      <c r="N87" s="2910"/>
      <c r="O87" s="2910"/>
      <c r="P87" s="2910"/>
      <c r="Q87" s="2910"/>
      <c r="R87" s="2932"/>
      <c r="S87" s="2875"/>
      <c r="T87" s="2877"/>
      <c r="U87" s="2866"/>
    </row>
    <row r="88" spans="1:21" s="8" customFormat="1" ht="62.25" customHeight="1">
      <c r="A88" s="2869"/>
      <c r="B88" s="2861"/>
      <c r="C88" s="2857"/>
      <c r="D88" s="40" t="s">
        <v>38</v>
      </c>
      <c r="E88" s="18" t="s">
        <v>102</v>
      </c>
      <c r="F88" s="2863"/>
      <c r="G88" s="19"/>
      <c r="H88" s="19"/>
      <c r="I88" s="19"/>
      <c r="J88" s="19"/>
      <c r="K88" s="19"/>
      <c r="L88" s="19"/>
      <c r="M88" s="19"/>
      <c r="N88" s="19"/>
      <c r="O88" s="19"/>
      <c r="P88" s="19"/>
      <c r="Q88" s="19"/>
      <c r="R88" s="20"/>
      <c r="S88" s="2875"/>
      <c r="T88" s="2877"/>
      <c r="U88" s="2866"/>
    </row>
    <row r="89" spans="1:21" s="8" customFormat="1" ht="60.75" customHeight="1">
      <c r="A89" s="2869"/>
      <c r="B89" s="2861"/>
      <c r="C89" s="2857"/>
      <c r="D89" s="21" t="s">
        <v>92</v>
      </c>
      <c r="E89" s="18" t="s">
        <v>44</v>
      </c>
      <c r="F89" s="2863"/>
      <c r="G89" s="19"/>
      <c r="H89" s="19"/>
      <c r="I89" s="19"/>
      <c r="J89" s="19"/>
      <c r="K89" s="19"/>
      <c r="L89" s="19"/>
      <c r="M89" s="19"/>
      <c r="N89" s="19"/>
      <c r="O89" s="19"/>
      <c r="P89" s="19"/>
      <c r="Q89" s="19"/>
      <c r="R89" s="20"/>
      <c r="S89" s="2875"/>
      <c r="T89" s="2877"/>
      <c r="U89" s="2866"/>
    </row>
    <row r="90" spans="1:21" s="8" customFormat="1" ht="50.25" customHeight="1">
      <c r="A90" s="2869"/>
      <c r="B90" s="2939" t="s">
        <v>131</v>
      </c>
      <c r="C90" s="2857">
        <v>1</v>
      </c>
      <c r="D90" s="21" t="s">
        <v>93</v>
      </c>
      <c r="E90" s="18" t="s">
        <v>63</v>
      </c>
      <c r="F90" s="2863"/>
      <c r="G90" s="19"/>
      <c r="H90" s="19"/>
      <c r="I90" s="19"/>
      <c r="J90" s="19"/>
      <c r="K90" s="19"/>
      <c r="L90" s="19"/>
      <c r="M90" s="19"/>
      <c r="N90" s="19"/>
      <c r="O90" s="19"/>
      <c r="P90" s="19"/>
      <c r="Q90" s="19"/>
      <c r="R90" s="20"/>
      <c r="S90" s="2875"/>
      <c r="T90" s="2877"/>
      <c r="U90" s="2866"/>
    </row>
    <row r="91" spans="1:21" ht="90">
      <c r="A91" s="2890"/>
      <c r="B91" s="2940"/>
      <c r="C91" s="2857"/>
      <c r="D91" s="41" t="s">
        <v>132</v>
      </c>
      <c r="E91" s="18" t="s">
        <v>109</v>
      </c>
      <c r="F91" s="2863"/>
      <c r="G91" s="19"/>
      <c r="H91" s="19"/>
      <c r="I91" s="19"/>
      <c r="J91" s="19"/>
      <c r="K91" s="19"/>
      <c r="L91" s="19"/>
      <c r="M91" s="19"/>
      <c r="N91" s="19"/>
      <c r="O91" s="19"/>
      <c r="P91" s="19"/>
      <c r="Q91" s="19"/>
      <c r="R91" s="20"/>
      <c r="S91" s="2875"/>
      <c r="T91" s="2877"/>
      <c r="U91" s="2866"/>
    </row>
    <row r="92" spans="1:21" ht="63.75" customHeight="1">
      <c r="A92" s="2921" t="s">
        <v>133</v>
      </c>
      <c r="B92" s="2931" t="s">
        <v>134</v>
      </c>
      <c r="C92" s="2933">
        <v>1</v>
      </c>
      <c r="D92" s="18" t="s">
        <v>55</v>
      </c>
      <c r="E92" s="18" t="s">
        <v>56</v>
      </c>
      <c r="F92" s="2935" t="s">
        <v>57</v>
      </c>
      <c r="G92" s="42"/>
      <c r="H92" s="42"/>
      <c r="I92" s="42"/>
      <c r="J92" s="42"/>
      <c r="K92" s="42"/>
      <c r="L92" s="42"/>
      <c r="M92" s="42"/>
      <c r="N92" s="42"/>
      <c r="O92" s="42"/>
      <c r="P92" s="42"/>
      <c r="Q92" s="42"/>
      <c r="R92" s="43"/>
      <c r="S92" s="2875"/>
      <c r="T92" s="2877"/>
      <c r="U92" s="2866"/>
    </row>
    <row r="93" spans="1:21" ht="57.75" customHeight="1">
      <c r="A93" s="2921"/>
      <c r="B93" s="2931"/>
      <c r="C93" s="2934"/>
      <c r="D93" s="44" t="s">
        <v>135</v>
      </c>
      <c r="E93" s="18" t="s">
        <v>102</v>
      </c>
      <c r="F93" s="2935"/>
      <c r="G93" s="42"/>
      <c r="H93" s="42"/>
      <c r="I93" s="42"/>
      <c r="J93" s="42"/>
      <c r="K93" s="42"/>
      <c r="L93" s="42"/>
      <c r="M93" s="42"/>
      <c r="N93" s="42"/>
      <c r="O93" s="42"/>
      <c r="P93" s="42"/>
      <c r="Q93" s="42"/>
      <c r="R93" s="43"/>
      <c r="S93" s="2875"/>
      <c r="T93" s="2877"/>
      <c r="U93" s="2866"/>
    </row>
    <row r="94" spans="1:21" ht="51" customHeight="1">
      <c r="A94" s="2921"/>
      <c r="B94" s="18" t="s">
        <v>136</v>
      </c>
      <c r="C94" s="28">
        <v>1</v>
      </c>
      <c r="D94" s="18" t="s">
        <v>92</v>
      </c>
      <c r="E94" s="18" t="s">
        <v>44</v>
      </c>
      <c r="F94" s="2935"/>
      <c r="G94" s="42"/>
      <c r="H94" s="42"/>
      <c r="I94" s="42"/>
      <c r="J94" s="42"/>
      <c r="K94" s="42"/>
      <c r="L94" s="42"/>
      <c r="M94" s="42"/>
      <c r="N94" s="42"/>
      <c r="O94" s="42"/>
      <c r="P94" s="42"/>
      <c r="Q94" s="42"/>
      <c r="R94" s="43"/>
      <c r="S94" s="2875"/>
      <c r="T94" s="2877"/>
      <c r="U94" s="2866"/>
    </row>
    <row r="95" spans="1:21" ht="45" customHeight="1">
      <c r="A95" s="2921"/>
      <c r="B95" s="2931" t="s">
        <v>137</v>
      </c>
      <c r="C95" s="2933">
        <v>1</v>
      </c>
      <c r="D95" s="18" t="s">
        <v>93</v>
      </c>
      <c r="E95" s="18" t="s">
        <v>94</v>
      </c>
      <c r="F95" s="2935"/>
      <c r="G95" s="42"/>
      <c r="H95" s="42"/>
      <c r="I95" s="42"/>
      <c r="J95" s="42"/>
      <c r="K95" s="42"/>
      <c r="L95" s="42"/>
      <c r="M95" s="42"/>
      <c r="N95" s="42"/>
      <c r="O95" s="42"/>
      <c r="P95" s="42"/>
      <c r="Q95" s="42"/>
      <c r="R95" s="43"/>
      <c r="S95" s="2875"/>
      <c r="T95" s="2877"/>
      <c r="U95" s="2866"/>
    </row>
    <row r="96" spans="1:21" ht="81.75" customHeight="1">
      <c r="A96" s="2922"/>
      <c r="B96" s="2874"/>
      <c r="C96" s="2934"/>
      <c r="D96" s="35" t="s">
        <v>132</v>
      </c>
      <c r="E96" s="18" t="s">
        <v>138</v>
      </c>
      <c r="F96" s="2936"/>
      <c r="G96" s="45"/>
      <c r="H96" s="45"/>
      <c r="I96" s="45"/>
      <c r="J96" s="45"/>
      <c r="K96" s="45"/>
      <c r="L96" s="45"/>
      <c r="M96" s="45"/>
      <c r="N96" s="45"/>
      <c r="O96" s="45"/>
      <c r="P96" s="45"/>
      <c r="Q96" s="45"/>
      <c r="R96" s="46"/>
      <c r="S96" s="2875"/>
      <c r="T96" s="2877"/>
      <c r="U96" s="2866"/>
    </row>
    <row r="97" spans="1:21" ht="60.75" customHeight="1">
      <c r="A97" s="2874" t="s">
        <v>139</v>
      </c>
      <c r="B97" s="18" t="s">
        <v>140</v>
      </c>
      <c r="C97" s="28">
        <v>1</v>
      </c>
      <c r="D97" s="18" t="s">
        <v>55</v>
      </c>
      <c r="E97" s="18" t="s">
        <v>56</v>
      </c>
      <c r="F97" s="2936" t="s">
        <v>141</v>
      </c>
      <c r="G97" s="47"/>
      <c r="H97" s="47"/>
      <c r="I97" s="47"/>
      <c r="J97" s="47"/>
      <c r="K97" s="47"/>
      <c r="L97" s="47"/>
      <c r="M97" s="47"/>
      <c r="N97" s="47"/>
      <c r="O97" s="47"/>
      <c r="P97" s="47"/>
      <c r="Q97" s="47"/>
      <c r="R97" s="47"/>
      <c r="S97" s="2875"/>
      <c r="T97" s="2877"/>
      <c r="U97" s="2866"/>
    </row>
    <row r="98" spans="1:21" ht="59.25" customHeight="1">
      <c r="A98" s="2875"/>
      <c r="B98" s="18" t="s">
        <v>142</v>
      </c>
      <c r="C98" s="28">
        <v>1</v>
      </c>
      <c r="D98" s="18" t="s">
        <v>135</v>
      </c>
      <c r="E98" s="18" t="s">
        <v>143</v>
      </c>
      <c r="F98" s="2944"/>
      <c r="G98" s="47"/>
      <c r="H98" s="47"/>
      <c r="I98" s="47"/>
      <c r="J98" s="47"/>
      <c r="K98" s="47"/>
      <c r="L98" s="47"/>
      <c r="M98" s="47"/>
      <c r="N98" s="47"/>
      <c r="O98" s="47"/>
      <c r="P98" s="47"/>
      <c r="Q98" s="47"/>
      <c r="R98" s="47"/>
      <c r="S98" s="2875"/>
      <c r="T98" s="2877"/>
      <c r="U98" s="2866"/>
    </row>
    <row r="99" spans="1:21" ht="63" customHeight="1">
      <c r="A99" s="2875"/>
      <c r="B99" s="18" t="s">
        <v>144</v>
      </c>
      <c r="C99" s="28">
        <v>1</v>
      </c>
      <c r="D99" s="18" t="s">
        <v>145</v>
      </c>
      <c r="E99" s="18" t="s">
        <v>146</v>
      </c>
      <c r="F99" s="2944"/>
      <c r="G99" s="47"/>
      <c r="H99" s="47"/>
      <c r="I99" s="47"/>
      <c r="J99" s="47"/>
      <c r="K99" s="47"/>
      <c r="L99" s="47"/>
      <c r="M99" s="47"/>
      <c r="N99" s="47"/>
      <c r="O99" s="47"/>
      <c r="P99" s="47"/>
      <c r="Q99" s="47"/>
      <c r="R99" s="47"/>
      <c r="S99" s="2875"/>
      <c r="T99" s="2877"/>
      <c r="U99" s="2866"/>
    </row>
    <row r="100" spans="1:21" s="50" customFormat="1" ht="74.25" customHeight="1">
      <c r="A100" s="2876"/>
      <c r="B100" s="35" t="s">
        <v>147</v>
      </c>
      <c r="C100" s="48">
        <v>1</v>
      </c>
      <c r="D100" s="35" t="s">
        <v>148</v>
      </c>
      <c r="E100" s="18" t="s">
        <v>149</v>
      </c>
      <c r="F100" s="2945"/>
      <c r="G100" s="49"/>
      <c r="H100" s="49"/>
      <c r="I100" s="49"/>
      <c r="J100" s="49"/>
      <c r="K100" s="49"/>
      <c r="L100" s="49"/>
      <c r="M100" s="49"/>
      <c r="N100" s="49"/>
      <c r="O100" s="49"/>
      <c r="P100" s="49"/>
      <c r="Q100" s="49"/>
      <c r="R100" s="49"/>
      <c r="S100" s="2875"/>
      <c r="T100" s="2877"/>
      <c r="U100" s="2866"/>
    </row>
    <row r="101" spans="1:21" s="50" customFormat="1" ht="53.25" customHeight="1">
      <c r="A101" s="2874" t="s">
        <v>150</v>
      </c>
      <c r="B101" s="2874" t="s">
        <v>151</v>
      </c>
      <c r="C101" s="2933">
        <v>1</v>
      </c>
      <c r="D101" s="18" t="s">
        <v>55</v>
      </c>
      <c r="E101" s="18" t="s">
        <v>56</v>
      </c>
      <c r="F101" s="2936" t="s">
        <v>57</v>
      </c>
      <c r="G101" s="47"/>
      <c r="H101" s="47"/>
      <c r="I101" s="47"/>
      <c r="J101" s="47"/>
      <c r="K101" s="47"/>
      <c r="L101" s="47"/>
      <c r="M101" s="47"/>
      <c r="N101" s="47"/>
      <c r="O101" s="47"/>
      <c r="P101" s="47"/>
      <c r="Q101" s="47"/>
      <c r="R101" s="47"/>
      <c r="S101" s="2875"/>
      <c r="T101" s="2877"/>
      <c r="U101" s="2866"/>
    </row>
    <row r="102" spans="1:21" s="50" customFormat="1" ht="57" customHeight="1">
      <c r="A102" s="2875"/>
      <c r="B102" s="2876"/>
      <c r="C102" s="2948"/>
      <c r="D102" s="44" t="s">
        <v>152</v>
      </c>
      <c r="E102" s="18" t="s">
        <v>153</v>
      </c>
      <c r="F102" s="2944"/>
      <c r="G102" s="47"/>
      <c r="H102" s="47"/>
      <c r="I102" s="47"/>
      <c r="J102" s="47"/>
      <c r="K102" s="47"/>
      <c r="L102" s="47"/>
      <c r="M102" s="47"/>
      <c r="N102" s="47"/>
      <c r="O102" s="47"/>
      <c r="P102" s="47"/>
      <c r="Q102" s="47"/>
      <c r="R102" s="47"/>
      <c r="S102" s="2875"/>
      <c r="T102" s="2877"/>
      <c r="U102" s="2866"/>
    </row>
    <row r="103" spans="1:21" s="50" customFormat="1" ht="54" customHeight="1">
      <c r="A103" s="2875"/>
      <c r="B103" s="2874" t="s">
        <v>154</v>
      </c>
      <c r="C103" s="2933">
        <v>1</v>
      </c>
      <c r="D103" s="18" t="s">
        <v>84</v>
      </c>
      <c r="E103" s="18" t="s">
        <v>44</v>
      </c>
      <c r="F103" s="2944"/>
      <c r="G103" s="47"/>
      <c r="H103" s="47"/>
      <c r="I103" s="47"/>
      <c r="J103" s="47"/>
      <c r="K103" s="47"/>
      <c r="L103" s="47"/>
      <c r="M103" s="47"/>
      <c r="N103" s="47"/>
      <c r="O103" s="47"/>
      <c r="P103" s="47"/>
      <c r="Q103" s="47"/>
      <c r="R103" s="47"/>
      <c r="S103" s="2875"/>
      <c r="T103" s="2877"/>
      <c r="U103" s="2866"/>
    </row>
    <row r="104" spans="1:21" s="50" customFormat="1" ht="40.5" customHeight="1">
      <c r="A104" s="2875"/>
      <c r="B104" s="2875"/>
      <c r="C104" s="2934"/>
      <c r="D104" s="18" t="s">
        <v>155</v>
      </c>
      <c r="E104" s="18" t="s">
        <v>94</v>
      </c>
      <c r="F104" s="2944"/>
      <c r="G104" s="47"/>
      <c r="H104" s="47"/>
      <c r="I104" s="47"/>
      <c r="J104" s="47"/>
      <c r="K104" s="47"/>
      <c r="L104" s="47"/>
      <c r="M104" s="47"/>
      <c r="N104" s="47"/>
      <c r="O104" s="47"/>
      <c r="P104" s="47"/>
      <c r="Q104" s="47"/>
      <c r="R104" s="47"/>
      <c r="S104" s="2875"/>
      <c r="T104" s="2877"/>
      <c r="U104" s="2866"/>
    </row>
    <row r="105" spans="1:21" ht="76.5" customHeight="1">
      <c r="A105" s="2876"/>
      <c r="B105" s="2876"/>
      <c r="C105" s="2948"/>
      <c r="D105" s="18" t="s">
        <v>64</v>
      </c>
      <c r="E105" s="18" t="s">
        <v>156</v>
      </c>
      <c r="F105" s="2945"/>
      <c r="G105" s="47"/>
      <c r="H105" s="47"/>
      <c r="I105" s="47"/>
      <c r="J105" s="47"/>
      <c r="K105" s="47"/>
      <c r="L105" s="47"/>
      <c r="M105" s="47"/>
      <c r="N105" s="47"/>
      <c r="O105" s="47"/>
      <c r="P105" s="47"/>
      <c r="Q105" s="47"/>
      <c r="R105" s="47"/>
      <c r="S105" s="2875"/>
      <c r="T105" s="2877"/>
      <c r="U105" s="2866"/>
    </row>
    <row r="106" spans="1:21" ht="52.5" customHeight="1">
      <c r="A106" s="2941" t="s">
        <v>157</v>
      </c>
      <c r="B106" s="18" t="s">
        <v>158</v>
      </c>
      <c r="C106" s="28">
        <v>1</v>
      </c>
      <c r="D106" s="18" t="s">
        <v>55</v>
      </c>
      <c r="E106" s="18" t="s">
        <v>35</v>
      </c>
      <c r="F106" s="2936" t="s">
        <v>159</v>
      </c>
      <c r="G106" s="51"/>
      <c r="H106" s="51"/>
      <c r="I106" s="51"/>
      <c r="J106" s="51"/>
      <c r="K106" s="51"/>
      <c r="L106" s="51"/>
      <c r="M106" s="51"/>
      <c r="N106" s="51"/>
      <c r="O106" s="51"/>
      <c r="P106" s="51"/>
      <c r="Q106" s="51"/>
      <c r="R106" s="51"/>
      <c r="S106" s="2875"/>
      <c r="T106" s="2877"/>
      <c r="U106" s="2866"/>
    </row>
    <row r="107" spans="1:21" ht="48" customHeight="1">
      <c r="A107" s="2942"/>
      <c r="B107" s="18" t="s">
        <v>160</v>
      </c>
      <c r="C107" s="28">
        <v>1</v>
      </c>
      <c r="D107" s="44" t="s">
        <v>161</v>
      </c>
      <c r="E107" s="18" t="s">
        <v>162</v>
      </c>
      <c r="F107" s="2944"/>
      <c r="G107" s="51"/>
      <c r="H107" s="51"/>
      <c r="I107" s="51"/>
      <c r="J107" s="51"/>
      <c r="K107" s="51"/>
      <c r="L107" s="51"/>
      <c r="M107" s="51"/>
      <c r="N107" s="51"/>
      <c r="O107" s="51"/>
      <c r="P107" s="51"/>
      <c r="Q107" s="51"/>
      <c r="R107" s="51"/>
      <c r="S107" s="2875"/>
      <c r="T107" s="2877"/>
      <c r="U107" s="2866"/>
    </row>
    <row r="108" spans="1:21" ht="74.25" customHeight="1">
      <c r="A108" s="2943"/>
      <c r="B108" s="18" t="s">
        <v>163</v>
      </c>
      <c r="C108" s="28">
        <v>1</v>
      </c>
      <c r="D108" s="18" t="s">
        <v>164</v>
      </c>
      <c r="E108" s="18" t="s">
        <v>165</v>
      </c>
      <c r="F108" s="2945"/>
      <c r="G108" s="51"/>
      <c r="H108" s="51"/>
      <c r="I108" s="51"/>
      <c r="J108" s="51"/>
      <c r="K108" s="51"/>
      <c r="L108" s="51"/>
      <c r="M108" s="51"/>
      <c r="N108" s="51"/>
      <c r="O108" s="51"/>
      <c r="P108" s="51"/>
      <c r="Q108" s="51"/>
      <c r="R108" s="51"/>
      <c r="S108" s="2875"/>
      <c r="T108" s="2877"/>
      <c r="U108" s="2866"/>
    </row>
    <row r="109" spans="1:21" ht="58.5" customHeight="1">
      <c r="A109" s="2874" t="s">
        <v>166</v>
      </c>
      <c r="B109" s="18" t="s">
        <v>167</v>
      </c>
      <c r="C109" s="28">
        <v>1</v>
      </c>
      <c r="D109" s="18" t="s">
        <v>55</v>
      </c>
      <c r="E109" s="18" t="s">
        <v>35</v>
      </c>
      <c r="F109" s="2936" t="s">
        <v>57</v>
      </c>
      <c r="G109" s="51"/>
      <c r="H109" s="51"/>
      <c r="I109" s="51"/>
      <c r="J109" s="51"/>
      <c r="K109" s="51"/>
      <c r="L109" s="51"/>
      <c r="M109" s="51"/>
      <c r="N109" s="51"/>
      <c r="O109" s="51"/>
      <c r="P109" s="51"/>
      <c r="Q109" s="51"/>
      <c r="R109" s="51"/>
      <c r="S109" s="2875"/>
      <c r="T109" s="2877"/>
      <c r="U109" s="2866"/>
    </row>
    <row r="110" spans="1:21" ht="68.25" customHeight="1">
      <c r="A110" s="2875"/>
      <c r="B110" s="18" t="s">
        <v>168</v>
      </c>
      <c r="C110" s="28">
        <v>1</v>
      </c>
      <c r="D110" s="44" t="s">
        <v>135</v>
      </c>
      <c r="E110" s="18" t="s">
        <v>169</v>
      </c>
      <c r="F110" s="2944"/>
      <c r="G110" s="51"/>
      <c r="H110" s="51"/>
      <c r="I110" s="51"/>
      <c r="J110" s="51"/>
      <c r="K110" s="51"/>
      <c r="L110" s="51"/>
      <c r="M110" s="51"/>
      <c r="N110" s="51"/>
      <c r="O110" s="51"/>
      <c r="P110" s="51"/>
      <c r="Q110" s="51"/>
      <c r="R110" s="51"/>
      <c r="S110" s="2875"/>
      <c r="T110" s="2877"/>
      <c r="U110" s="2866"/>
    </row>
    <row r="111" spans="1:21" ht="51" customHeight="1">
      <c r="A111" s="2875"/>
      <c r="B111" s="18" t="s">
        <v>170</v>
      </c>
      <c r="C111" s="28">
        <v>1</v>
      </c>
      <c r="D111" s="18" t="s">
        <v>92</v>
      </c>
      <c r="E111" s="18" t="s">
        <v>44</v>
      </c>
      <c r="F111" s="2944"/>
      <c r="G111" s="51"/>
      <c r="H111" s="51"/>
      <c r="I111" s="51"/>
      <c r="J111" s="51"/>
      <c r="K111" s="51"/>
      <c r="L111" s="51"/>
      <c r="M111" s="51"/>
      <c r="N111" s="51"/>
      <c r="O111" s="51"/>
      <c r="P111" s="51"/>
      <c r="Q111" s="51"/>
      <c r="R111" s="51"/>
      <c r="S111" s="2875"/>
      <c r="T111" s="2877"/>
      <c r="U111" s="2866"/>
    </row>
    <row r="112" spans="1:21" ht="43.5" customHeight="1">
      <c r="A112" s="2875"/>
      <c r="B112" s="18"/>
      <c r="C112" s="28"/>
      <c r="D112" s="18" t="s">
        <v>155</v>
      </c>
      <c r="E112" s="18" t="s">
        <v>94</v>
      </c>
      <c r="F112" s="2944"/>
      <c r="G112" s="51"/>
      <c r="H112" s="51"/>
      <c r="I112" s="51"/>
      <c r="J112" s="51"/>
      <c r="K112" s="51"/>
      <c r="L112" s="51"/>
      <c r="M112" s="51"/>
      <c r="N112" s="51"/>
      <c r="O112" s="51"/>
      <c r="P112" s="51"/>
      <c r="Q112" s="51"/>
      <c r="R112" s="51"/>
      <c r="S112" s="2875"/>
      <c r="T112" s="2877"/>
      <c r="U112" s="2866"/>
    </row>
    <row r="113" spans="1:24" s="8" customFormat="1" ht="80.25" customHeight="1">
      <c r="A113" s="2876"/>
      <c r="B113" s="18" t="s">
        <v>171</v>
      </c>
      <c r="C113" s="28">
        <v>1</v>
      </c>
      <c r="D113" s="18" t="s">
        <v>132</v>
      </c>
      <c r="E113" s="18" t="s">
        <v>109</v>
      </c>
      <c r="F113" s="2945"/>
      <c r="G113" s="51"/>
      <c r="H113" s="51"/>
      <c r="I113" s="51"/>
      <c r="J113" s="51"/>
      <c r="K113" s="51"/>
      <c r="L113" s="51"/>
      <c r="M113" s="51"/>
      <c r="N113" s="51"/>
      <c r="O113" s="51"/>
      <c r="P113" s="51"/>
      <c r="Q113" s="51"/>
      <c r="R113" s="51"/>
      <c r="S113" s="2875"/>
      <c r="T113" s="2877"/>
      <c r="U113" s="2866"/>
    </row>
    <row r="114" spans="1:24" ht="63.75" customHeight="1">
      <c r="A114" s="2874" t="s">
        <v>172</v>
      </c>
      <c r="B114" s="2946"/>
      <c r="C114" s="2947"/>
      <c r="D114" s="18" t="s">
        <v>55</v>
      </c>
      <c r="E114" s="18" t="s">
        <v>35</v>
      </c>
      <c r="F114" s="2935" t="s">
        <v>57</v>
      </c>
      <c r="G114" s="51"/>
      <c r="H114" s="51"/>
      <c r="I114" s="51"/>
      <c r="J114" s="51"/>
      <c r="K114" s="51"/>
      <c r="L114" s="51"/>
      <c r="M114" s="51"/>
      <c r="N114" s="51"/>
      <c r="O114" s="51"/>
      <c r="P114" s="51"/>
      <c r="Q114" s="51"/>
      <c r="R114" s="51"/>
      <c r="S114" s="2875"/>
      <c r="T114" s="2877"/>
      <c r="U114" s="2866"/>
    </row>
    <row r="115" spans="1:24" ht="59.25" customHeight="1">
      <c r="A115" s="2875"/>
      <c r="B115" s="2946"/>
      <c r="C115" s="2947"/>
      <c r="D115" s="44" t="s">
        <v>173</v>
      </c>
      <c r="E115" s="18" t="s">
        <v>169</v>
      </c>
      <c r="F115" s="2935"/>
      <c r="G115" s="51"/>
      <c r="H115" s="51"/>
      <c r="I115" s="51"/>
      <c r="J115" s="51"/>
      <c r="K115" s="51"/>
      <c r="L115" s="51"/>
      <c r="M115" s="51"/>
      <c r="N115" s="51"/>
      <c r="O115" s="51"/>
      <c r="P115" s="51"/>
      <c r="Q115" s="51"/>
      <c r="R115" s="51"/>
      <c r="S115" s="2875"/>
      <c r="T115" s="2877"/>
      <c r="U115" s="2866"/>
    </row>
    <row r="116" spans="1:24" ht="48.75" customHeight="1">
      <c r="A116" s="2875"/>
      <c r="B116" s="2946"/>
      <c r="C116" s="2947"/>
      <c r="D116" s="18" t="s">
        <v>84</v>
      </c>
      <c r="E116" s="18" t="s">
        <v>44</v>
      </c>
      <c r="F116" s="2935"/>
      <c r="G116" s="51"/>
      <c r="H116" s="51"/>
      <c r="I116" s="51"/>
      <c r="J116" s="51"/>
      <c r="K116" s="51"/>
      <c r="L116" s="51"/>
      <c r="M116" s="51"/>
      <c r="N116" s="51"/>
      <c r="O116" s="51"/>
      <c r="P116" s="51"/>
      <c r="Q116" s="51"/>
      <c r="R116" s="51"/>
      <c r="S116" s="2875"/>
      <c r="T116" s="2877"/>
      <c r="U116" s="2866"/>
    </row>
    <row r="117" spans="1:24" ht="52.5" customHeight="1">
      <c r="A117" s="2875"/>
      <c r="B117" s="2946"/>
      <c r="C117" s="2947"/>
      <c r="D117" s="18" t="s">
        <v>85</v>
      </c>
      <c r="E117" s="18" t="s">
        <v>94</v>
      </c>
      <c r="F117" s="2935"/>
      <c r="G117" s="51"/>
      <c r="H117" s="51"/>
      <c r="I117" s="51"/>
      <c r="J117" s="51"/>
      <c r="K117" s="51"/>
      <c r="L117" s="51"/>
      <c r="M117" s="51"/>
      <c r="N117" s="51"/>
      <c r="O117" s="51"/>
      <c r="P117" s="51"/>
      <c r="Q117" s="51"/>
      <c r="R117" s="51"/>
      <c r="S117" s="2875"/>
      <c r="T117" s="2877"/>
      <c r="U117" s="2866"/>
    </row>
    <row r="118" spans="1:24" ht="90">
      <c r="A118" s="2876"/>
      <c r="B118" s="2946"/>
      <c r="C118" s="2947"/>
      <c r="D118" s="18" t="s">
        <v>174</v>
      </c>
      <c r="E118" s="18" t="s">
        <v>109</v>
      </c>
      <c r="F118" s="2935"/>
      <c r="G118" s="51"/>
      <c r="H118" s="51"/>
      <c r="I118" s="51"/>
      <c r="J118" s="51"/>
      <c r="K118" s="51"/>
      <c r="L118" s="51"/>
      <c r="M118" s="51"/>
      <c r="N118" s="51"/>
      <c r="O118" s="51"/>
      <c r="P118" s="51"/>
      <c r="Q118" s="51"/>
      <c r="R118" s="51"/>
      <c r="S118" s="2876"/>
      <c r="T118" s="2877"/>
      <c r="U118" s="2867"/>
    </row>
    <row r="119" spans="1:24">
      <c r="S119" s="3"/>
    </row>
    <row r="120" spans="1:24">
      <c r="S120" s="3"/>
    </row>
    <row r="121" spans="1:24">
      <c r="S121" s="3"/>
    </row>
    <row r="122" spans="1:24">
      <c r="S122" s="3"/>
    </row>
    <row r="123" spans="1:24" ht="18">
      <c r="S123" s="3"/>
      <c r="X123" s="52"/>
    </row>
    <row r="124" spans="1:24">
      <c r="S124" s="3"/>
    </row>
    <row r="125" spans="1:24">
      <c r="S125" s="3"/>
    </row>
    <row r="126" spans="1:24">
      <c r="S126" s="3"/>
    </row>
    <row r="127" spans="1:24">
      <c r="S127" s="3"/>
    </row>
    <row r="128" spans="1:24">
      <c r="S128" s="3"/>
    </row>
    <row r="129" spans="19:19">
      <c r="S129" s="3"/>
    </row>
    <row r="130" spans="19:19">
      <c r="S130" s="3"/>
    </row>
    <row r="131" spans="19:19">
      <c r="S131" s="3"/>
    </row>
    <row r="132" spans="19:19">
      <c r="S132" s="3"/>
    </row>
    <row r="133" spans="19:19">
      <c r="S133" s="3"/>
    </row>
    <row r="134" spans="19:19">
      <c r="S134" s="3"/>
    </row>
    <row r="135" spans="19:19">
      <c r="S135" s="3"/>
    </row>
    <row r="136" spans="19:19">
      <c r="S136" s="3"/>
    </row>
    <row r="137" spans="19:19">
      <c r="S137" s="3"/>
    </row>
    <row r="138" spans="19:19">
      <c r="S138" s="3"/>
    </row>
    <row r="139" spans="19:19">
      <c r="S139" s="3"/>
    </row>
    <row r="140" spans="19:19">
      <c r="S140" s="3"/>
    </row>
    <row r="141" spans="19:19">
      <c r="S141" s="3"/>
    </row>
    <row r="142" spans="19:19">
      <c r="S142" s="3"/>
    </row>
    <row r="143" spans="19:19">
      <c r="S143" s="3"/>
    </row>
    <row r="144" spans="19:19">
      <c r="S144" s="3"/>
    </row>
    <row r="145" spans="19:19">
      <c r="S145" s="3"/>
    </row>
    <row r="146" spans="19:19">
      <c r="S146" s="3"/>
    </row>
    <row r="147" spans="19:19">
      <c r="S147" s="3"/>
    </row>
    <row r="148" spans="19:19">
      <c r="S148" s="3"/>
    </row>
    <row r="149" spans="19:19">
      <c r="S149" s="3"/>
    </row>
    <row r="150" spans="19:19">
      <c r="S150" s="3"/>
    </row>
    <row r="151" spans="19:19">
      <c r="S151" s="3"/>
    </row>
    <row r="152" spans="19:19">
      <c r="S152" s="3"/>
    </row>
    <row r="153" spans="19:19">
      <c r="S153" s="3"/>
    </row>
    <row r="154" spans="19:19">
      <c r="S154" s="3"/>
    </row>
    <row r="155" spans="19:19">
      <c r="S155" s="3"/>
    </row>
    <row r="156" spans="19:19">
      <c r="S156" s="3"/>
    </row>
    <row r="157" spans="19:19">
      <c r="S157" s="3"/>
    </row>
    <row r="158" spans="19:19">
      <c r="S158" s="3"/>
    </row>
    <row r="159" spans="19:19">
      <c r="S159" s="3"/>
    </row>
    <row r="160" spans="19:19">
      <c r="S160" s="3"/>
    </row>
    <row r="161" spans="19:19">
      <c r="S161" s="3"/>
    </row>
    <row r="162" spans="19:19">
      <c r="S162" s="3"/>
    </row>
    <row r="163" spans="19:19">
      <c r="S163" s="3"/>
    </row>
  </sheetData>
  <mergeCells count="235">
    <mergeCell ref="A106:A108"/>
    <mergeCell ref="F106:F108"/>
    <mergeCell ref="A109:A113"/>
    <mergeCell ref="F109:F113"/>
    <mergeCell ref="A114:A118"/>
    <mergeCell ref="B114:B118"/>
    <mergeCell ref="C114:C118"/>
    <mergeCell ref="F114:F118"/>
    <mergeCell ref="A97:A100"/>
    <mergeCell ref="F97:F100"/>
    <mergeCell ref="A101:A105"/>
    <mergeCell ref="B101:B102"/>
    <mergeCell ref="C101:C102"/>
    <mergeCell ref="F101:F105"/>
    <mergeCell ref="B103:B105"/>
    <mergeCell ref="C103:C105"/>
    <mergeCell ref="A92:A96"/>
    <mergeCell ref="B92:B93"/>
    <mergeCell ref="C92:C93"/>
    <mergeCell ref="F92:F96"/>
    <mergeCell ref="B95:B96"/>
    <mergeCell ref="C95:C96"/>
    <mergeCell ref="M86:M87"/>
    <mergeCell ref="N86:N87"/>
    <mergeCell ref="O86:O87"/>
    <mergeCell ref="A86:A91"/>
    <mergeCell ref="B86:B89"/>
    <mergeCell ref="C86:C89"/>
    <mergeCell ref="D86:D87"/>
    <mergeCell ref="E86:E87"/>
    <mergeCell ref="F86:F91"/>
    <mergeCell ref="B90:B91"/>
    <mergeCell ref="C90:C91"/>
    <mergeCell ref="P86:P87"/>
    <mergeCell ref="Q86:Q87"/>
    <mergeCell ref="R86:R87"/>
    <mergeCell ref="G86:G87"/>
    <mergeCell ref="H86:H87"/>
    <mergeCell ref="I86:I87"/>
    <mergeCell ref="J86:J87"/>
    <mergeCell ref="K86:K87"/>
    <mergeCell ref="L86:L87"/>
    <mergeCell ref="Q82:Q83"/>
    <mergeCell ref="R82:R83"/>
    <mergeCell ref="B83:B84"/>
    <mergeCell ref="C83:C84"/>
    <mergeCell ref="H82:H83"/>
    <mergeCell ref="I82:I83"/>
    <mergeCell ref="J82:J83"/>
    <mergeCell ref="K82:K83"/>
    <mergeCell ref="L82:L83"/>
    <mergeCell ref="M82:M83"/>
    <mergeCell ref="F78:F85"/>
    <mergeCell ref="D80:D81"/>
    <mergeCell ref="E80:E81"/>
    <mergeCell ref="D82:D83"/>
    <mergeCell ref="E82:E83"/>
    <mergeCell ref="G82:G83"/>
    <mergeCell ref="A78:A85"/>
    <mergeCell ref="B78:B82"/>
    <mergeCell ref="C78:C82"/>
    <mergeCell ref="D78:D79"/>
    <mergeCell ref="E78:E79"/>
    <mergeCell ref="A61:A77"/>
    <mergeCell ref="N82:N83"/>
    <mergeCell ref="O82:O83"/>
    <mergeCell ref="P82:P83"/>
    <mergeCell ref="O70:O71"/>
    <mergeCell ref="P70:P71"/>
    <mergeCell ref="B72:B77"/>
    <mergeCell ref="C72:C77"/>
    <mergeCell ref="G72:G74"/>
    <mergeCell ref="H72:H74"/>
    <mergeCell ref="I72:I74"/>
    <mergeCell ref="J72:J74"/>
    <mergeCell ref="K72:K74"/>
    <mergeCell ref="N64:N66"/>
    <mergeCell ref="O64:O66"/>
    <mergeCell ref="B61:B66"/>
    <mergeCell ref="C61:C66"/>
    <mergeCell ref="P67:P69"/>
    <mergeCell ref="B67:B71"/>
    <mergeCell ref="R72:R74"/>
    <mergeCell ref="D75:D77"/>
    <mergeCell ref="E75:E77"/>
    <mergeCell ref="G75:G77"/>
    <mergeCell ref="H75:H77"/>
    <mergeCell ref="I75:I77"/>
    <mergeCell ref="J75:J77"/>
    <mergeCell ref="K75:K77"/>
    <mergeCell ref="L75:L77"/>
    <mergeCell ref="M75:M77"/>
    <mergeCell ref="L72:L74"/>
    <mergeCell ref="M72:M74"/>
    <mergeCell ref="N72:N74"/>
    <mergeCell ref="O72:O74"/>
    <mergeCell ref="P72:P74"/>
    <mergeCell ref="Q72:Q74"/>
    <mergeCell ref="N75:N77"/>
    <mergeCell ref="O75:O77"/>
    <mergeCell ref="P75:P77"/>
    <mergeCell ref="Q75:Q77"/>
    <mergeCell ref="R75:R77"/>
    <mergeCell ref="D72:D74"/>
    <mergeCell ref="E72:E74"/>
    <mergeCell ref="R67:R69"/>
    <mergeCell ref="D70:D71"/>
    <mergeCell ref="E70:E71"/>
    <mergeCell ref="G70:G71"/>
    <mergeCell ref="H70:H71"/>
    <mergeCell ref="I70:I71"/>
    <mergeCell ref="J70:J71"/>
    <mergeCell ref="K70:K71"/>
    <mergeCell ref="J67:J69"/>
    <mergeCell ref="K67:K69"/>
    <mergeCell ref="L67:L69"/>
    <mergeCell ref="M67:M69"/>
    <mergeCell ref="N67:N69"/>
    <mergeCell ref="O67:O69"/>
    <mergeCell ref="R70:R71"/>
    <mergeCell ref="L70:L71"/>
    <mergeCell ref="M70:M71"/>
    <mergeCell ref="N70:N71"/>
    <mergeCell ref="Q70:Q71"/>
    <mergeCell ref="C67:C71"/>
    <mergeCell ref="D67:D69"/>
    <mergeCell ref="E67:E69"/>
    <mergeCell ref="G67:G69"/>
    <mergeCell ref="H67:H69"/>
    <mergeCell ref="I67:I69"/>
    <mergeCell ref="J64:J66"/>
    <mergeCell ref="K64:K66"/>
    <mergeCell ref="N61:N63"/>
    <mergeCell ref="O61:O63"/>
    <mergeCell ref="P61:P63"/>
    <mergeCell ref="Q61:Q63"/>
    <mergeCell ref="R61:R63"/>
    <mergeCell ref="D64:D66"/>
    <mergeCell ref="E64:E66"/>
    <mergeCell ref="G64:G66"/>
    <mergeCell ref="H64:H66"/>
    <mergeCell ref="I64:I66"/>
    <mergeCell ref="H61:H63"/>
    <mergeCell ref="I61:I63"/>
    <mergeCell ref="J61:J63"/>
    <mergeCell ref="K61:K63"/>
    <mergeCell ref="L61:L63"/>
    <mergeCell ref="M61:M63"/>
    <mergeCell ref="D61:D63"/>
    <mergeCell ref="E61:E63"/>
    <mergeCell ref="F61:F77"/>
    <mergeCell ref="P64:P66"/>
    <mergeCell ref="Q64:Q66"/>
    <mergeCell ref="R64:R66"/>
    <mergeCell ref="L64:L66"/>
    <mergeCell ref="M64:M66"/>
    <mergeCell ref="Q67:Q69"/>
    <mergeCell ref="A55:A60"/>
    <mergeCell ref="B55:B56"/>
    <mergeCell ref="C55:C56"/>
    <mergeCell ref="F55:F60"/>
    <mergeCell ref="B58:B59"/>
    <mergeCell ref="C58:C59"/>
    <mergeCell ref="A45:A48"/>
    <mergeCell ref="B45:B48"/>
    <mergeCell ref="C45:C48"/>
    <mergeCell ref="F45:F48"/>
    <mergeCell ref="A49:A54"/>
    <mergeCell ref="B49:B51"/>
    <mergeCell ref="C49:C51"/>
    <mergeCell ref="F49:F54"/>
    <mergeCell ref="B52:B54"/>
    <mergeCell ref="C52:C54"/>
    <mergeCell ref="B39:B40"/>
    <mergeCell ref="C39:C40"/>
    <mergeCell ref="F39:F44"/>
    <mergeCell ref="B41:B42"/>
    <mergeCell ref="C41:C42"/>
    <mergeCell ref="B43:B44"/>
    <mergeCell ref="C43:C44"/>
    <mergeCell ref="A29:A33"/>
    <mergeCell ref="B29:B33"/>
    <mergeCell ref="C29:C33"/>
    <mergeCell ref="F29:F33"/>
    <mergeCell ref="A34:A38"/>
    <mergeCell ref="B34:B35"/>
    <mergeCell ref="C34:C35"/>
    <mergeCell ref="F34:F38"/>
    <mergeCell ref="B36:B37"/>
    <mergeCell ref="C36:C37"/>
    <mergeCell ref="C21:C22"/>
    <mergeCell ref="A24:A28"/>
    <mergeCell ref="B24:B26"/>
    <mergeCell ref="C24:C26"/>
    <mergeCell ref="F24:F28"/>
    <mergeCell ref="B27:B28"/>
    <mergeCell ref="C27:C28"/>
    <mergeCell ref="U13:U118"/>
    <mergeCell ref="A17:A23"/>
    <mergeCell ref="B17:B18"/>
    <mergeCell ref="C17:C18"/>
    <mergeCell ref="F17:F23"/>
    <mergeCell ref="S17:S118"/>
    <mergeCell ref="T17:T118"/>
    <mergeCell ref="B19:B20"/>
    <mergeCell ref="C19:C20"/>
    <mergeCell ref="B21:B22"/>
    <mergeCell ref="A13:A16"/>
    <mergeCell ref="B13:B16"/>
    <mergeCell ref="C13:C16"/>
    <mergeCell ref="F13:F16"/>
    <mergeCell ref="S13:S16"/>
    <mergeCell ref="T13:T16"/>
    <mergeCell ref="A39:A44"/>
    <mergeCell ref="G11:I11"/>
    <mergeCell ref="J11:L11"/>
    <mergeCell ref="M11:O11"/>
    <mergeCell ref="P11:R11"/>
    <mergeCell ref="S11:S12"/>
    <mergeCell ref="T11:U11"/>
    <mergeCell ref="A10:A12"/>
    <mergeCell ref="B10:B12"/>
    <mergeCell ref="C10:C12"/>
    <mergeCell ref="D10:D12"/>
    <mergeCell ref="E10:E12"/>
    <mergeCell ref="F10:F12"/>
    <mergeCell ref="A3:U3"/>
    <mergeCell ref="A4:U4"/>
    <mergeCell ref="A5:U5"/>
    <mergeCell ref="A7:U7"/>
    <mergeCell ref="A8:U8"/>
    <mergeCell ref="G9:R9"/>
    <mergeCell ref="S9:U9"/>
    <mergeCell ref="G10:R10"/>
    <mergeCell ref="S10:U10"/>
  </mergeCells>
  <pageMargins left="0.39370078740157483" right="0.23622047244094491" top="0.23622047244094491" bottom="0.74803149606299213" header="0.31496062992125984" footer="0.31496062992125984"/>
  <pageSetup paperSize="122" scale="53" orientation="landscape" r:id="rId1"/>
  <headerFooter>
    <oddFooter>&amp;L&amp;"Tahoma,Normal"&amp;9DIRECCIÓN DE PLANIFICACIÓN Y DESARROLLO INSTITUCIONAL
DPD/DCJA&amp;R&amp;"Tahoma,Normal"&amp;9&amp;P/&amp;N
&amp;D</oddFooter>
  </headerFooter>
  <rowBreaks count="4" manualBreakCount="4">
    <brk id="22" max="16383" man="1"/>
    <brk id="32" max="16383" man="1"/>
    <brk id="47" max="16383" man="1"/>
    <brk id="59"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BT67"/>
  <sheetViews>
    <sheetView showGridLines="0" topLeftCell="D1" zoomScale="60" zoomScaleNormal="60" workbookViewId="0">
      <selection activeCell="S12" sqref="S12:S15"/>
    </sheetView>
  </sheetViews>
  <sheetFormatPr baseColWidth="10" defaultColWidth="11.42578125" defaultRowHeight="20.25"/>
  <cols>
    <col min="1" max="1" width="74.28515625" style="1258" customWidth="1"/>
    <col min="2" max="2" width="33.28515625" style="1259" hidden="1" customWidth="1"/>
    <col min="3" max="3" width="16.140625" style="1259" hidden="1" customWidth="1"/>
    <col min="4" max="4" width="53.42578125" style="1260" customWidth="1"/>
    <col min="5" max="5" width="37.7109375" style="1260" customWidth="1"/>
    <col min="6" max="6" width="41.42578125" style="1259" customWidth="1"/>
    <col min="7" max="18" width="5.140625" style="1259" customWidth="1"/>
    <col min="19" max="19" width="84.42578125" style="1259" customWidth="1"/>
    <col min="20" max="20" width="25.140625" style="1261" customWidth="1"/>
    <col min="21" max="21" width="22.28515625" style="1261" customWidth="1"/>
    <col min="22" max="23" width="11.42578125" style="1259" customWidth="1"/>
    <col min="24" max="24" width="21.5703125" style="1259" bestFit="1" customWidth="1"/>
    <col min="25" max="256" width="9.140625" style="1259" customWidth="1"/>
    <col min="257" max="16384" width="11.42578125" style="1259"/>
  </cols>
  <sheetData>
    <row r="1" spans="1:21" ht="63.75" customHeight="1"/>
    <row r="2" spans="1:21" ht="33" customHeight="1">
      <c r="A2" s="1340" t="s">
        <v>0</v>
      </c>
      <c r="B2" s="1340"/>
      <c r="C2" s="1340"/>
      <c r="D2" s="1340"/>
      <c r="E2" s="1340"/>
      <c r="F2" s="1340"/>
      <c r="G2" s="1340"/>
      <c r="H2" s="1340"/>
      <c r="I2" s="1340"/>
      <c r="J2" s="1340"/>
      <c r="K2" s="1340"/>
      <c r="L2" s="1340"/>
      <c r="M2" s="1340"/>
      <c r="N2" s="1340"/>
      <c r="O2" s="1340"/>
      <c r="P2" s="1340"/>
      <c r="Q2" s="1340"/>
      <c r="R2" s="1340"/>
      <c r="S2" s="1340"/>
      <c r="T2" s="1340"/>
      <c r="U2" s="1340"/>
    </row>
    <row r="3" spans="1:21" ht="33" customHeight="1">
      <c r="A3" s="1341" t="s">
        <v>3489</v>
      </c>
      <c r="B3" s="1341"/>
      <c r="C3" s="1341"/>
      <c r="D3" s="1341"/>
      <c r="E3" s="1341"/>
      <c r="F3" s="1341"/>
      <c r="G3" s="1341"/>
      <c r="H3" s="1341"/>
      <c r="I3" s="1341"/>
      <c r="J3" s="1341"/>
      <c r="K3" s="1341"/>
      <c r="L3" s="1341"/>
      <c r="M3" s="1341"/>
      <c r="N3" s="1341"/>
      <c r="O3" s="1341"/>
      <c r="P3" s="1341"/>
      <c r="Q3" s="1341"/>
      <c r="R3" s="1341"/>
      <c r="S3" s="1341"/>
      <c r="T3" s="1341"/>
      <c r="U3" s="1341"/>
    </row>
    <row r="4" spans="1:21" s="1262" customFormat="1" ht="27" customHeight="1">
      <c r="A4" s="1342" t="s">
        <v>3642</v>
      </c>
      <c r="B4" s="1343"/>
      <c r="C4" s="1343"/>
      <c r="D4" s="1343"/>
      <c r="E4" s="1343"/>
      <c r="F4" s="1343"/>
      <c r="G4" s="1343"/>
      <c r="H4" s="1343"/>
      <c r="I4" s="1343"/>
      <c r="J4" s="1343"/>
      <c r="K4" s="1343"/>
      <c r="L4" s="1343"/>
      <c r="M4" s="1343"/>
      <c r="N4" s="1343"/>
      <c r="O4" s="1343"/>
      <c r="P4" s="1343"/>
      <c r="Q4" s="1343"/>
      <c r="R4" s="1343"/>
      <c r="S4" s="1343"/>
      <c r="T4" s="1343"/>
      <c r="U4" s="1343"/>
    </row>
    <row r="5" spans="1:21" s="1262" customFormat="1" ht="12" customHeight="1">
      <c r="A5" s="1263"/>
      <c r="B5" s="1264"/>
      <c r="C5" s="1264"/>
      <c r="D5" s="1263"/>
      <c r="E5" s="1263"/>
      <c r="F5" s="1264"/>
      <c r="G5" s="1264"/>
      <c r="H5" s="1264"/>
      <c r="I5" s="1264"/>
      <c r="J5" s="1264"/>
      <c r="K5" s="1264"/>
      <c r="L5" s="1264"/>
      <c r="M5" s="1264"/>
      <c r="N5" s="1264"/>
      <c r="O5" s="1264"/>
      <c r="P5" s="1264"/>
      <c r="Q5" s="1264"/>
      <c r="R5" s="1264"/>
      <c r="S5" s="1264"/>
      <c r="T5" s="1264"/>
      <c r="U5" s="1264"/>
    </row>
    <row r="6" spans="1:21" ht="24.75" customHeight="1">
      <c r="A6" s="1344"/>
      <c r="B6" s="1344"/>
      <c r="C6" s="1344"/>
      <c r="D6" s="1344"/>
      <c r="E6" s="1344"/>
      <c r="F6" s="1344"/>
      <c r="G6" s="1344"/>
      <c r="H6" s="1344"/>
      <c r="I6" s="1344"/>
      <c r="J6" s="1344"/>
      <c r="K6" s="1344"/>
      <c r="L6" s="1344"/>
      <c r="M6" s="1344"/>
      <c r="N6" s="1344"/>
      <c r="O6" s="1344"/>
      <c r="P6" s="1344"/>
      <c r="Q6" s="1344"/>
      <c r="R6" s="1344"/>
      <c r="S6" s="1344"/>
      <c r="T6" s="1344"/>
      <c r="U6" s="1344"/>
    </row>
    <row r="7" spans="1:21" ht="40.5" customHeight="1">
      <c r="A7" s="1345" t="s">
        <v>2</v>
      </c>
      <c r="B7" s="1345"/>
      <c r="C7" s="1345"/>
      <c r="D7" s="1345"/>
      <c r="E7" s="1345"/>
      <c r="F7" s="1345"/>
      <c r="G7" s="1345"/>
      <c r="H7" s="1345"/>
      <c r="I7" s="1345"/>
      <c r="J7" s="1345"/>
      <c r="K7" s="1345"/>
      <c r="L7" s="1345"/>
      <c r="M7" s="1345"/>
      <c r="N7" s="1345"/>
      <c r="O7" s="1345"/>
      <c r="P7" s="1345"/>
      <c r="Q7" s="1345"/>
      <c r="R7" s="1345"/>
      <c r="S7" s="1345"/>
      <c r="T7" s="1345"/>
      <c r="U7" s="1345"/>
    </row>
    <row r="8" spans="1:21" s="1266" customFormat="1">
      <c r="A8" s="1265">
        <v>1</v>
      </c>
      <c r="B8" s="1265">
        <v>2</v>
      </c>
      <c r="C8" s="1265">
        <v>3</v>
      </c>
      <c r="D8" s="1265">
        <v>4</v>
      </c>
      <c r="E8" s="1265">
        <v>5</v>
      </c>
      <c r="F8" s="1265">
        <v>6</v>
      </c>
      <c r="G8" s="1346">
        <v>7</v>
      </c>
      <c r="H8" s="1346"/>
      <c r="I8" s="1346"/>
      <c r="J8" s="1346"/>
      <c r="K8" s="1346"/>
      <c r="L8" s="1346"/>
      <c r="M8" s="1346"/>
      <c r="N8" s="1346"/>
      <c r="O8" s="1346"/>
      <c r="P8" s="1346"/>
      <c r="Q8" s="1346"/>
      <c r="R8" s="1346"/>
      <c r="S8" s="1346">
        <v>8</v>
      </c>
      <c r="T8" s="1346"/>
      <c r="U8" s="1346"/>
    </row>
    <row r="9" spans="1:21" ht="36.75" customHeight="1">
      <c r="A9" s="1350" t="s">
        <v>4</v>
      </c>
      <c r="B9" s="1350" t="s">
        <v>5</v>
      </c>
      <c r="C9" s="1347" t="s">
        <v>6</v>
      </c>
      <c r="D9" s="1351" t="s">
        <v>178</v>
      </c>
      <c r="E9" s="1351" t="s">
        <v>759</v>
      </c>
      <c r="F9" s="1350" t="s">
        <v>9</v>
      </c>
      <c r="G9" s="1347" t="s">
        <v>10</v>
      </c>
      <c r="H9" s="1347"/>
      <c r="I9" s="1347"/>
      <c r="J9" s="1347"/>
      <c r="K9" s="1347"/>
      <c r="L9" s="1347"/>
      <c r="M9" s="1347"/>
      <c r="N9" s="1347"/>
      <c r="O9" s="1347"/>
      <c r="P9" s="1347"/>
      <c r="Q9" s="1347"/>
      <c r="R9" s="1347"/>
      <c r="S9" s="1348" t="s">
        <v>11</v>
      </c>
      <c r="T9" s="1348"/>
      <c r="U9" s="1348"/>
    </row>
    <row r="10" spans="1:21" ht="21.75" customHeight="1">
      <c r="A10" s="1350"/>
      <c r="B10" s="1350"/>
      <c r="C10" s="1347"/>
      <c r="D10" s="1352"/>
      <c r="E10" s="1352"/>
      <c r="F10" s="1350"/>
      <c r="G10" s="1346" t="s">
        <v>12</v>
      </c>
      <c r="H10" s="1346"/>
      <c r="I10" s="1346"/>
      <c r="J10" s="1346" t="s">
        <v>13</v>
      </c>
      <c r="K10" s="1346"/>
      <c r="L10" s="1346"/>
      <c r="M10" s="1346" t="s">
        <v>14</v>
      </c>
      <c r="N10" s="1346"/>
      <c r="O10" s="1346"/>
      <c r="P10" s="1346" t="s">
        <v>15</v>
      </c>
      <c r="Q10" s="1346"/>
      <c r="R10" s="1346"/>
      <c r="S10" s="1348" t="s">
        <v>16</v>
      </c>
      <c r="T10" s="1349" t="s">
        <v>17</v>
      </c>
      <c r="U10" s="1349"/>
    </row>
    <row r="11" spans="1:21" ht="20.25" customHeight="1">
      <c r="A11" s="1350"/>
      <c r="B11" s="1350"/>
      <c r="C11" s="1347"/>
      <c r="D11" s="1353"/>
      <c r="E11" s="1353"/>
      <c r="F11" s="1350"/>
      <c r="G11" s="1267">
        <v>1</v>
      </c>
      <c r="H11" s="1267">
        <v>2</v>
      </c>
      <c r="I11" s="1267">
        <v>3</v>
      </c>
      <c r="J11" s="1267">
        <v>4</v>
      </c>
      <c r="K11" s="1267">
        <v>5</v>
      </c>
      <c r="L11" s="1267">
        <v>6</v>
      </c>
      <c r="M11" s="1267">
        <v>7</v>
      </c>
      <c r="N11" s="1267">
        <v>8</v>
      </c>
      <c r="O11" s="1267">
        <v>9</v>
      </c>
      <c r="P11" s="1267">
        <v>10</v>
      </c>
      <c r="Q11" s="1267">
        <v>11</v>
      </c>
      <c r="R11" s="1267">
        <v>12</v>
      </c>
      <c r="S11" s="1348"/>
      <c r="T11" s="1268" t="s">
        <v>18</v>
      </c>
      <c r="U11" s="1268" t="s">
        <v>19</v>
      </c>
    </row>
    <row r="12" spans="1:21" ht="81" customHeight="1">
      <c r="A12" s="1354" t="s">
        <v>3611</v>
      </c>
      <c r="B12" s="1359" t="s">
        <v>3490</v>
      </c>
      <c r="C12" s="1360">
        <v>7</v>
      </c>
      <c r="D12" s="1279" t="s">
        <v>3491</v>
      </c>
      <c r="E12" s="1279" t="s">
        <v>3492</v>
      </c>
      <c r="F12" s="1269" t="s">
        <v>3493</v>
      </c>
      <c r="G12" s="1270"/>
      <c r="H12" s="1270"/>
      <c r="I12" s="1270"/>
      <c r="J12" s="1270"/>
      <c r="K12" s="1271"/>
      <c r="L12" s="1271"/>
      <c r="M12" s="1270"/>
      <c r="N12" s="1270"/>
      <c r="O12" s="1270"/>
      <c r="P12" s="1270"/>
      <c r="Q12" s="1270"/>
      <c r="R12" s="1270"/>
      <c r="S12" s="1361" t="s">
        <v>3494</v>
      </c>
      <c r="T12" s="1362" t="s">
        <v>3495</v>
      </c>
      <c r="U12" s="1362">
        <v>0</v>
      </c>
    </row>
    <row r="13" spans="1:21" ht="108.75" customHeight="1">
      <c r="A13" s="1354"/>
      <c r="B13" s="1359"/>
      <c r="C13" s="1360"/>
      <c r="D13" s="1279" t="s">
        <v>3496</v>
      </c>
      <c r="E13" s="1272" t="s">
        <v>3497</v>
      </c>
      <c r="F13" s="1269" t="s">
        <v>3498</v>
      </c>
      <c r="G13" s="1270"/>
      <c r="H13" s="1270"/>
      <c r="I13" s="1270"/>
      <c r="J13" s="1270"/>
      <c r="K13" s="1270"/>
      <c r="L13" s="1271"/>
      <c r="M13" s="1271"/>
      <c r="N13" s="1270"/>
      <c r="O13" s="1270"/>
      <c r="P13" s="1270"/>
      <c r="Q13" s="1270"/>
      <c r="R13" s="1270"/>
      <c r="S13" s="1361"/>
      <c r="T13" s="1362"/>
      <c r="U13" s="1362"/>
    </row>
    <row r="14" spans="1:21" ht="120.75" customHeight="1">
      <c r="A14" s="1354"/>
      <c r="B14" s="1359"/>
      <c r="C14" s="1360"/>
      <c r="D14" s="1279" t="s">
        <v>3499</v>
      </c>
      <c r="E14" s="1274" t="s">
        <v>3500</v>
      </c>
      <c r="F14" s="1269" t="s">
        <v>3612</v>
      </c>
      <c r="G14" s="1270"/>
      <c r="H14" s="1270"/>
      <c r="I14" s="1270"/>
      <c r="J14" s="1270"/>
      <c r="K14" s="1270"/>
      <c r="L14" s="1270"/>
      <c r="M14" s="1271"/>
      <c r="N14" s="1271"/>
      <c r="O14" s="1270"/>
      <c r="P14" s="1270"/>
      <c r="Q14" s="1270"/>
      <c r="R14" s="1270"/>
      <c r="S14" s="1361"/>
      <c r="T14" s="1362"/>
      <c r="U14" s="1362"/>
    </row>
    <row r="15" spans="1:21" ht="151.5" customHeight="1">
      <c r="A15" s="1354"/>
      <c r="B15" s="1359"/>
      <c r="C15" s="1360"/>
      <c r="D15" s="1272" t="s">
        <v>3501</v>
      </c>
      <c r="E15" s="1272" t="s">
        <v>3613</v>
      </c>
      <c r="F15" s="1269" t="s">
        <v>3614</v>
      </c>
      <c r="G15" s="1270"/>
      <c r="H15" s="1270"/>
      <c r="I15" s="1270"/>
      <c r="J15" s="1270"/>
      <c r="K15" s="1270"/>
      <c r="L15" s="1270"/>
      <c r="M15" s="1270"/>
      <c r="N15" s="1270"/>
      <c r="O15" s="1271"/>
      <c r="P15" s="1270"/>
      <c r="Q15" s="1270"/>
      <c r="R15" s="1270"/>
      <c r="S15" s="1361"/>
      <c r="T15" s="1362"/>
      <c r="U15" s="1362"/>
    </row>
    <row r="16" spans="1:21" ht="109.5" customHeight="1">
      <c r="A16" s="1354" t="s">
        <v>3502</v>
      </c>
      <c r="B16" s="1355" t="s">
        <v>3615</v>
      </c>
      <c r="C16" s="1356">
        <v>1</v>
      </c>
      <c r="D16" s="1274" t="s">
        <v>3503</v>
      </c>
      <c r="E16" s="1279" t="s">
        <v>3504</v>
      </c>
      <c r="F16" s="1276" t="s">
        <v>3505</v>
      </c>
      <c r="G16" s="1273"/>
      <c r="H16" s="1273"/>
      <c r="I16" s="1273"/>
      <c r="J16" s="1270"/>
      <c r="K16" s="1270"/>
      <c r="L16" s="1270"/>
      <c r="M16" s="1271"/>
      <c r="N16" s="1270"/>
      <c r="O16" s="1270"/>
      <c r="P16" s="1270"/>
      <c r="Q16" s="1270"/>
      <c r="R16" s="1270"/>
      <c r="S16" s="1357"/>
      <c r="T16" s="1358"/>
      <c r="U16" s="1358"/>
    </row>
    <row r="17" spans="1:21" ht="72.75" customHeight="1">
      <c r="A17" s="1354"/>
      <c r="B17" s="1355"/>
      <c r="C17" s="1356"/>
      <c r="D17" s="1274" t="s">
        <v>3506</v>
      </c>
      <c r="E17" s="1279" t="s">
        <v>3507</v>
      </c>
      <c r="F17" s="1276" t="s">
        <v>3505</v>
      </c>
      <c r="G17" s="1273"/>
      <c r="H17" s="1273"/>
      <c r="I17" s="1273"/>
      <c r="J17" s="1270"/>
      <c r="K17" s="1270"/>
      <c r="L17" s="1270"/>
      <c r="M17" s="1271"/>
      <c r="N17" s="1270"/>
      <c r="O17" s="1270"/>
      <c r="P17" s="1270"/>
      <c r="Q17" s="1270"/>
      <c r="R17" s="1270"/>
      <c r="S17" s="1357"/>
      <c r="T17" s="1358"/>
      <c r="U17" s="1358"/>
    </row>
    <row r="18" spans="1:21" ht="73.5" customHeight="1">
      <c r="A18" s="1354"/>
      <c r="B18" s="1355"/>
      <c r="C18" s="1356"/>
      <c r="D18" s="1274" t="s">
        <v>3508</v>
      </c>
      <c r="E18" s="1279" t="s">
        <v>3509</v>
      </c>
      <c r="F18" s="1276" t="s">
        <v>3505</v>
      </c>
      <c r="G18" s="1273"/>
      <c r="H18" s="1273"/>
      <c r="I18" s="1273"/>
      <c r="J18" s="1270"/>
      <c r="K18" s="1270"/>
      <c r="L18" s="1270"/>
      <c r="M18" s="1270"/>
      <c r="N18" s="1271"/>
      <c r="O18" s="1270"/>
      <c r="P18" s="1270"/>
      <c r="Q18" s="1270"/>
      <c r="R18" s="1270"/>
      <c r="S18" s="1357"/>
      <c r="T18" s="1358"/>
      <c r="U18" s="1358"/>
    </row>
    <row r="19" spans="1:21" ht="111" customHeight="1">
      <c r="A19" s="1354"/>
      <c r="B19" s="1355"/>
      <c r="C19" s="1356"/>
      <c r="D19" s="1274" t="s">
        <v>3616</v>
      </c>
      <c r="E19" s="1279" t="s">
        <v>3617</v>
      </c>
      <c r="F19" s="1276" t="s">
        <v>3510</v>
      </c>
      <c r="G19" s="1273"/>
      <c r="H19" s="1273"/>
      <c r="I19" s="1273"/>
      <c r="J19" s="1270"/>
      <c r="K19" s="1270"/>
      <c r="L19" s="1270"/>
      <c r="M19" s="1270"/>
      <c r="N19" s="1271"/>
      <c r="O19" s="1270"/>
      <c r="P19" s="1270"/>
      <c r="Q19" s="1270"/>
      <c r="R19" s="1270"/>
      <c r="S19" s="1357"/>
      <c r="T19" s="1358"/>
      <c r="U19" s="1358"/>
    </row>
    <row r="20" spans="1:21" ht="71.25" customHeight="1">
      <c r="A20" s="1354" t="s">
        <v>3618</v>
      </c>
      <c r="B20" s="1355" t="s">
        <v>3609</v>
      </c>
      <c r="C20" s="1371" t="s">
        <v>3610</v>
      </c>
      <c r="D20" s="1274" t="s">
        <v>3511</v>
      </c>
      <c r="E20" s="1279" t="s">
        <v>3512</v>
      </c>
      <c r="F20" s="1359" t="s">
        <v>3619</v>
      </c>
      <c r="G20" s="1271"/>
      <c r="H20" s="1271"/>
      <c r="I20" s="1271"/>
      <c r="J20" s="1271"/>
      <c r="K20" s="1271"/>
      <c r="L20" s="1271"/>
      <c r="M20" s="1271"/>
      <c r="N20" s="1271"/>
      <c r="O20" s="1271"/>
      <c r="P20" s="1271"/>
      <c r="Q20" s="1271"/>
      <c r="R20" s="1271"/>
      <c r="S20" s="1372" t="s">
        <v>3620</v>
      </c>
      <c r="T20" s="1370">
        <v>2500000</v>
      </c>
      <c r="U20" s="1370">
        <v>0</v>
      </c>
    </row>
    <row r="21" spans="1:21" ht="48.75" customHeight="1">
      <c r="A21" s="1354"/>
      <c r="B21" s="1359"/>
      <c r="C21" s="1359"/>
      <c r="D21" s="1274" t="s">
        <v>3513</v>
      </c>
      <c r="E21" s="1279" t="s">
        <v>3509</v>
      </c>
      <c r="F21" s="1359"/>
      <c r="G21" s="1271"/>
      <c r="H21" s="1271"/>
      <c r="I21" s="1271"/>
      <c r="J21" s="1271"/>
      <c r="K21" s="1271"/>
      <c r="L21" s="1271"/>
      <c r="M21" s="1271"/>
      <c r="N21" s="1271"/>
      <c r="O21" s="1271"/>
      <c r="P21" s="1271"/>
      <c r="Q21" s="1271"/>
      <c r="R21" s="1271"/>
      <c r="S21" s="1373"/>
      <c r="T21" s="1370"/>
      <c r="U21" s="1370"/>
    </row>
    <row r="22" spans="1:21" ht="51.75" customHeight="1">
      <c r="A22" s="1354"/>
      <c r="B22" s="1359"/>
      <c r="C22" s="1359"/>
      <c r="D22" s="1274" t="s">
        <v>3514</v>
      </c>
      <c r="E22" s="1279" t="s">
        <v>3515</v>
      </c>
      <c r="F22" s="1359"/>
      <c r="G22" s="1271"/>
      <c r="H22" s="1271"/>
      <c r="I22" s="1271"/>
      <c r="J22" s="1271"/>
      <c r="K22" s="1271"/>
      <c r="L22" s="1271"/>
      <c r="M22" s="1271"/>
      <c r="N22" s="1271"/>
      <c r="O22" s="1271"/>
      <c r="P22" s="1271"/>
      <c r="Q22" s="1271"/>
      <c r="R22" s="1271"/>
      <c r="S22" s="1373"/>
      <c r="T22" s="1370"/>
      <c r="U22" s="1370"/>
    </row>
    <row r="23" spans="1:21" ht="67.5" customHeight="1">
      <c r="A23" s="1354"/>
      <c r="B23" s="1359"/>
      <c r="C23" s="1359"/>
      <c r="D23" s="1274" t="s">
        <v>3516</v>
      </c>
      <c r="E23" s="1279" t="s">
        <v>3517</v>
      </c>
      <c r="F23" s="1359"/>
      <c r="G23" s="1271"/>
      <c r="H23" s="1271"/>
      <c r="I23" s="1271"/>
      <c r="J23" s="1271"/>
      <c r="K23" s="1271"/>
      <c r="L23" s="1271"/>
      <c r="M23" s="1271"/>
      <c r="N23" s="1271"/>
      <c r="O23" s="1271"/>
      <c r="P23" s="1271"/>
      <c r="Q23" s="1271"/>
      <c r="R23" s="1271"/>
      <c r="S23" s="1373"/>
      <c r="T23" s="1370"/>
      <c r="U23" s="1370"/>
    </row>
    <row r="24" spans="1:21" ht="54.75" customHeight="1">
      <c r="A24" s="1354"/>
      <c r="B24" s="1359"/>
      <c r="C24" s="1359"/>
      <c r="D24" s="1274" t="s">
        <v>3518</v>
      </c>
      <c r="E24" s="1274" t="s">
        <v>3519</v>
      </c>
      <c r="F24" s="1359"/>
      <c r="G24" s="1271"/>
      <c r="H24" s="1271"/>
      <c r="I24" s="1271"/>
      <c r="J24" s="1271"/>
      <c r="K24" s="1271"/>
      <c r="L24" s="1271"/>
      <c r="M24" s="1271"/>
      <c r="N24" s="1271"/>
      <c r="O24" s="1271"/>
      <c r="P24" s="1271"/>
      <c r="Q24" s="1271"/>
      <c r="R24" s="1271"/>
      <c r="S24" s="1373"/>
      <c r="T24" s="1370"/>
      <c r="U24" s="1370"/>
    </row>
    <row r="25" spans="1:21" ht="86.25" customHeight="1">
      <c r="A25" s="1354"/>
      <c r="B25" s="1359"/>
      <c r="C25" s="1359"/>
      <c r="D25" s="1274" t="s">
        <v>3520</v>
      </c>
      <c r="E25" s="1274" t="s">
        <v>3621</v>
      </c>
      <c r="F25" s="1359"/>
      <c r="G25" s="1271"/>
      <c r="H25" s="1271"/>
      <c r="I25" s="1271"/>
      <c r="J25" s="1271"/>
      <c r="K25" s="1271"/>
      <c r="L25" s="1271"/>
      <c r="M25" s="1271"/>
      <c r="N25" s="1271"/>
      <c r="O25" s="1271"/>
      <c r="P25" s="1271"/>
      <c r="Q25" s="1271"/>
      <c r="R25" s="1271"/>
      <c r="S25" s="1373"/>
      <c r="T25" s="1370"/>
      <c r="U25" s="1370"/>
    </row>
    <row r="26" spans="1:21" ht="276.75" customHeight="1">
      <c r="A26" s="1354"/>
      <c r="B26" s="1359"/>
      <c r="C26" s="1359"/>
      <c r="D26" s="1274" t="s">
        <v>3521</v>
      </c>
      <c r="E26" s="1279" t="s">
        <v>3622</v>
      </c>
      <c r="F26" s="1359"/>
      <c r="G26" s="1271"/>
      <c r="H26" s="1271"/>
      <c r="I26" s="1271"/>
      <c r="J26" s="1271"/>
      <c r="K26" s="1271"/>
      <c r="L26" s="1271"/>
      <c r="M26" s="1271"/>
      <c r="N26" s="1271"/>
      <c r="O26" s="1271"/>
      <c r="P26" s="1271"/>
      <c r="Q26" s="1271"/>
      <c r="R26" s="1271"/>
      <c r="S26" s="1374"/>
      <c r="T26" s="1370"/>
      <c r="U26" s="1370"/>
    </row>
    <row r="27" spans="1:21" s="1275" customFormat="1" ht="84" customHeight="1">
      <c r="A27" s="1354" t="s">
        <v>3623</v>
      </c>
      <c r="B27" s="1354" t="s">
        <v>3624</v>
      </c>
      <c r="C27" s="1371">
        <v>1</v>
      </c>
      <c r="D27" s="1274" t="s">
        <v>3522</v>
      </c>
      <c r="E27" s="1274" t="s">
        <v>3523</v>
      </c>
      <c r="F27" s="1359" t="s">
        <v>3625</v>
      </c>
      <c r="G27" s="1271"/>
      <c r="H27" s="1271"/>
      <c r="I27" s="1271"/>
      <c r="J27" s="1271"/>
      <c r="K27" s="1271"/>
      <c r="L27" s="1271"/>
      <c r="M27" s="1271"/>
      <c r="N27" s="1271"/>
      <c r="O27" s="1271"/>
      <c r="P27" s="1271"/>
      <c r="Q27" s="1271"/>
      <c r="R27" s="1271"/>
      <c r="S27" s="1354" t="s">
        <v>3524</v>
      </c>
      <c r="T27" s="1362">
        <v>36000000</v>
      </c>
      <c r="U27" s="1362">
        <v>0</v>
      </c>
    </row>
    <row r="28" spans="1:21" s="1275" customFormat="1" ht="55.5" customHeight="1">
      <c r="A28" s="1354"/>
      <c r="B28" s="1354"/>
      <c r="C28" s="1371"/>
      <c r="D28" s="1274" t="s">
        <v>3525</v>
      </c>
      <c r="E28" s="1279" t="s">
        <v>3526</v>
      </c>
      <c r="F28" s="1359"/>
      <c r="G28" s="1271"/>
      <c r="H28" s="1271"/>
      <c r="I28" s="1271"/>
      <c r="J28" s="1271"/>
      <c r="K28" s="1271"/>
      <c r="L28" s="1271"/>
      <c r="M28" s="1271"/>
      <c r="N28" s="1271"/>
      <c r="O28" s="1271"/>
      <c r="P28" s="1271"/>
      <c r="Q28" s="1271"/>
      <c r="R28" s="1271"/>
      <c r="S28" s="1354"/>
      <c r="T28" s="1362"/>
      <c r="U28" s="1362"/>
    </row>
    <row r="29" spans="1:21" s="1275" customFormat="1" ht="141" customHeight="1">
      <c r="A29" s="1354"/>
      <c r="B29" s="1354"/>
      <c r="C29" s="1359"/>
      <c r="D29" s="1274" t="s">
        <v>3527</v>
      </c>
      <c r="E29" s="1279" t="s">
        <v>3626</v>
      </c>
      <c r="F29" s="1359"/>
      <c r="G29" s="1271"/>
      <c r="H29" s="1271"/>
      <c r="I29" s="1271"/>
      <c r="J29" s="1271"/>
      <c r="K29" s="1271"/>
      <c r="L29" s="1271"/>
      <c r="M29" s="1271"/>
      <c r="N29" s="1271"/>
      <c r="O29" s="1271"/>
      <c r="P29" s="1271"/>
      <c r="Q29" s="1271"/>
      <c r="R29" s="1271"/>
      <c r="S29" s="1354"/>
      <c r="T29" s="1362"/>
      <c r="U29" s="1362"/>
    </row>
    <row r="30" spans="1:21" s="1275" customFormat="1" ht="202.5">
      <c r="A30" s="1354"/>
      <c r="B30" s="1354"/>
      <c r="C30" s="1359"/>
      <c r="D30" s="1274" t="s">
        <v>3528</v>
      </c>
      <c r="E30" s="1279" t="s">
        <v>3627</v>
      </c>
      <c r="F30" s="1359"/>
      <c r="G30" s="1271"/>
      <c r="H30" s="1271"/>
      <c r="I30" s="1271"/>
      <c r="J30" s="1271"/>
      <c r="K30" s="1271"/>
      <c r="L30" s="1271"/>
      <c r="M30" s="1271"/>
      <c r="N30" s="1271"/>
      <c r="O30" s="1271"/>
      <c r="P30" s="1271"/>
      <c r="Q30" s="1271"/>
      <c r="R30" s="1271"/>
      <c r="S30" s="1354"/>
      <c r="T30" s="1362"/>
      <c r="U30" s="1362"/>
    </row>
    <row r="31" spans="1:21" s="1275" customFormat="1" ht="55.15" customHeight="1">
      <c r="A31" s="1354"/>
      <c r="B31" s="1354"/>
      <c r="C31" s="1359"/>
      <c r="D31" s="1274" t="s">
        <v>3529</v>
      </c>
      <c r="E31" s="1274" t="s">
        <v>3530</v>
      </c>
      <c r="F31" s="1359"/>
      <c r="G31" s="1271"/>
      <c r="H31" s="1271"/>
      <c r="I31" s="1271"/>
      <c r="J31" s="1271"/>
      <c r="K31" s="1271"/>
      <c r="L31" s="1271"/>
      <c r="M31" s="1271"/>
      <c r="N31" s="1271"/>
      <c r="O31" s="1271"/>
      <c r="P31" s="1271"/>
      <c r="Q31" s="1271"/>
      <c r="R31" s="1271"/>
      <c r="S31" s="1354"/>
      <c r="T31" s="1362"/>
      <c r="U31" s="1362"/>
    </row>
    <row r="32" spans="1:21" s="1275" customFormat="1" ht="99.75" customHeight="1">
      <c r="A32" s="1354" t="s">
        <v>3531</v>
      </c>
      <c r="B32" s="1359" t="s">
        <v>3532</v>
      </c>
      <c r="C32" s="1359">
        <v>9</v>
      </c>
      <c r="D32" s="1274" t="s">
        <v>3533</v>
      </c>
      <c r="E32" s="1279" t="s">
        <v>3534</v>
      </c>
      <c r="F32" s="1363" t="s">
        <v>3628</v>
      </c>
      <c r="G32" s="1271"/>
      <c r="H32" s="1271"/>
      <c r="I32" s="1271"/>
      <c r="J32" s="1271"/>
      <c r="K32" s="1271"/>
      <c r="L32" s="1271"/>
      <c r="M32" s="1271"/>
      <c r="N32" s="1271"/>
      <c r="O32" s="1271"/>
      <c r="P32" s="1271"/>
      <c r="Q32" s="1271"/>
      <c r="R32" s="1271"/>
      <c r="S32" s="1364" t="s">
        <v>3535</v>
      </c>
      <c r="T32" s="1367">
        <v>160000000</v>
      </c>
      <c r="U32" s="1277"/>
    </row>
    <row r="33" spans="1:21" s="1275" customFormat="1" ht="99.75" customHeight="1">
      <c r="A33" s="1354"/>
      <c r="B33" s="1359"/>
      <c r="C33" s="1359"/>
      <c r="D33" s="1274" t="s">
        <v>3525</v>
      </c>
      <c r="E33" s="1279" t="s">
        <v>3517</v>
      </c>
      <c r="F33" s="1363"/>
      <c r="G33" s="1271"/>
      <c r="H33" s="1271"/>
      <c r="I33" s="1271"/>
      <c r="J33" s="1271"/>
      <c r="K33" s="1271"/>
      <c r="L33" s="1271"/>
      <c r="M33" s="1271"/>
      <c r="N33" s="1271"/>
      <c r="O33" s="1271"/>
      <c r="P33" s="1271"/>
      <c r="Q33" s="1271"/>
      <c r="R33" s="1271"/>
      <c r="S33" s="1365"/>
      <c r="T33" s="1368"/>
      <c r="U33" s="1277"/>
    </row>
    <row r="34" spans="1:21" s="1275" customFormat="1" ht="99.75" customHeight="1">
      <c r="A34" s="1354"/>
      <c r="B34" s="1359"/>
      <c r="C34" s="1359"/>
      <c r="D34" s="1274" t="s">
        <v>3527</v>
      </c>
      <c r="E34" s="1279" t="s">
        <v>3536</v>
      </c>
      <c r="F34" s="1363"/>
      <c r="G34" s="1271"/>
      <c r="H34" s="1271"/>
      <c r="I34" s="1271"/>
      <c r="J34" s="1271"/>
      <c r="K34" s="1271"/>
      <c r="L34" s="1271"/>
      <c r="M34" s="1271"/>
      <c r="N34" s="1271"/>
      <c r="O34" s="1271"/>
      <c r="P34" s="1271"/>
      <c r="Q34" s="1271"/>
      <c r="R34" s="1271"/>
      <c r="S34" s="1365"/>
      <c r="T34" s="1368"/>
      <c r="U34" s="1277"/>
    </row>
    <row r="35" spans="1:21" s="1275" customFormat="1" ht="159.75" customHeight="1">
      <c r="A35" s="1354"/>
      <c r="B35" s="1359"/>
      <c r="C35" s="1359"/>
      <c r="D35" s="1274" t="s">
        <v>3537</v>
      </c>
      <c r="E35" s="1279" t="s">
        <v>3538</v>
      </c>
      <c r="F35" s="1363"/>
      <c r="G35" s="1271"/>
      <c r="H35" s="1271"/>
      <c r="I35" s="1271"/>
      <c r="J35" s="1271"/>
      <c r="K35" s="1271"/>
      <c r="L35" s="1271"/>
      <c r="M35" s="1271"/>
      <c r="N35" s="1271"/>
      <c r="O35" s="1271"/>
      <c r="P35" s="1271"/>
      <c r="Q35" s="1271"/>
      <c r="R35" s="1271"/>
      <c r="S35" s="1365"/>
      <c r="T35" s="1368"/>
      <c r="U35" s="1277"/>
    </row>
    <row r="36" spans="1:21" s="1275" customFormat="1" ht="156.75" customHeight="1">
      <c r="A36" s="1354"/>
      <c r="B36" s="1359"/>
      <c r="C36" s="1359"/>
      <c r="D36" s="1274" t="s">
        <v>3529</v>
      </c>
      <c r="E36" s="1279" t="s">
        <v>3539</v>
      </c>
      <c r="F36" s="1363"/>
      <c r="G36" s="1271"/>
      <c r="H36" s="1271"/>
      <c r="I36" s="1271"/>
      <c r="J36" s="1271"/>
      <c r="K36" s="1271"/>
      <c r="L36" s="1271"/>
      <c r="M36" s="1271"/>
      <c r="N36" s="1271"/>
      <c r="O36" s="1271"/>
      <c r="P36" s="1271"/>
      <c r="Q36" s="1271"/>
      <c r="R36" s="1271"/>
      <c r="S36" s="1366"/>
      <c r="T36" s="1369"/>
      <c r="U36" s="1277"/>
    </row>
    <row r="37" spans="1:21" ht="99" customHeight="1">
      <c r="A37" s="1354" t="s">
        <v>3629</v>
      </c>
      <c r="B37" s="1354" t="s">
        <v>3540</v>
      </c>
      <c r="C37" s="1371">
        <v>1</v>
      </c>
      <c r="D37" s="1274" t="s">
        <v>3541</v>
      </c>
      <c r="E37" s="1274" t="s">
        <v>3542</v>
      </c>
      <c r="F37" s="1359" t="s">
        <v>3543</v>
      </c>
      <c r="G37" s="1271"/>
      <c r="H37" s="1271"/>
      <c r="I37" s="1271"/>
      <c r="J37" s="1271"/>
      <c r="K37" s="1271"/>
      <c r="L37" s="1271"/>
      <c r="M37" s="1271"/>
      <c r="N37" s="1271"/>
      <c r="O37" s="1271"/>
      <c r="P37" s="1271"/>
      <c r="Q37" s="1271"/>
      <c r="R37" s="1271"/>
      <c r="S37" s="1382" t="s">
        <v>3544</v>
      </c>
      <c r="T37" s="1362">
        <v>1500000</v>
      </c>
      <c r="U37" s="1362">
        <v>0</v>
      </c>
    </row>
    <row r="38" spans="1:21" ht="106.5" customHeight="1">
      <c r="A38" s="1354"/>
      <c r="B38" s="1354"/>
      <c r="C38" s="1359"/>
      <c r="D38" s="1274" t="s">
        <v>3545</v>
      </c>
      <c r="E38" s="1364" t="s">
        <v>3546</v>
      </c>
      <c r="F38" s="1359"/>
      <c r="G38" s="1271"/>
      <c r="H38" s="1271"/>
      <c r="I38" s="1271"/>
      <c r="J38" s="1271"/>
      <c r="K38" s="1271"/>
      <c r="L38" s="1271"/>
      <c r="M38" s="1271"/>
      <c r="N38" s="1271"/>
      <c r="O38" s="1271"/>
      <c r="P38" s="1271"/>
      <c r="Q38" s="1271"/>
      <c r="R38" s="1271"/>
      <c r="S38" s="1382"/>
      <c r="T38" s="1362"/>
      <c r="U38" s="1362"/>
    </row>
    <row r="39" spans="1:21" ht="108.75" customHeight="1">
      <c r="A39" s="1354"/>
      <c r="B39" s="1354"/>
      <c r="C39" s="1359"/>
      <c r="D39" s="1274" t="s">
        <v>3547</v>
      </c>
      <c r="E39" s="1366"/>
      <c r="F39" s="1359"/>
      <c r="G39" s="1271"/>
      <c r="H39" s="1271"/>
      <c r="I39" s="1271"/>
      <c r="J39" s="1271"/>
      <c r="K39" s="1271"/>
      <c r="L39" s="1271"/>
      <c r="M39" s="1271"/>
      <c r="N39" s="1271"/>
      <c r="O39" s="1271"/>
      <c r="P39" s="1271"/>
      <c r="Q39" s="1271"/>
      <c r="R39" s="1271"/>
      <c r="S39" s="1382"/>
      <c r="T39" s="1362"/>
      <c r="U39" s="1362"/>
    </row>
    <row r="40" spans="1:21" ht="79.5" customHeight="1">
      <c r="A40" s="1354" t="s">
        <v>3630</v>
      </c>
      <c r="B40" s="1375" t="s">
        <v>3548</v>
      </c>
      <c r="C40" s="1371">
        <v>1</v>
      </c>
      <c r="D40" s="1274" t="s">
        <v>3549</v>
      </c>
      <c r="E40" s="1274" t="s">
        <v>3550</v>
      </c>
      <c r="F40" s="1359" t="s">
        <v>3551</v>
      </c>
      <c r="G40" s="1271"/>
      <c r="H40" s="1271"/>
      <c r="I40" s="1271"/>
      <c r="J40" s="1271"/>
      <c r="K40" s="1271"/>
      <c r="L40" s="1271"/>
      <c r="M40" s="1271"/>
      <c r="N40" s="1271"/>
      <c r="O40" s="1271"/>
      <c r="P40" s="1271"/>
      <c r="Q40" s="1271"/>
      <c r="R40" s="1271"/>
      <c r="S40" s="1376" t="s">
        <v>3631</v>
      </c>
      <c r="T40" s="1362">
        <v>12000000</v>
      </c>
      <c r="U40" s="1362">
        <v>0</v>
      </c>
    </row>
    <row r="41" spans="1:21" ht="79.5" customHeight="1">
      <c r="A41" s="1354"/>
      <c r="B41" s="1375"/>
      <c r="C41" s="1371"/>
      <c r="D41" s="1274" t="s">
        <v>3552</v>
      </c>
      <c r="E41" s="1379" t="s">
        <v>3553</v>
      </c>
      <c r="F41" s="1359"/>
      <c r="G41" s="1271"/>
      <c r="H41" s="1271"/>
      <c r="I41" s="1271"/>
      <c r="J41" s="1271"/>
      <c r="K41" s="1271"/>
      <c r="L41" s="1271"/>
      <c r="M41" s="1271"/>
      <c r="N41" s="1271"/>
      <c r="O41" s="1271"/>
      <c r="P41" s="1271"/>
      <c r="Q41" s="1271"/>
      <c r="R41" s="1271"/>
      <c r="S41" s="1377"/>
      <c r="T41" s="1362"/>
      <c r="U41" s="1362"/>
    </row>
    <row r="42" spans="1:21" ht="79.5" customHeight="1">
      <c r="A42" s="1354"/>
      <c r="B42" s="1375"/>
      <c r="C42" s="1359"/>
      <c r="D42" s="1274" t="s">
        <v>3554</v>
      </c>
      <c r="E42" s="1380"/>
      <c r="F42" s="1359"/>
      <c r="G42" s="1271"/>
      <c r="H42" s="1271"/>
      <c r="I42" s="1271"/>
      <c r="J42" s="1271"/>
      <c r="K42" s="1271"/>
      <c r="L42" s="1271"/>
      <c r="M42" s="1271"/>
      <c r="N42" s="1271"/>
      <c r="O42" s="1271"/>
      <c r="P42" s="1271"/>
      <c r="Q42" s="1271"/>
      <c r="R42" s="1271"/>
      <c r="S42" s="1377"/>
      <c r="T42" s="1362"/>
      <c r="U42" s="1362"/>
    </row>
    <row r="43" spans="1:21" ht="79.5" customHeight="1">
      <c r="A43" s="1354"/>
      <c r="B43" s="1375"/>
      <c r="C43" s="1359"/>
      <c r="D43" s="1274" t="s">
        <v>3555</v>
      </c>
      <c r="E43" s="1381"/>
      <c r="F43" s="1359"/>
      <c r="G43" s="1271"/>
      <c r="H43" s="1271"/>
      <c r="I43" s="1271"/>
      <c r="J43" s="1271"/>
      <c r="K43" s="1271"/>
      <c r="L43" s="1271"/>
      <c r="M43" s="1271"/>
      <c r="N43" s="1271"/>
      <c r="O43" s="1271"/>
      <c r="P43" s="1271"/>
      <c r="Q43" s="1271"/>
      <c r="R43" s="1271"/>
      <c r="S43" s="1377"/>
      <c r="T43" s="1362"/>
      <c r="U43" s="1362"/>
    </row>
    <row r="44" spans="1:21" ht="201" customHeight="1">
      <c r="A44" s="1354"/>
      <c r="B44" s="1375"/>
      <c r="C44" s="1359"/>
      <c r="D44" s="1274" t="s">
        <v>3556</v>
      </c>
      <c r="E44" s="1274" t="s">
        <v>3557</v>
      </c>
      <c r="F44" s="1359"/>
      <c r="G44" s="1271"/>
      <c r="H44" s="1271"/>
      <c r="I44" s="1271"/>
      <c r="J44" s="1271"/>
      <c r="K44" s="1271"/>
      <c r="L44" s="1271"/>
      <c r="M44" s="1271"/>
      <c r="N44" s="1271"/>
      <c r="O44" s="1271"/>
      <c r="P44" s="1271"/>
      <c r="Q44" s="1271"/>
      <c r="R44" s="1271"/>
      <c r="S44" s="1378"/>
      <c r="T44" s="1362"/>
      <c r="U44" s="1362"/>
    </row>
    <row r="45" spans="1:21" ht="79.5" customHeight="1">
      <c r="A45" s="1354" t="s">
        <v>3632</v>
      </c>
      <c r="B45" s="1354" t="s">
        <v>3558</v>
      </c>
      <c r="C45" s="1371">
        <v>1</v>
      </c>
      <c r="D45" s="1274" t="s">
        <v>3559</v>
      </c>
      <c r="E45" s="1279" t="s">
        <v>3560</v>
      </c>
      <c r="F45" s="1359" t="s">
        <v>3561</v>
      </c>
      <c r="G45" s="1278"/>
      <c r="H45" s="1278"/>
      <c r="I45" s="1278"/>
      <c r="J45" s="1278"/>
      <c r="K45" s="1278"/>
      <c r="L45" s="1278"/>
      <c r="M45" s="1278"/>
      <c r="N45" s="1278"/>
      <c r="O45" s="1278"/>
      <c r="P45" s="1278"/>
      <c r="Q45" s="1278"/>
      <c r="R45" s="1278"/>
      <c r="S45" s="1384" t="s">
        <v>3562</v>
      </c>
      <c r="T45" s="1362">
        <v>8000000</v>
      </c>
      <c r="U45" s="1362">
        <v>0</v>
      </c>
    </row>
    <row r="46" spans="1:21" ht="76.5" customHeight="1">
      <c r="A46" s="1354"/>
      <c r="B46" s="1354"/>
      <c r="C46" s="1359"/>
      <c r="D46" s="1274" t="s">
        <v>3563</v>
      </c>
      <c r="E46" s="1279" t="s">
        <v>3633</v>
      </c>
      <c r="F46" s="1359"/>
      <c r="G46" s="1278"/>
      <c r="H46" s="1278"/>
      <c r="I46" s="1278"/>
      <c r="J46" s="1278"/>
      <c r="K46" s="1278"/>
      <c r="L46" s="1278"/>
      <c r="M46" s="1278"/>
      <c r="N46" s="1278"/>
      <c r="O46" s="1278"/>
      <c r="P46" s="1278"/>
      <c r="Q46" s="1278"/>
      <c r="R46" s="1278"/>
      <c r="S46" s="1384"/>
      <c r="T46" s="1362"/>
      <c r="U46" s="1362"/>
    </row>
    <row r="47" spans="1:21" ht="84" customHeight="1">
      <c r="A47" s="1354"/>
      <c r="B47" s="1354"/>
      <c r="C47" s="1359"/>
      <c r="D47" s="1274" t="s">
        <v>3564</v>
      </c>
      <c r="E47" s="1274" t="s">
        <v>3565</v>
      </c>
      <c r="F47" s="1359"/>
      <c r="G47" s="1278"/>
      <c r="H47" s="1278"/>
      <c r="I47" s="1278"/>
      <c r="J47" s="1278"/>
      <c r="K47" s="1278"/>
      <c r="L47" s="1278"/>
      <c r="M47" s="1278"/>
      <c r="N47" s="1278"/>
      <c r="O47" s="1278"/>
      <c r="P47" s="1278"/>
      <c r="Q47" s="1278"/>
      <c r="R47" s="1278"/>
      <c r="S47" s="1384"/>
      <c r="T47" s="1362"/>
      <c r="U47" s="1362"/>
    </row>
    <row r="48" spans="1:21" s="1275" customFormat="1" ht="66.75" customHeight="1">
      <c r="A48" s="1354" t="s">
        <v>3634</v>
      </c>
      <c r="B48" s="1354" t="s">
        <v>3566</v>
      </c>
      <c r="C48" s="1371">
        <v>1</v>
      </c>
      <c r="D48" s="1274" t="s">
        <v>3567</v>
      </c>
      <c r="E48" s="1279" t="s">
        <v>3568</v>
      </c>
      <c r="F48" s="1359" t="s">
        <v>3569</v>
      </c>
      <c r="G48" s="1278"/>
      <c r="H48" s="1278"/>
      <c r="I48" s="1278"/>
      <c r="J48" s="1278"/>
      <c r="K48" s="1278"/>
      <c r="L48" s="1278"/>
      <c r="M48" s="1278"/>
      <c r="N48" s="1278"/>
      <c r="O48" s="1278"/>
      <c r="P48" s="1278"/>
      <c r="Q48" s="1278"/>
      <c r="R48" s="1278"/>
      <c r="S48" s="1383" t="s">
        <v>3570</v>
      </c>
      <c r="T48" s="1362">
        <v>3000000</v>
      </c>
      <c r="U48" s="1362">
        <v>0</v>
      </c>
    </row>
    <row r="49" spans="1:72" s="1275" customFormat="1" ht="66.75" customHeight="1">
      <c r="A49" s="1354"/>
      <c r="B49" s="1354"/>
      <c r="C49" s="1371"/>
      <c r="D49" s="1274" t="s">
        <v>3571</v>
      </c>
      <c r="E49" s="1279" t="s">
        <v>3572</v>
      </c>
      <c r="F49" s="1359"/>
      <c r="G49" s="1278"/>
      <c r="H49" s="1278"/>
      <c r="I49" s="1278"/>
      <c r="J49" s="1278"/>
      <c r="K49" s="1278"/>
      <c r="L49" s="1278"/>
      <c r="M49" s="1278"/>
      <c r="N49" s="1278"/>
      <c r="O49" s="1278"/>
      <c r="P49" s="1278"/>
      <c r="Q49" s="1278"/>
      <c r="R49" s="1278"/>
      <c r="S49" s="1383"/>
      <c r="T49" s="1362"/>
      <c r="U49" s="1362"/>
    </row>
    <row r="50" spans="1:72" s="1275" customFormat="1" ht="187.5" customHeight="1">
      <c r="A50" s="1354"/>
      <c r="B50" s="1354"/>
      <c r="C50" s="1359"/>
      <c r="D50" s="1274" t="s">
        <v>3573</v>
      </c>
      <c r="E50" s="1274" t="s">
        <v>3574</v>
      </c>
      <c r="F50" s="1359"/>
      <c r="G50" s="1278"/>
      <c r="H50" s="1278"/>
      <c r="I50" s="1278"/>
      <c r="J50" s="1278"/>
      <c r="K50" s="1278"/>
      <c r="L50" s="1278"/>
      <c r="M50" s="1278"/>
      <c r="N50" s="1278"/>
      <c r="O50" s="1278"/>
      <c r="P50" s="1278"/>
      <c r="Q50" s="1278"/>
      <c r="R50" s="1278"/>
      <c r="S50" s="1383"/>
      <c r="T50" s="1362"/>
      <c r="U50" s="1362"/>
    </row>
    <row r="51" spans="1:72" s="1283" customFormat="1" ht="63.75" customHeight="1">
      <c r="A51" s="1375" t="s">
        <v>3635</v>
      </c>
      <c r="B51" s="1363" t="s">
        <v>3575</v>
      </c>
      <c r="C51" s="1392">
        <v>3</v>
      </c>
      <c r="D51" s="1279" t="s">
        <v>3576</v>
      </c>
      <c r="E51" s="1279" t="s">
        <v>3577</v>
      </c>
      <c r="F51" s="1363" t="s">
        <v>3578</v>
      </c>
      <c r="G51" s="1280"/>
      <c r="H51" s="1280"/>
      <c r="I51" s="1281"/>
      <c r="J51" s="1280"/>
      <c r="K51" s="1280"/>
      <c r="L51" s="1281"/>
      <c r="M51" s="1280"/>
      <c r="N51" s="1280"/>
      <c r="O51" s="1281"/>
      <c r="P51" s="1280"/>
      <c r="Q51" s="1280"/>
      <c r="R51" s="1281"/>
      <c r="S51" s="1393"/>
      <c r="T51" s="1390"/>
      <c r="U51" s="1390"/>
      <c r="V51" s="1282"/>
      <c r="W51" s="1282"/>
      <c r="X51" s="1282"/>
      <c r="Y51" s="1282"/>
      <c r="Z51" s="1282"/>
      <c r="AA51" s="1282"/>
      <c r="AB51" s="1282"/>
      <c r="AC51" s="1282"/>
      <c r="AD51" s="1282"/>
      <c r="AE51" s="1282"/>
      <c r="AF51" s="1282"/>
      <c r="AG51" s="1282"/>
      <c r="AH51" s="1282"/>
      <c r="AI51" s="1282"/>
      <c r="AJ51" s="1282"/>
      <c r="AK51" s="1282"/>
    </row>
    <row r="52" spans="1:72" s="1283" customFormat="1" ht="87.75" customHeight="1">
      <c r="A52" s="1375"/>
      <c r="B52" s="1363"/>
      <c r="C52" s="1392"/>
      <c r="D52" s="1279" t="s">
        <v>3579</v>
      </c>
      <c r="E52" s="1279" t="s">
        <v>3580</v>
      </c>
      <c r="F52" s="1363"/>
      <c r="G52" s="1280"/>
      <c r="H52" s="1280"/>
      <c r="I52" s="1281"/>
      <c r="J52" s="1280"/>
      <c r="K52" s="1280"/>
      <c r="L52" s="1281"/>
      <c r="M52" s="1280"/>
      <c r="N52" s="1280"/>
      <c r="O52" s="1281"/>
      <c r="P52" s="1280"/>
      <c r="Q52" s="1280"/>
      <c r="R52" s="1281"/>
      <c r="S52" s="1393"/>
      <c r="T52" s="1390"/>
      <c r="U52" s="1390"/>
      <c r="V52" s="1282"/>
      <c r="W52" s="1282"/>
      <c r="X52" s="1282"/>
      <c r="Y52" s="1282"/>
      <c r="Z52" s="1282"/>
      <c r="AA52" s="1282"/>
      <c r="AB52" s="1282"/>
      <c r="AC52" s="1282"/>
      <c r="AD52" s="1282"/>
      <c r="AE52" s="1282"/>
      <c r="AF52" s="1282"/>
      <c r="AG52" s="1282"/>
      <c r="AH52" s="1282"/>
      <c r="AI52" s="1282"/>
      <c r="AJ52" s="1282"/>
      <c r="AK52" s="1282"/>
    </row>
    <row r="53" spans="1:72" s="1283" customFormat="1" ht="56.25" customHeight="1">
      <c r="A53" s="1375"/>
      <c r="B53" s="1363"/>
      <c r="C53" s="1392"/>
      <c r="D53" s="1279" t="s">
        <v>3581</v>
      </c>
      <c r="E53" s="1279" t="s">
        <v>3582</v>
      </c>
      <c r="F53" s="1363"/>
      <c r="G53" s="1280"/>
      <c r="H53" s="1280"/>
      <c r="I53" s="1281"/>
      <c r="J53" s="1280"/>
      <c r="K53" s="1280"/>
      <c r="L53" s="1281"/>
      <c r="M53" s="1280"/>
      <c r="N53" s="1280"/>
      <c r="O53" s="1281"/>
      <c r="P53" s="1280"/>
      <c r="Q53" s="1280"/>
      <c r="R53" s="1281"/>
      <c r="S53" s="1393"/>
      <c r="T53" s="1390"/>
      <c r="U53" s="1390"/>
      <c r="V53" s="1282"/>
      <c r="W53" s="1282"/>
      <c r="X53" s="1282"/>
      <c r="Y53" s="1282"/>
      <c r="Z53" s="1282"/>
      <c r="AA53" s="1282"/>
      <c r="AB53" s="1282"/>
      <c r="AC53" s="1282"/>
      <c r="AD53" s="1282"/>
      <c r="AE53" s="1282"/>
      <c r="AF53" s="1282"/>
      <c r="AG53" s="1282"/>
      <c r="AH53" s="1282"/>
      <c r="AI53" s="1282"/>
      <c r="AJ53" s="1282"/>
      <c r="AK53" s="1282"/>
    </row>
    <row r="54" spans="1:72" s="1275" customFormat="1" ht="72" customHeight="1">
      <c r="A54" s="1354" t="s">
        <v>3636</v>
      </c>
      <c r="B54" s="1385" t="s">
        <v>3583</v>
      </c>
      <c r="C54" s="1386">
        <v>3</v>
      </c>
      <c r="D54" s="1274" t="s">
        <v>3584</v>
      </c>
      <c r="E54" s="1274" t="s">
        <v>3585</v>
      </c>
      <c r="F54" s="1284" t="s">
        <v>3586</v>
      </c>
      <c r="G54" s="1285"/>
      <c r="H54" s="1285"/>
      <c r="I54" s="1278"/>
      <c r="J54" s="1285"/>
      <c r="K54" s="1285"/>
      <c r="L54" s="1278"/>
      <c r="M54" s="1285"/>
      <c r="N54" s="1285"/>
      <c r="O54" s="1285"/>
      <c r="P54" s="1285"/>
      <c r="Q54" s="1278"/>
      <c r="R54" s="1285"/>
      <c r="S54" s="1391" t="s">
        <v>3587</v>
      </c>
      <c r="T54" s="1362">
        <v>1000000</v>
      </c>
      <c r="U54" s="1358"/>
      <c r="V54" s="1282"/>
      <c r="W54" s="1282"/>
      <c r="X54" s="1282"/>
      <c r="Y54" s="1282"/>
      <c r="Z54" s="1282"/>
      <c r="AA54" s="1282"/>
      <c r="AB54" s="1282"/>
      <c r="AC54" s="1282"/>
      <c r="AD54" s="1282"/>
      <c r="AE54" s="1282"/>
      <c r="AF54" s="1282"/>
      <c r="AG54" s="1282"/>
      <c r="AH54" s="1282"/>
      <c r="AI54" s="1282"/>
      <c r="AJ54" s="1282"/>
      <c r="AK54" s="1282"/>
      <c r="AL54" s="1282"/>
      <c r="AM54" s="1282"/>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2"/>
      <c r="BQ54" s="1282"/>
      <c r="BR54" s="1282"/>
      <c r="BS54" s="1282"/>
      <c r="BT54" s="1282"/>
    </row>
    <row r="55" spans="1:72" s="1275" customFormat="1" ht="84" customHeight="1">
      <c r="A55" s="1354"/>
      <c r="B55" s="1385"/>
      <c r="C55" s="1386"/>
      <c r="D55" s="1274" t="s">
        <v>3588</v>
      </c>
      <c r="E55" s="1274" t="s">
        <v>3589</v>
      </c>
      <c r="F55" s="1284" t="s">
        <v>3590</v>
      </c>
      <c r="G55" s="1285"/>
      <c r="H55" s="1285"/>
      <c r="I55" s="1278"/>
      <c r="J55" s="1285"/>
      <c r="K55" s="1285"/>
      <c r="L55" s="1278"/>
      <c r="M55" s="1285"/>
      <c r="N55" s="1285"/>
      <c r="O55" s="1285"/>
      <c r="P55" s="1285"/>
      <c r="Q55" s="1278"/>
      <c r="R55" s="1285"/>
      <c r="S55" s="1391"/>
      <c r="T55" s="1362"/>
      <c r="U55" s="1358"/>
      <c r="V55" s="1282"/>
      <c r="W55" s="1282"/>
      <c r="X55" s="1282"/>
      <c r="Y55" s="1282"/>
      <c r="Z55" s="1282"/>
      <c r="AA55" s="1282"/>
      <c r="AB55" s="1282"/>
      <c r="AC55" s="1282"/>
      <c r="AD55" s="1282"/>
      <c r="AE55" s="1282"/>
      <c r="AF55" s="1282"/>
      <c r="AG55" s="1282"/>
      <c r="AH55" s="1282"/>
      <c r="AI55" s="1282"/>
      <c r="AJ55" s="1282"/>
      <c r="AK55" s="1282"/>
      <c r="AL55" s="1282"/>
      <c r="AM55" s="1282"/>
      <c r="AN55" s="1282"/>
      <c r="AO55" s="1282"/>
      <c r="AP55" s="1282"/>
      <c r="AQ55" s="1282"/>
      <c r="AR55" s="1282"/>
      <c r="AS55" s="1282"/>
      <c r="AT55" s="1282"/>
      <c r="AU55" s="1282"/>
      <c r="AV55" s="1282"/>
      <c r="AW55" s="1282"/>
      <c r="AX55" s="1282"/>
      <c r="AY55" s="1282"/>
      <c r="AZ55" s="1282"/>
      <c r="BA55" s="1282"/>
      <c r="BB55" s="1282"/>
      <c r="BC55" s="1282"/>
      <c r="BD55" s="1282"/>
      <c r="BE55" s="1282"/>
      <c r="BF55" s="1282"/>
      <c r="BG55" s="1282"/>
      <c r="BH55" s="1282"/>
      <c r="BI55" s="1282"/>
      <c r="BJ55" s="1282"/>
      <c r="BK55" s="1282"/>
      <c r="BL55" s="1282"/>
      <c r="BM55" s="1282"/>
      <c r="BN55" s="1282"/>
      <c r="BO55" s="1282"/>
      <c r="BP55" s="1282"/>
      <c r="BQ55" s="1282"/>
      <c r="BR55" s="1282"/>
      <c r="BS55" s="1282"/>
      <c r="BT55" s="1282"/>
    </row>
    <row r="56" spans="1:72" s="1275" customFormat="1" ht="120" customHeight="1">
      <c r="A56" s="1354"/>
      <c r="B56" s="1385"/>
      <c r="C56" s="1386"/>
      <c r="D56" s="1274" t="s">
        <v>3591</v>
      </c>
      <c r="E56" s="1274" t="s">
        <v>3592</v>
      </c>
      <c r="F56" s="1284" t="s">
        <v>3593</v>
      </c>
      <c r="G56" s="1285"/>
      <c r="H56" s="1285"/>
      <c r="I56" s="1278"/>
      <c r="J56" s="1285"/>
      <c r="K56" s="1285"/>
      <c r="L56" s="1278"/>
      <c r="M56" s="1285"/>
      <c r="N56" s="1285"/>
      <c r="O56" s="1285"/>
      <c r="P56" s="1285"/>
      <c r="Q56" s="1278"/>
      <c r="R56" s="1285"/>
      <c r="S56" s="1391"/>
      <c r="T56" s="1362"/>
      <c r="U56" s="1358"/>
      <c r="V56" s="1282"/>
      <c r="W56" s="1282"/>
      <c r="X56" s="1282"/>
      <c r="Y56" s="1282"/>
      <c r="Z56" s="1282"/>
      <c r="AA56" s="1282"/>
      <c r="AB56" s="1282"/>
      <c r="AC56" s="1282"/>
      <c r="AD56" s="1282"/>
      <c r="AE56" s="1282"/>
      <c r="AF56" s="1282"/>
      <c r="AG56" s="1282"/>
      <c r="AH56" s="1282"/>
      <c r="AI56" s="1282"/>
      <c r="AJ56" s="1282"/>
      <c r="AK56" s="1282"/>
      <c r="AL56" s="1282"/>
      <c r="AM56" s="1282"/>
      <c r="AN56" s="1282"/>
      <c r="AO56" s="1282"/>
      <c r="AP56" s="1282"/>
      <c r="AQ56" s="1282"/>
      <c r="AR56" s="1282"/>
      <c r="AS56" s="1282"/>
      <c r="AT56" s="1282"/>
      <c r="AU56" s="1282"/>
      <c r="AV56" s="1282"/>
      <c r="AW56" s="1282"/>
      <c r="AX56" s="1282"/>
      <c r="AY56" s="1282"/>
      <c r="AZ56" s="1282"/>
      <c r="BA56" s="1282"/>
      <c r="BB56" s="1282"/>
      <c r="BC56" s="1282"/>
      <c r="BD56" s="1282"/>
      <c r="BE56" s="1282"/>
      <c r="BF56" s="1282"/>
      <c r="BG56" s="1282"/>
      <c r="BH56" s="1282"/>
      <c r="BI56" s="1282"/>
      <c r="BJ56" s="1282"/>
      <c r="BK56" s="1282"/>
      <c r="BL56" s="1282"/>
      <c r="BM56" s="1282"/>
      <c r="BN56" s="1282"/>
      <c r="BO56" s="1282"/>
      <c r="BP56" s="1282"/>
      <c r="BQ56" s="1282"/>
      <c r="BR56" s="1282"/>
      <c r="BS56" s="1282"/>
      <c r="BT56" s="1282"/>
    </row>
    <row r="57" spans="1:72" s="1287" customFormat="1" ht="63.75" customHeight="1">
      <c r="A57" s="1354"/>
      <c r="B57" s="1385"/>
      <c r="C57" s="1386"/>
      <c r="D57" s="1274" t="s">
        <v>3594</v>
      </c>
      <c r="E57" s="1274" t="s">
        <v>3595</v>
      </c>
      <c r="F57" s="1284" t="s">
        <v>3569</v>
      </c>
      <c r="G57" s="1286"/>
      <c r="H57" s="1286"/>
      <c r="I57" s="1281"/>
      <c r="J57" s="1286"/>
      <c r="K57" s="1286"/>
      <c r="L57" s="1281"/>
      <c r="M57" s="1286"/>
      <c r="N57" s="1286"/>
      <c r="O57" s="1286"/>
      <c r="P57" s="1286"/>
      <c r="Q57" s="1281"/>
      <c r="R57" s="1286"/>
      <c r="S57" s="1391"/>
      <c r="T57" s="1362"/>
      <c r="U57" s="1358"/>
      <c r="V57" s="1262"/>
      <c r="W57" s="1262"/>
      <c r="X57" s="1262"/>
      <c r="Y57" s="1262"/>
      <c r="Z57" s="1262"/>
      <c r="AA57" s="1262"/>
      <c r="AB57" s="1262"/>
      <c r="AC57" s="1262"/>
      <c r="AD57" s="1262"/>
      <c r="AE57" s="1262"/>
      <c r="AF57" s="1262"/>
      <c r="AG57" s="1262"/>
      <c r="AH57" s="1262"/>
      <c r="AI57" s="1262"/>
      <c r="AJ57" s="1262"/>
      <c r="AK57" s="1262"/>
      <c r="AL57" s="1262"/>
      <c r="AM57" s="1262"/>
      <c r="AN57" s="1262"/>
      <c r="AO57" s="1262"/>
      <c r="AP57" s="1262"/>
      <c r="AQ57" s="1262"/>
      <c r="AR57" s="1262"/>
      <c r="AS57" s="1262"/>
      <c r="AT57" s="1262"/>
      <c r="AU57" s="1262"/>
      <c r="AV57" s="1262"/>
      <c r="AW57" s="1262"/>
      <c r="AX57" s="1262"/>
      <c r="AY57" s="1262"/>
      <c r="AZ57" s="1262"/>
      <c r="BA57" s="1262"/>
      <c r="BB57" s="1262"/>
      <c r="BC57" s="1262"/>
      <c r="BD57" s="1262"/>
      <c r="BE57" s="1262"/>
      <c r="BF57" s="1262"/>
      <c r="BG57" s="1262"/>
      <c r="BH57" s="1262"/>
      <c r="BI57" s="1262"/>
      <c r="BJ57" s="1262"/>
      <c r="BK57" s="1262"/>
      <c r="BL57" s="1262"/>
      <c r="BM57" s="1262"/>
      <c r="BN57" s="1262"/>
      <c r="BO57" s="1262"/>
      <c r="BP57" s="1262"/>
      <c r="BQ57" s="1262"/>
      <c r="BR57" s="1262"/>
      <c r="BS57" s="1262"/>
      <c r="BT57" s="1262"/>
    </row>
    <row r="58" spans="1:72" s="1287" customFormat="1" ht="71.25" customHeight="1">
      <c r="A58" s="1354" t="s">
        <v>3637</v>
      </c>
      <c r="B58" s="1385" t="s">
        <v>3596</v>
      </c>
      <c r="C58" s="1386">
        <v>2</v>
      </c>
      <c r="D58" s="1288" t="s">
        <v>3638</v>
      </c>
      <c r="E58" s="1274" t="s">
        <v>3597</v>
      </c>
      <c r="F58" s="1284" t="s">
        <v>3569</v>
      </c>
      <c r="G58" s="1286"/>
      <c r="H58" s="1286"/>
      <c r="I58" s="1281"/>
      <c r="J58" s="1286"/>
      <c r="K58" s="1286"/>
      <c r="L58" s="1286"/>
      <c r="M58" s="1281"/>
      <c r="N58" s="1286"/>
      <c r="O58" s="1286"/>
      <c r="P58" s="1281"/>
      <c r="Q58" s="1286"/>
      <c r="R58" s="1286"/>
      <c r="S58" s="1387" t="s">
        <v>3598</v>
      </c>
      <c r="T58" s="1362">
        <v>200000</v>
      </c>
      <c r="U58" s="1389"/>
      <c r="V58" s="1262"/>
      <c r="W58" s="1262"/>
      <c r="X58" s="1262"/>
      <c r="Y58" s="1262"/>
      <c r="Z58" s="1262"/>
      <c r="AA58" s="1262"/>
      <c r="AB58" s="1262"/>
      <c r="AC58" s="1262"/>
      <c r="AD58" s="1262"/>
      <c r="AE58" s="1262"/>
      <c r="AF58" s="1262"/>
      <c r="AG58" s="1262"/>
      <c r="AH58" s="1262"/>
      <c r="AI58" s="1262"/>
      <c r="AJ58" s="1262"/>
      <c r="AK58" s="1262"/>
      <c r="AL58" s="1262"/>
      <c r="AM58" s="1262"/>
      <c r="AN58" s="1262"/>
      <c r="AO58" s="1262"/>
      <c r="AP58" s="1262"/>
      <c r="AQ58" s="1262"/>
      <c r="AR58" s="1262"/>
      <c r="AS58" s="1262"/>
      <c r="AT58" s="1262"/>
      <c r="AU58" s="1262"/>
      <c r="AV58" s="1262"/>
      <c r="AW58" s="1262"/>
      <c r="AX58" s="1262"/>
      <c r="AY58" s="1262"/>
      <c r="AZ58" s="1262"/>
      <c r="BA58" s="1262"/>
      <c r="BB58" s="1262"/>
      <c r="BC58" s="1262"/>
      <c r="BD58" s="1262"/>
      <c r="BE58" s="1262"/>
      <c r="BF58" s="1262"/>
      <c r="BG58" s="1262"/>
      <c r="BH58" s="1262"/>
      <c r="BI58" s="1262"/>
      <c r="BJ58" s="1262"/>
      <c r="BK58" s="1262"/>
      <c r="BL58" s="1262"/>
      <c r="BM58" s="1262"/>
      <c r="BN58" s="1262"/>
      <c r="BO58" s="1262"/>
      <c r="BP58" s="1262"/>
      <c r="BQ58" s="1262"/>
      <c r="BR58" s="1262"/>
      <c r="BS58" s="1262"/>
      <c r="BT58" s="1262"/>
    </row>
    <row r="59" spans="1:72" s="1287" customFormat="1" ht="121.5" customHeight="1">
      <c r="A59" s="1354"/>
      <c r="B59" s="1385"/>
      <c r="C59" s="1386"/>
      <c r="D59" s="1274" t="s">
        <v>3599</v>
      </c>
      <c r="E59" s="1274" t="s">
        <v>3600</v>
      </c>
      <c r="F59" s="1284" t="s">
        <v>3601</v>
      </c>
      <c r="G59" s="1286"/>
      <c r="H59" s="1286"/>
      <c r="I59" s="1281"/>
      <c r="J59" s="1286"/>
      <c r="K59" s="1286"/>
      <c r="L59" s="1286"/>
      <c r="M59" s="1281"/>
      <c r="N59" s="1286"/>
      <c r="O59" s="1286"/>
      <c r="P59" s="1281"/>
      <c r="Q59" s="1286"/>
      <c r="R59" s="1286"/>
      <c r="S59" s="1388"/>
      <c r="T59" s="1362"/>
      <c r="U59" s="1389"/>
      <c r="V59" s="1262"/>
      <c r="W59" s="1262"/>
      <c r="X59" s="1262"/>
      <c r="Y59" s="1262"/>
      <c r="Z59" s="1262"/>
      <c r="AA59" s="1262"/>
      <c r="AB59" s="1262"/>
      <c r="AC59" s="1262"/>
      <c r="AD59" s="1262"/>
      <c r="AE59" s="1262"/>
      <c r="AF59" s="1262"/>
      <c r="AG59" s="1262"/>
      <c r="AH59" s="1262"/>
      <c r="AI59" s="1262"/>
      <c r="AJ59" s="1262"/>
      <c r="AK59" s="1262"/>
      <c r="AL59" s="1262"/>
      <c r="AM59" s="1262"/>
      <c r="AN59" s="1262"/>
      <c r="AO59" s="1262"/>
      <c r="AP59" s="1262"/>
      <c r="AQ59" s="1262"/>
      <c r="AR59" s="1262"/>
      <c r="AS59" s="1262"/>
      <c r="AT59" s="1262"/>
      <c r="AU59" s="1262"/>
      <c r="AV59" s="1262"/>
      <c r="AW59" s="1262"/>
      <c r="AX59" s="1262"/>
      <c r="AY59" s="1262"/>
      <c r="AZ59" s="1262"/>
      <c r="BA59" s="1262"/>
      <c r="BB59" s="1262"/>
      <c r="BC59" s="1262"/>
      <c r="BD59" s="1262"/>
      <c r="BE59" s="1262"/>
      <c r="BF59" s="1262"/>
      <c r="BG59" s="1262"/>
      <c r="BH59" s="1262"/>
      <c r="BI59" s="1262"/>
      <c r="BJ59" s="1262"/>
      <c r="BK59" s="1262"/>
      <c r="BL59" s="1262"/>
      <c r="BM59" s="1262"/>
      <c r="BN59" s="1262"/>
      <c r="BO59" s="1262"/>
      <c r="BP59" s="1262"/>
      <c r="BQ59" s="1262"/>
      <c r="BR59" s="1262"/>
      <c r="BS59" s="1262"/>
      <c r="BT59" s="1262"/>
    </row>
    <row r="60" spans="1:72" s="1287" customFormat="1" ht="49.5" customHeight="1">
      <c r="A60" s="1354" t="s">
        <v>3639</v>
      </c>
      <c r="B60" s="1385" t="s">
        <v>3602</v>
      </c>
      <c r="C60" s="1386">
        <v>2</v>
      </c>
      <c r="D60" s="1274" t="s">
        <v>3603</v>
      </c>
      <c r="E60" s="1274" t="s">
        <v>3604</v>
      </c>
      <c r="F60" s="1284" t="s">
        <v>3569</v>
      </c>
      <c r="G60" s="1286"/>
      <c r="H60" s="1286"/>
      <c r="I60" s="1286"/>
      <c r="J60" s="1286"/>
      <c r="K60" s="1286"/>
      <c r="L60" s="1281"/>
      <c r="M60" s="1286"/>
      <c r="N60" s="1286"/>
      <c r="O60" s="1286"/>
      <c r="P60" s="1286"/>
      <c r="Q60" s="1281"/>
      <c r="R60" s="1286"/>
      <c r="S60" s="1397"/>
      <c r="T60" s="1398"/>
      <c r="U60" s="1398"/>
      <c r="V60" s="1262"/>
      <c r="W60" s="1262"/>
      <c r="X60" s="1262"/>
      <c r="Y60" s="1262"/>
      <c r="Z60" s="1262"/>
      <c r="AA60" s="1262"/>
      <c r="AB60" s="1262"/>
      <c r="AC60" s="1262"/>
      <c r="AD60" s="1262"/>
      <c r="AE60" s="1262"/>
      <c r="AF60" s="1262"/>
      <c r="AG60" s="1262"/>
      <c r="AH60" s="1262"/>
      <c r="AI60" s="1262"/>
      <c r="AJ60" s="1262"/>
      <c r="AK60" s="1262"/>
      <c r="AL60" s="1262"/>
      <c r="AM60" s="1262"/>
      <c r="AN60" s="1262"/>
      <c r="AO60" s="1262"/>
      <c r="AP60" s="1262"/>
      <c r="AQ60" s="1262"/>
      <c r="AR60" s="1262"/>
      <c r="AS60" s="1262"/>
      <c r="AT60" s="1262"/>
      <c r="AU60" s="1262"/>
      <c r="AV60" s="1262"/>
      <c r="AW60" s="1262"/>
      <c r="AX60" s="1262"/>
      <c r="AY60" s="1262"/>
      <c r="AZ60" s="1262"/>
      <c r="BA60" s="1262"/>
      <c r="BB60" s="1262"/>
      <c r="BC60" s="1262"/>
      <c r="BD60" s="1262"/>
      <c r="BE60" s="1262"/>
      <c r="BF60" s="1262"/>
      <c r="BG60" s="1262"/>
      <c r="BH60" s="1262"/>
      <c r="BI60" s="1262"/>
      <c r="BJ60" s="1262"/>
      <c r="BK60" s="1262"/>
      <c r="BL60" s="1262"/>
      <c r="BM60" s="1262"/>
      <c r="BN60" s="1262"/>
      <c r="BO60" s="1262"/>
      <c r="BP60" s="1262"/>
      <c r="BQ60" s="1262"/>
      <c r="BR60" s="1262"/>
      <c r="BS60" s="1262"/>
      <c r="BT60" s="1262"/>
    </row>
    <row r="61" spans="1:72" s="1287" customFormat="1" ht="50.25" customHeight="1">
      <c r="A61" s="1354"/>
      <c r="B61" s="1385"/>
      <c r="C61" s="1386"/>
      <c r="D61" s="1274" t="s">
        <v>3605</v>
      </c>
      <c r="E61" s="1274" t="s">
        <v>3606</v>
      </c>
      <c r="F61" s="1284" t="s">
        <v>3569</v>
      </c>
      <c r="G61" s="1286"/>
      <c r="H61" s="1286"/>
      <c r="I61" s="1286"/>
      <c r="J61" s="1286"/>
      <c r="K61" s="1286"/>
      <c r="L61" s="1281"/>
      <c r="M61" s="1286"/>
      <c r="N61" s="1286"/>
      <c r="O61" s="1286"/>
      <c r="P61" s="1286"/>
      <c r="Q61" s="1281"/>
      <c r="R61" s="1286"/>
      <c r="S61" s="1397"/>
      <c r="T61" s="1398"/>
      <c r="U61" s="1398"/>
      <c r="V61" s="1262"/>
      <c r="W61" s="1262"/>
      <c r="X61" s="1262"/>
      <c r="Y61" s="1262"/>
      <c r="Z61" s="1262"/>
      <c r="AA61" s="1262"/>
      <c r="AB61" s="1262"/>
      <c r="AC61" s="1262"/>
      <c r="AD61" s="1262"/>
      <c r="AE61" s="1262"/>
      <c r="AF61" s="1262"/>
      <c r="AG61" s="1262"/>
      <c r="AH61" s="1262"/>
      <c r="AI61" s="1262"/>
      <c r="AJ61" s="1262"/>
      <c r="AK61" s="1262"/>
      <c r="AL61" s="1262"/>
      <c r="AM61" s="1262"/>
      <c r="AN61" s="1262"/>
      <c r="AO61" s="1262"/>
      <c r="AP61" s="1262"/>
      <c r="AQ61" s="1262"/>
      <c r="AR61" s="1262"/>
      <c r="AS61" s="1262"/>
      <c r="AT61" s="1262"/>
      <c r="AU61" s="1262"/>
      <c r="AV61" s="1262"/>
      <c r="AW61" s="1262"/>
      <c r="AX61" s="1262"/>
      <c r="AY61" s="1262"/>
      <c r="AZ61" s="1262"/>
      <c r="BA61" s="1262"/>
      <c r="BB61" s="1262"/>
      <c r="BC61" s="1262"/>
      <c r="BD61" s="1262"/>
      <c r="BE61" s="1262"/>
      <c r="BF61" s="1262"/>
      <c r="BG61" s="1262"/>
      <c r="BH61" s="1262"/>
      <c r="BI61" s="1262"/>
      <c r="BJ61" s="1262"/>
      <c r="BK61" s="1262"/>
      <c r="BL61" s="1262"/>
      <c r="BM61" s="1262"/>
      <c r="BN61" s="1262"/>
      <c r="BO61" s="1262"/>
      <c r="BP61" s="1262"/>
      <c r="BQ61" s="1262"/>
      <c r="BR61" s="1262"/>
      <c r="BS61" s="1262"/>
      <c r="BT61" s="1262"/>
    </row>
    <row r="62" spans="1:72" s="1287" customFormat="1" ht="73.5" customHeight="1">
      <c r="A62" s="1354"/>
      <c r="B62" s="1385"/>
      <c r="C62" s="1386"/>
      <c r="D62" s="1274" t="s">
        <v>3607</v>
      </c>
      <c r="E62" s="1274" t="s">
        <v>3608</v>
      </c>
      <c r="F62" s="1284" t="s">
        <v>3578</v>
      </c>
      <c r="G62" s="1286"/>
      <c r="H62" s="1286"/>
      <c r="I62" s="1286"/>
      <c r="J62" s="1286"/>
      <c r="K62" s="1286"/>
      <c r="L62" s="1281"/>
      <c r="M62" s="1286"/>
      <c r="N62" s="1286"/>
      <c r="O62" s="1286"/>
      <c r="P62" s="1286"/>
      <c r="Q62" s="1281"/>
      <c r="R62" s="1286"/>
      <c r="S62" s="1397"/>
      <c r="T62" s="1398"/>
      <c r="U62" s="1398"/>
      <c r="V62" s="1262"/>
      <c r="W62" s="1262"/>
      <c r="X62" s="1262"/>
      <c r="Y62" s="1262"/>
      <c r="Z62" s="1262"/>
      <c r="AA62" s="1262"/>
      <c r="AB62" s="1262"/>
      <c r="AC62" s="1262"/>
      <c r="AD62" s="1262"/>
      <c r="AE62" s="1262"/>
      <c r="AF62" s="1262"/>
      <c r="AG62" s="1262"/>
      <c r="AH62" s="1262"/>
      <c r="AI62" s="1262"/>
      <c r="AJ62" s="1262"/>
      <c r="AK62" s="1262"/>
      <c r="AL62" s="1262"/>
      <c r="AM62" s="1262"/>
      <c r="AN62" s="1262"/>
      <c r="AO62" s="1262"/>
      <c r="AP62" s="1262"/>
      <c r="AQ62" s="1262"/>
      <c r="AR62" s="1262"/>
      <c r="AS62" s="1262"/>
      <c r="AT62" s="1262"/>
      <c r="AU62" s="1262"/>
      <c r="AV62" s="1262"/>
      <c r="AW62" s="1262"/>
      <c r="AX62" s="1262"/>
      <c r="AY62" s="1262"/>
      <c r="AZ62" s="1262"/>
      <c r="BA62" s="1262"/>
      <c r="BB62" s="1262"/>
      <c r="BC62" s="1262"/>
      <c r="BD62" s="1262"/>
      <c r="BE62" s="1262"/>
      <c r="BF62" s="1262"/>
      <c r="BG62" s="1262"/>
      <c r="BH62" s="1262"/>
      <c r="BI62" s="1262"/>
      <c r="BJ62" s="1262"/>
      <c r="BK62" s="1262"/>
      <c r="BL62" s="1262"/>
      <c r="BM62" s="1262"/>
      <c r="BN62" s="1262"/>
      <c r="BO62" s="1262"/>
      <c r="BP62" s="1262"/>
      <c r="BQ62" s="1262"/>
      <c r="BR62" s="1262"/>
      <c r="BS62" s="1262"/>
      <c r="BT62" s="1262"/>
    </row>
    <row r="63" spans="1:72" ht="48.75" customHeight="1">
      <c r="A63" s="1354" t="s">
        <v>3640</v>
      </c>
      <c r="B63" s="1354" t="s">
        <v>3046</v>
      </c>
      <c r="C63" s="1395">
        <v>4</v>
      </c>
      <c r="D63" s="1274" t="s">
        <v>998</v>
      </c>
      <c r="E63" s="1274" t="s">
        <v>684</v>
      </c>
      <c r="F63" s="1371" t="s">
        <v>3641</v>
      </c>
      <c r="G63" s="1284"/>
      <c r="H63" s="1284"/>
      <c r="I63" s="1296"/>
      <c r="J63" s="1284"/>
      <c r="K63" s="1284"/>
      <c r="L63" s="1296"/>
      <c r="M63" s="1270"/>
      <c r="N63" s="1270"/>
      <c r="O63" s="1296"/>
      <c r="P63" s="1270"/>
      <c r="Q63" s="1271"/>
      <c r="R63" s="1271"/>
      <c r="S63" s="1396"/>
      <c r="T63" s="1394">
        <v>0</v>
      </c>
      <c r="U63" s="1394">
        <v>0</v>
      </c>
      <c r="V63" s="1262"/>
      <c r="W63" s="1262"/>
      <c r="X63" s="1262"/>
      <c r="Y63" s="1262"/>
      <c r="Z63" s="1262"/>
      <c r="AA63" s="1262"/>
      <c r="AB63" s="1262"/>
      <c r="AC63" s="1262"/>
      <c r="AD63" s="1262"/>
      <c r="AE63" s="1262"/>
      <c r="AF63" s="1262"/>
      <c r="AG63" s="1262"/>
      <c r="AH63" s="1262"/>
      <c r="AI63" s="1262"/>
      <c r="AJ63" s="1262"/>
      <c r="AK63" s="1262"/>
      <c r="AL63" s="1262"/>
      <c r="AM63" s="1262"/>
      <c r="AN63" s="1262"/>
      <c r="AO63" s="1262"/>
      <c r="AP63" s="1262"/>
      <c r="AQ63" s="1262"/>
      <c r="AR63" s="1262"/>
      <c r="AS63" s="1262"/>
      <c r="AT63" s="1262"/>
      <c r="AU63" s="1262"/>
      <c r="AV63" s="1262"/>
      <c r="AW63" s="1262"/>
      <c r="AX63" s="1262"/>
      <c r="AY63" s="1262"/>
      <c r="AZ63" s="1262"/>
      <c r="BA63" s="1262"/>
      <c r="BB63" s="1262"/>
      <c r="BC63" s="1262"/>
      <c r="BD63" s="1262"/>
      <c r="BE63" s="1262"/>
      <c r="BF63" s="1262"/>
      <c r="BG63" s="1262"/>
      <c r="BH63" s="1262"/>
      <c r="BI63" s="1262"/>
      <c r="BJ63" s="1262"/>
      <c r="BK63" s="1262"/>
      <c r="BL63" s="1262"/>
      <c r="BM63" s="1262"/>
      <c r="BN63" s="1262"/>
      <c r="BO63" s="1262"/>
      <c r="BP63" s="1262"/>
      <c r="BQ63" s="1262"/>
      <c r="BR63" s="1262"/>
      <c r="BS63" s="1262"/>
      <c r="BT63" s="1262"/>
    </row>
    <row r="64" spans="1:72" ht="94.5" customHeight="1">
      <c r="A64" s="1354"/>
      <c r="B64" s="1354"/>
      <c r="C64" s="1395"/>
      <c r="D64" s="1274" t="s">
        <v>247</v>
      </c>
      <c r="E64" s="1274" t="s">
        <v>686</v>
      </c>
      <c r="F64" s="1371"/>
      <c r="G64" s="1284"/>
      <c r="H64" s="1284"/>
      <c r="I64" s="1284"/>
      <c r="J64" s="1284"/>
      <c r="K64" s="1284"/>
      <c r="L64" s="1284"/>
      <c r="M64" s="1270"/>
      <c r="N64" s="1270"/>
      <c r="O64" s="1270"/>
      <c r="P64" s="1270"/>
      <c r="Q64" s="1271"/>
      <c r="R64" s="1271"/>
      <c r="S64" s="1396"/>
      <c r="T64" s="1394"/>
      <c r="U64" s="1394"/>
    </row>
    <row r="65" spans="1:21">
      <c r="A65" s="1289"/>
      <c r="B65" s="1289"/>
      <c r="C65" s="1290"/>
      <c r="D65" s="1289"/>
      <c r="E65" s="1289"/>
      <c r="F65" s="1291"/>
      <c r="G65" s="1292"/>
      <c r="H65" s="1292"/>
      <c r="I65" s="1292"/>
      <c r="J65" s="1292"/>
      <c r="K65" s="1292"/>
      <c r="L65" s="1292"/>
      <c r="M65" s="1292"/>
      <c r="N65" s="1292"/>
      <c r="O65" s="1292"/>
      <c r="P65" s="1292"/>
      <c r="Q65" s="1292"/>
      <c r="R65" s="1292"/>
      <c r="S65" s="1262"/>
      <c r="T65" s="1297">
        <f>SUM(T12:T64)</f>
        <v>224200000</v>
      </c>
      <c r="U65" s="1297">
        <f>SUM(U12:U64)</f>
        <v>0</v>
      </c>
    </row>
    <row r="66" spans="1:21" ht="20.25" customHeight="1">
      <c r="A66" s="1293"/>
      <c r="B66" s="1262"/>
      <c r="C66" s="1262"/>
      <c r="D66" s="1294"/>
      <c r="E66" s="1294"/>
    </row>
    <row r="67" spans="1:21" ht="27.75" customHeight="1">
      <c r="A67" s="1295"/>
      <c r="T67" s="1259"/>
      <c r="U67" s="1259"/>
    </row>
  </sheetData>
  <mergeCells count="115">
    <mergeCell ref="U63:U64"/>
    <mergeCell ref="A63:A64"/>
    <mergeCell ref="B63:B64"/>
    <mergeCell ref="C63:C64"/>
    <mergeCell ref="F63:F64"/>
    <mergeCell ref="S63:S64"/>
    <mergeCell ref="T63:T64"/>
    <mergeCell ref="A60:A62"/>
    <mergeCell ref="B60:B62"/>
    <mergeCell ref="C60:C62"/>
    <mergeCell ref="S60:S62"/>
    <mergeCell ref="T60:T62"/>
    <mergeCell ref="U60:U62"/>
    <mergeCell ref="A58:A59"/>
    <mergeCell ref="B58:B59"/>
    <mergeCell ref="C58:C59"/>
    <mergeCell ref="S58:S59"/>
    <mergeCell ref="T58:T59"/>
    <mergeCell ref="U58:U59"/>
    <mergeCell ref="U51:U53"/>
    <mergeCell ref="A54:A57"/>
    <mergeCell ref="B54:B57"/>
    <mergeCell ref="C54:C57"/>
    <mergeCell ref="S54:S57"/>
    <mergeCell ref="T54:T57"/>
    <mergeCell ref="U54:U57"/>
    <mergeCell ref="A51:A53"/>
    <mergeCell ref="B51:B53"/>
    <mergeCell ref="C51:C53"/>
    <mergeCell ref="F51:F53"/>
    <mergeCell ref="S51:S53"/>
    <mergeCell ref="T51:T53"/>
    <mergeCell ref="U45:U47"/>
    <mergeCell ref="A48:A50"/>
    <mergeCell ref="B48:B50"/>
    <mergeCell ref="C48:C50"/>
    <mergeCell ref="F48:F50"/>
    <mergeCell ref="S48:S50"/>
    <mergeCell ref="T48:T50"/>
    <mergeCell ref="U48:U50"/>
    <mergeCell ref="A45:A47"/>
    <mergeCell ref="B45:B47"/>
    <mergeCell ref="C45:C47"/>
    <mergeCell ref="F45:F47"/>
    <mergeCell ref="S45:S47"/>
    <mergeCell ref="T45:T47"/>
    <mergeCell ref="U37:U39"/>
    <mergeCell ref="E38:E39"/>
    <mergeCell ref="A40:A44"/>
    <mergeCell ref="B40:B44"/>
    <mergeCell ref="C40:C44"/>
    <mergeCell ref="F40:F44"/>
    <mergeCell ref="S40:S44"/>
    <mergeCell ref="T40:T44"/>
    <mergeCell ref="U40:U44"/>
    <mergeCell ref="E41:E43"/>
    <mergeCell ref="A37:A39"/>
    <mergeCell ref="B37:B39"/>
    <mergeCell ref="C37:C39"/>
    <mergeCell ref="F37:F39"/>
    <mergeCell ref="S37:S39"/>
    <mergeCell ref="T37:T39"/>
    <mergeCell ref="A32:A36"/>
    <mergeCell ref="B32:B36"/>
    <mergeCell ref="C32:C36"/>
    <mergeCell ref="F32:F36"/>
    <mergeCell ref="S32:S36"/>
    <mergeCell ref="T32:T36"/>
    <mergeCell ref="U20:U26"/>
    <mergeCell ref="A27:A31"/>
    <mergeCell ref="B27:B31"/>
    <mergeCell ref="C27:C31"/>
    <mergeCell ref="F27:F31"/>
    <mergeCell ref="S27:S31"/>
    <mergeCell ref="T27:T31"/>
    <mergeCell ref="U27:U31"/>
    <mergeCell ref="A20:A26"/>
    <mergeCell ref="B20:B26"/>
    <mergeCell ref="C20:C26"/>
    <mergeCell ref="F20:F26"/>
    <mergeCell ref="S20:S26"/>
    <mergeCell ref="T20:T26"/>
    <mergeCell ref="A16:A19"/>
    <mergeCell ref="B16:B19"/>
    <mergeCell ref="C16:C19"/>
    <mergeCell ref="S16:S19"/>
    <mergeCell ref="T16:T19"/>
    <mergeCell ref="U16:U19"/>
    <mergeCell ref="A12:A15"/>
    <mergeCell ref="B12:B15"/>
    <mergeCell ref="C12:C15"/>
    <mergeCell ref="S12:S15"/>
    <mergeCell ref="T12:T15"/>
    <mergeCell ref="U12:U15"/>
    <mergeCell ref="G10:I10"/>
    <mergeCell ref="J10:L10"/>
    <mergeCell ref="M10:O10"/>
    <mergeCell ref="P10:R10"/>
    <mergeCell ref="S10:S11"/>
    <mergeCell ref="T10:U10"/>
    <mergeCell ref="A9:A11"/>
    <mergeCell ref="B9:B11"/>
    <mergeCell ref="C9:C11"/>
    <mergeCell ref="D9:D11"/>
    <mergeCell ref="E9:E11"/>
    <mergeCell ref="F9:F11"/>
    <mergeCell ref="A2:U2"/>
    <mergeCell ref="A3:U3"/>
    <mergeCell ref="A4:U4"/>
    <mergeCell ref="A6:U6"/>
    <mergeCell ref="A7:U7"/>
    <mergeCell ref="G8:R8"/>
    <mergeCell ref="S8:U8"/>
    <mergeCell ref="G9:R9"/>
    <mergeCell ref="S9:U9"/>
  </mergeCells>
  <printOptions horizontalCentered="1" verticalCentered="1"/>
  <pageMargins left="0.23622047244094491" right="0.23622047244094491" top="0.23622047244094491" bottom="0.23622047244094491" header="0.31496062992125984" footer="0.31496062992125984"/>
  <pageSetup scale="40" fitToHeight="0" orientation="landscape" r:id="rId1"/>
  <headerFooter>
    <oddFooter>&amp;L&amp;9DIRECCIÓN PLANIFICACIÓN Y DESARROLLO
DABS / DPD&amp;R&amp;P/&amp;N
&amp;D</oddFooter>
  </headerFooter>
  <rowBreaks count="5" manualBreakCount="5">
    <brk id="19" max="20" man="1"/>
    <brk id="31" max="20" man="1"/>
    <brk id="36" max="20" man="1"/>
    <brk id="44" max="20" man="1"/>
    <brk id="59" max="2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FX165"/>
  <sheetViews>
    <sheetView showGridLines="0" zoomScale="60" zoomScaleNormal="60" zoomScaleSheetLayoutView="30" workbookViewId="0">
      <selection activeCell="B155" sqref="B1:C1048576"/>
    </sheetView>
  </sheetViews>
  <sheetFormatPr baseColWidth="10" defaultRowHeight="20.25"/>
  <cols>
    <col min="1" max="1" width="42.28515625" style="949" customWidth="1"/>
    <col min="2" max="2" width="43" style="949" hidden="1" customWidth="1"/>
    <col min="3" max="3" width="14.42578125" style="949" hidden="1" customWidth="1"/>
    <col min="4" max="4" width="48.5703125" style="949" customWidth="1"/>
    <col min="5" max="5" width="41.28515625" style="949" customWidth="1"/>
    <col min="6" max="6" width="30.5703125" style="949" customWidth="1"/>
    <col min="7" max="18" width="5.140625" style="949" customWidth="1"/>
    <col min="19" max="19" width="45.140625" style="949" customWidth="1"/>
    <col min="20" max="20" width="25.85546875" style="949" customWidth="1"/>
    <col min="21" max="21" width="16.28515625" style="949" customWidth="1"/>
    <col min="22" max="73" width="11.42578125" style="949"/>
    <col min="74" max="180" width="11.42578125" style="950"/>
    <col min="181" max="256" width="11.42578125" style="949"/>
    <col min="257" max="257" width="42.28515625" style="949" customWidth="1"/>
    <col min="258" max="258" width="43" style="949" customWidth="1"/>
    <col min="259" max="259" width="14.42578125" style="949" customWidth="1"/>
    <col min="260" max="260" width="48.5703125" style="949" customWidth="1"/>
    <col min="261" max="261" width="41.28515625" style="949" customWidth="1"/>
    <col min="262" max="262" width="30.5703125" style="949" customWidth="1"/>
    <col min="263" max="274" width="5.140625" style="949" customWidth="1"/>
    <col min="275" max="275" width="45.140625" style="949" customWidth="1"/>
    <col min="276" max="276" width="25.85546875" style="949" customWidth="1"/>
    <col min="277" max="277" width="16.28515625" style="949" customWidth="1"/>
    <col min="278" max="512" width="11.42578125" style="949"/>
    <col min="513" max="513" width="42.28515625" style="949" customWidth="1"/>
    <col min="514" max="514" width="43" style="949" customWidth="1"/>
    <col min="515" max="515" width="14.42578125" style="949" customWidth="1"/>
    <col min="516" max="516" width="48.5703125" style="949" customWidth="1"/>
    <col min="517" max="517" width="41.28515625" style="949" customWidth="1"/>
    <col min="518" max="518" width="30.5703125" style="949" customWidth="1"/>
    <col min="519" max="530" width="5.140625" style="949" customWidth="1"/>
    <col min="531" max="531" width="45.140625" style="949" customWidth="1"/>
    <col min="532" max="532" width="25.85546875" style="949" customWidth="1"/>
    <col min="533" max="533" width="16.28515625" style="949" customWidth="1"/>
    <col min="534" max="768" width="11.42578125" style="949"/>
    <col min="769" max="769" width="42.28515625" style="949" customWidth="1"/>
    <col min="770" max="770" width="43" style="949" customWidth="1"/>
    <col min="771" max="771" width="14.42578125" style="949" customWidth="1"/>
    <col min="772" max="772" width="48.5703125" style="949" customWidth="1"/>
    <col min="773" max="773" width="41.28515625" style="949" customWidth="1"/>
    <col min="774" max="774" width="30.5703125" style="949" customWidth="1"/>
    <col min="775" max="786" width="5.140625" style="949" customWidth="1"/>
    <col min="787" max="787" width="45.140625" style="949" customWidth="1"/>
    <col min="788" max="788" width="25.85546875" style="949" customWidth="1"/>
    <col min="789" max="789" width="16.28515625" style="949" customWidth="1"/>
    <col min="790" max="1024" width="11.42578125" style="949"/>
    <col min="1025" max="1025" width="42.28515625" style="949" customWidth="1"/>
    <col min="1026" max="1026" width="43" style="949" customWidth="1"/>
    <col min="1027" max="1027" width="14.42578125" style="949" customWidth="1"/>
    <col min="1028" max="1028" width="48.5703125" style="949" customWidth="1"/>
    <col min="1029" max="1029" width="41.28515625" style="949" customWidth="1"/>
    <col min="1030" max="1030" width="30.5703125" style="949" customWidth="1"/>
    <col min="1031" max="1042" width="5.140625" style="949" customWidth="1"/>
    <col min="1043" max="1043" width="45.140625" style="949" customWidth="1"/>
    <col min="1044" max="1044" width="25.85546875" style="949" customWidth="1"/>
    <col min="1045" max="1045" width="16.28515625" style="949" customWidth="1"/>
    <col min="1046" max="1280" width="11.42578125" style="949"/>
    <col min="1281" max="1281" width="42.28515625" style="949" customWidth="1"/>
    <col min="1282" max="1282" width="43" style="949" customWidth="1"/>
    <col min="1283" max="1283" width="14.42578125" style="949" customWidth="1"/>
    <col min="1284" max="1284" width="48.5703125" style="949" customWidth="1"/>
    <col min="1285" max="1285" width="41.28515625" style="949" customWidth="1"/>
    <col min="1286" max="1286" width="30.5703125" style="949" customWidth="1"/>
    <col min="1287" max="1298" width="5.140625" style="949" customWidth="1"/>
    <col min="1299" max="1299" width="45.140625" style="949" customWidth="1"/>
    <col min="1300" max="1300" width="25.85546875" style="949" customWidth="1"/>
    <col min="1301" max="1301" width="16.28515625" style="949" customWidth="1"/>
    <col min="1302" max="1536" width="11.42578125" style="949"/>
    <col min="1537" max="1537" width="42.28515625" style="949" customWidth="1"/>
    <col min="1538" max="1538" width="43" style="949" customWidth="1"/>
    <col min="1539" max="1539" width="14.42578125" style="949" customWidth="1"/>
    <col min="1540" max="1540" width="48.5703125" style="949" customWidth="1"/>
    <col min="1541" max="1541" width="41.28515625" style="949" customWidth="1"/>
    <col min="1542" max="1542" width="30.5703125" style="949" customWidth="1"/>
    <col min="1543" max="1554" width="5.140625" style="949" customWidth="1"/>
    <col min="1555" max="1555" width="45.140625" style="949" customWidth="1"/>
    <col min="1556" max="1556" width="25.85546875" style="949" customWidth="1"/>
    <col min="1557" max="1557" width="16.28515625" style="949" customWidth="1"/>
    <col min="1558" max="1792" width="11.42578125" style="949"/>
    <col min="1793" max="1793" width="42.28515625" style="949" customWidth="1"/>
    <col min="1794" max="1794" width="43" style="949" customWidth="1"/>
    <col min="1795" max="1795" width="14.42578125" style="949" customWidth="1"/>
    <col min="1796" max="1796" width="48.5703125" style="949" customWidth="1"/>
    <col min="1797" max="1797" width="41.28515625" style="949" customWidth="1"/>
    <col min="1798" max="1798" width="30.5703125" style="949" customWidth="1"/>
    <col min="1799" max="1810" width="5.140625" style="949" customWidth="1"/>
    <col min="1811" max="1811" width="45.140625" style="949" customWidth="1"/>
    <col min="1812" max="1812" width="25.85546875" style="949" customWidth="1"/>
    <col min="1813" max="1813" width="16.28515625" style="949" customWidth="1"/>
    <col min="1814" max="2048" width="11.42578125" style="949"/>
    <col min="2049" max="2049" width="42.28515625" style="949" customWidth="1"/>
    <col min="2050" max="2050" width="43" style="949" customWidth="1"/>
    <col min="2051" max="2051" width="14.42578125" style="949" customWidth="1"/>
    <col min="2052" max="2052" width="48.5703125" style="949" customWidth="1"/>
    <col min="2053" max="2053" width="41.28515625" style="949" customWidth="1"/>
    <col min="2054" max="2054" width="30.5703125" style="949" customWidth="1"/>
    <col min="2055" max="2066" width="5.140625" style="949" customWidth="1"/>
    <col min="2067" max="2067" width="45.140625" style="949" customWidth="1"/>
    <col min="2068" max="2068" width="25.85546875" style="949" customWidth="1"/>
    <col min="2069" max="2069" width="16.28515625" style="949" customWidth="1"/>
    <col min="2070" max="2304" width="11.42578125" style="949"/>
    <col min="2305" max="2305" width="42.28515625" style="949" customWidth="1"/>
    <col min="2306" max="2306" width="43" style="949" customWidth="1"/>
    <col min="2307" max="2307" width="14.42578125" style="949" customWidth="1"/>
    <col min="2308" max="2308" width="48.5703125" style="949" customWidth="1"/>
    <col min="2309" max="2309" width="41.28515625" style="949" customWidth="1"/>
    <col min="2310" max="2310" width="30.5703125" style="949" customWidth="1"/>
    <col min="2311" max="2322" width="5.140625" style="949" customWidth="1"/>
    <col min="2323" max="2323" width="45.140625" style="949" customWidth="1"/>
    <col min="2324" max="2324" width="25.85546875" style="949" customWidth="1"/>
    <col min="2325" max="2325" width="16.28515625" style="949" customWidth="1"/>
    <col min="2326" max="2560" width="11.42578125" style="949"/>
    <col min="2561" max="2561" width="42.28515625" style="949" customWidth="1"/>
    <col min="2562" max="2562" width="43" style="949" customWidth="1"/>
    <col min="2563" max="2563" width="14.42578125" style="949" customWidth="1"/>
    <col min="2564" max="2564" width="48.5703125" style="949" customWidth="1"/>
    <col min="2565" max="2565" width="41.28515625" style="949" customWidth="1"/>
    <col min="2566" max="2566" width="30.5703125" style="949" customWidth="1"/>
    <col min="2567" max="2578" width="5.140625" style="949" customWidth="1"/>
    <col min="2579" max="2579" width="45.140625" style="949" customWidth="1"/>
    <col min="2580" max="2580" width="25.85546875" style="949" customWidth="1"/>
    <col min="2581" max="2581" width="16.28515625" style="949" customWidth="1"/>
    <col min="2582" max="2816" width="11.42578125" style="949"/>
    <col min="2817" max="2817" width="42.28515625" style="949" customWidth="1"/>
    <col min="2818" max="2818" width="43" style="949" customWidth="1"/>
    <col min="2819" max="2819" width="14.42578125" style="949" customWidth="1"/>
    <col min="2820" max="2820" width="48.5703125" style="949" customWidth="1"/>
    <col min="2821" max="2821" width="41.28515625" style="949" customWidth="1"/>
    <col min="2822" max="2822" width="30.5703125" style="949" customWidth="1"/>
    <col min="2823" max="2834" width="5.140625" style="949" customWidth="1"/>
    <col min="2835" max="2835" width="45.140625" style="949" customWidth="1"/>
    <col min="2836" max="2836" width="25.85546875" style="949" customWidth="1"/>
    <col min="2837" max="2837" width="16.28515625" style="949" customWidth="1"/>
    <col min="2838" max="3072" width="11.42578125" style="949"/>
    <col min="3073" max="3073" width="42.28515625" style="949" customWidth="1"/>
    <col min="3074" max="3074" width="43" style="949" customWidth="1"/>
    <col min="3075" max="3075" width="14.42578125" style="949" customWidth="1"/>
    <col min="3076" max="3076" width="48.5703125" style="949" customWidth="1"/>
    <col min="3077" max="3077" width="41.28515625" style="949" customWidth="1"/>
    <col min="3078" max="3078" width="30.5703125" style="949" customWidth="1"/>
    <col min="3079" max="3090" width="5.140625" style="949" customWidth="1"/>
    <col min="3091" max="3091" width="45.140625" style="949" customWidth="1"/>
    <col min="3092" max="3092" width="25.85546875" style="949" customWidth="1"/>
    <col min="3093" max="3093" width="16.28515625" style="949" customWidth="1"/>
    <col min="3094" max="3328" width="11.42578125" style="949"/>
    <col min="3329" max="3329" width="42.28515625" style="949" customWidth="1"/>
    <col min="3330" max="3330" width="43" style="949" customWidth="1"/>
    <col min="3331" max="3331" width="14.42578125" style="949" customWidth="1"/>
    <col min="3332" max="3332" width="48.5703125" style="949" customWidth="1"/>
    <col min="3333" max="3333" width="41.28515625" style="949" customWidth="1"/>
    <col min="3334" max="3334" width="30.5703125" style="949" customWidth="1"/>
    <col min="3335" max="3346" width="5.140625" style="949" customWidth="1"/>
    <col min="3347" max="3347" width="45.140625" style="949" customWidth="1"/>
    <col min="3348" max="3348" width="25.85546875" style="949" customWidth="1"/>
    <col min="3349" max="3349" width="16.28515625" style="949" customWidth="1"/>
    <col min="3350" max="3584" width="11.42578125" style="949"/>
    <col min="3585" max="3585" width="42.28515625" style="949" customWidth="1"/>
    <col min="3586" max="3586" width="43" style="949" customWidth="1"/>
    <col min="3587" max="3587" width="14.42578125" style="949" customWidth="1"/>
    <col min="3588" max="3588" width="48.5703125" style="949" customWidth="1"/>
    <col min="3589" max="3589" width="41.28515625" style="949" customWidth="1"/>
    <col min="3590" max="3590" width="30.5703125" style="949" customWidth="1"/>
    <col min="3591" max="3602" width="5.140625" style="949" customWidth="1"/>
    <col min="3603" max="3603" width="45.140625" style="949" customWidth="1"/>
    <col min="3604" max="3604" width="25.85546875" style="949" customWidth="1"/>
    <col min="3605" max="3605" width="16.28515625" style="949" customWidth="1"/>
    <col min="3606" max="3840" width="11.42578125" style="949"/>
    <col min="3841" max="3841" width="42.28515625" style="949" customWidth="1"/>
    <col min="3842" max="3842" width="43" style="949" customWidth="1"/>
    <col min="3843" max="3843" width="14.42578125" style="949" customWidth="1"/>
    <col min="3844" max="3844" width="48.5703125" style="949" customWidth="1"/>
    <col min="3845" max="3845" width="41.28515625" style="949" customWidth="1"/>
    <col min="3846" max="3846" width="30.5703125" style="949" customWidth="1"/>
    <col min="3847" max="3858" width="5.140625" style="949" customWidth="1"/>
    <col min="3859" max="3859" width="45.140625" style="949" customWidth="1"/>
    <col min="3860" max="3860" width="25.85546875" style="949" customWidth="1"/>
    <col min="3861" max="3861" width="16.28515625" style="949" customWidth="1"/>
    <col min="3862" max="4096" width="11.42578125" style="949"/>
    <col min="4097" max="4097" width="42.28515625" style="949" customWidth="1"/>
    <col min="4098" max="4098" width="43" style="949" customWidth="1"/>
    <col min="4099" max="4099" width="14.42578125" style="949" customWidth="1"/>
    <col min="4100" max="4100" width="48.5703125" style="949" customWidth="1"/>
    <col min="4101" max="4101" width="41.28515625" style="949" customWidth="1"/>
    <col min="4102" max="4102" width="30.5703125" style="949" customWidth="1"/>
    <col min="4103" max="4114" width="5.140625" style="949" customWidth="1"/>
    <col min="4115" max="4115" width="45.140625" style="949" customWidth="1"/>
    <col min="4116" max="4116" width="25.85546875" style="949" customWidth="1"/>
    <col min="4117" max="4117" width="16.28515625" style="949" customWidth="1"/>
    <col min="4118" max="4352" width="11.42578125" style="949"/>
    <col min="4353" max="4353" width="42.28515625" style="949" customWidth="1"/>
    <col min="4354" max="4354" width="43" style="949" customWidth="1"/>
    <col min="4355" max="4355" width="14.42578125" style="949" customWidth="1"/>
    <col min="4356" max="4356" width="48.5703125" style="949" customWidth="1"/>
    <col min="4357" max="4357" width="41.28515625" style="949" customWidth="1"/>
    <col min="4358" max="4358" width="30.5703125" style="949" customWidth="1"/>
    <col min="4359" max="4370" width="5.140625" style="949" customWidth="1"/>
    <col min="4371" max="4371" width="45.140625" style="949" customWidth="1"/>
    <col min="4372" max="4372" width="25.85546875" style="949" customWidth="1"/>
    <col min="4373" max="4373" width="16.28515625" style="949" customWidth="1"/>
    <col min="4374" max="4608" width="11.42578125" style="949"/>
    <col min="4609" max="4609" width="42.28515625" style="949" customWidth="1"/>
    <col min="4610" max="4610" width="43" style="949" customWidth="1"/>
    <col min="4611" max="4611" width="14.42578125" style="949" customWidth="1"/>
    <col min="4612" max="4612" width="48.5703125" style="949" customWidth="1"/>
    <col min="4613" max="4613" width="41.28515625" style="949" customWidth="1"/>
    <col min="4614" max="4614" width="30.5703125" style="949" customWidth="1"/>
    <col min="4615" max="4626" width="5.140625" style="949" customWidth="1"/>
    <col min="4627" max="4627" width="45.140625" style="949" customWidth="1"/>
    <col min="4628" max="4628" width="25.85546875" style="949" customWidth="1"/>
    <col min="4629" max="4629" width="16.28515625" style="949" customWidth="1"/>
    <col min="4630" max="4864" width="11.42578125" style="949"/>
    <col min="4865" max="4865" width="42.28515625" style="949" customWidth="1"/>
    <col min="4866" max="4866" width="43" style="949" customWidth="1"/>
    <col min="4867" max="4867" width="14.42578125" style="949" customWidth="1"/>
    <col min="4868" max="4868" width="48.5703125" style="949" customWidth="1"/>
    <col min="4869" max="4869" width="41.28515625" style="949" customWidth="1"/>
    <col min="4870" max="4870" width="30.5703125" style="949" customWidth="1"/>
    <col min="4871" max="4882" width="5.140625" style="949" customWidth="1"/>
    <col min="4883" max="4883" width="45.140625" style="949" customWidth="1"/>
    <col min="4884" max="4884" width="25.85546875" style="949" customWidth="1"/>
    <col min="4885" max="4885" width="16.28515625" style="949" customWidth="1"/>
    <col min="4886" max="5120" width="11.42578125" style="949"/>
    <col min="5121" max="5121" width="42.28515625" style="949" customWidth="1"/>
    <col min="5122" max="5122" width="43" style="949" customWidth="1"/>
    <col min="5123" max="5123" width="14.42578125" style="949" customWidth="1"/>
    <col min="5124" max="5124" width="48.5703125" style="949" customWidth="1"/>
    <col min="5125" max="5125" width="41.28515625" style="949" customWidth="1"/>
    <col min="5126" max="5126" width="30.5703125" style="949" customWidth="1"/>
    <col min="5127" max="5138" width="5.140625" style="949" customWidth="1"/>
    <col min="5139" max="5139" width="45.140625" style="949" customWidth="1"/>
    <col min="5140" max="5140" width="25.85546875" style="949" customWidth="1"/>
    <col min="5141" max="5141" width="16.28515625" style="949" customWidth="1"/>
    <col min="5142" max="5376" width="11.42578125" style="949"/>
    <col min="5377" max="5377" width="42.28515625" style="949" customWidth="1"/>
    <col min="5378" max="5378" width="43" style="949" customWidth="1"/>
    <col min="5379" max="5379" width="14.42578125" style="949" customWidth="1"/>
    <col min="5380" max="5380" width="48.5703125" style="949" customWidth="1"/>
    <col min="5381" max="5381" width="41.28515625" style="949" customWidth="1"/>
    <col min="5382" max="5382" width="30.5703125" style="949" customWidth="1"/>
    <col min="5383" max="5394" width="5.140625" style="949" customWidth="1"/>
    <col min="5395" max="5395" width="45.140625" style="949" customWidth="1"/>
    <col min="5396" max="5396" width="25.85546875" style="949" customWidth="1"/>
    <col min="5397" max="5397" width="16.28515625" style="949" customWidth="1"/>
    <col min="5398" max="5632" width="11.42578125" style="949"/>
    <col min="5633" max="5633" width="42.28515625" style="949" customWidth="1"/>
    <col min="5634" max="5634" width="43" style="949" customWidth="1"/>
    <col min="5635" max="5635" width="14.42578125" style="949" customWidth="1"/>
    <col min="5636" max="5636" width="48.5703125" style="949" customWidth="1"/>
    <col min="5637" max="5637" width="41.28515625" style="949" customWidth="1"/>
    <col min="5638" max="5638" width="30.5703125" style="949" customWidth="1"/>
    <col min="5639" max="5650" width="5.140625" style="949" customWidth="1"/>
    <col min="5651" max="5651" width="45.140625" style="949" customWidth="1"/>
    <col min="5652" max="5652" width="25.85546875" style="949" customWidth="1"/>
    <col min="5653" max="5653" width="16.28515625" style="949" customWidth="1"/>
    <col min="5654" max="5888" width="11.42578125" style="949"/>
    <col min="5889" max="5889" width="42.28515625" style="949" customWidth="1"/>
    <col min="5890" max="5890" width="43" style="949" customWidth="1"/>
    <col min="5891" max="5891" width="14.42578125" style="949" customWidth="1"/>
    <col min="5892" max="5892" width="48.5703125" style="949" customWidth="1"/>
    <col min="5893" max="5893" width="41.28515625" style="949" customWidth="1"/>
    <col min="5894" max="5894" width="30.5703125" style="949" customWidth="1"/>
    <col min="5895" max="5906" width="5.140625" style="949" customWidth="1"/>
    <col min="5907" max="5907" width="45.140625" style="949" customWidth="1"/>
    <col min="5908" max="5908" width="25.85546875" style="949" customWidth="1"/>
    <col min="5909" max="5909" width="16.28515625" style="949" customWidth="1"/>
    <col min="5910" max="6144" width="11.42578125" style="949"/>
    <col min="6145" max="6145" width="42.28515625" style="949" customWidth="1"/>
    <col min="6146" max="6146" width="43" style="949" customWidth="1"/>
    <col min="6147" max="6147" width="14.42578125" style="949" customWidth="1"/>
    <col min="6148" max="6148" width="48.5703125" style="949" customWidth="1"/>
    <col min="6149" max="6149" width="41.28515625" style="949" customWidth="1"/>
    <col min="6150" max="6150" width="30.5703125" style="949" customWidth="1"/>
    <col min="6151" max="6162" width="5.140625" style="949" customWidth="1"/>
    <col min="6163" max="6163" width="45.140625" style="949" customWidth="1"/>
    <col min="6164" max="6164" width="25.85546875" style="949" customWidth="1"/>
    <col min="6165" max="6165" width="16.28515625" style="949" customWidth="1"/>
    <col min="6166" max="6400" width="11.42578125" style="949"/>
    <col min="6401" max="6401" width="42.28515625" style="949" customWidth="1"/>
    <col min="6402" max="6402" width="43" style="949" customWidth="1"/>
    <col min="6403" max="6403" width="14.42578125" style="949" customWidth="1"/>
    <col min="6404" max="6404" width="48.5703125" style="949" customWidth="1"/>
    <col min="6405" max="6405" width="41.28515625" style="949" customWidth="1"/>
    <col min="6406" max="6406" width="30.5703125" style="949" customWidth="1"/>
    <col min="6407" max="6418" width="5.140625" style="949" customWidth="1"/>
    <col min="6419" max="6419" width="45.140625" style="949" customWidth="1"/>
    <col min="6420" max="6420" width="25.85546875" style="949" customWidth="1"/>
    <col min="6421" max="6421" width="16.28515625" style="949" customWidth="1"/>
    <col min="6422" max="6656" width="11.42578125" style="949"/>
    <col min="6657" max="6657" width="42.28515625" style="949" customWidth="1"/>
    <col min="6658" max="6658" width="43" style="949" customWidth="1"/>
    <col min="6659" max="6659" width="14.42578125" style="949" customWidth="1"/>
    <col min="6660" max="6660" width="48.5703125" style="949" customWidth="1"/>
    <col min="6661" max="6661" width="41.28515625" style="949" customWidth="1"/>
    <col min="6662" max="6662" width="30.5703125" style="949" customWidth="1"/>
    <col min="6663" max="6674" width="5.140625" style="949" customWidth="1"/>
    <col min="6675" max="6675" width="45.140625" style="949" customWidth="1"/>
    <col min="6676" max="6676" width="25.85546875" style="949" customWidth="1"/>
    <col min="6677" max="6677" width="16.28515625" style="949" customWidth="1"/>
    <col min="6678" max="6912" width="11.42578125" style="949"/>
    <col min="6913" max="6913" width="42.28515625" style="949" customWidth="1"/>
    <col min="6914" max="6914" width="43" style="949" customWidth="1"/>
    <col min="6915" max="6915" width="14.42578125" style="949" customWidth="1"/>
    <col min="6916" max="6916" width="48.5703125" style="949" customWidth="1"/>
    <col min="6917" max="6917" width="41.28515625" style="949" customWidth="1"/>
    <col min="6918" max="6918" width="30.5703125" style="949" customWidth="1"/>
    <col min="6919" max="6930" width="5.140625" style="949" customWidth="1"/>
    <col min="6931" max="6931" width="45.140625" style="949" customWidth="1"/>
    <col min="6932" max="6932" width="25.85546875" style="949" customWidth="1"/>
    <col min="6933" max="6933" width="16.28515625" style="949" customWidth="1"/>
    <col min="6934" max="7168" width="11.42578125" style="949"/>
    <col min="7169" max="7169" width="42.28515625" style="949" customWidth="1"/>
    <col min="7170" max="7170" width="43" style="949" customWidth="1"/>
    <col min="7171" max="7171" width="14.42578125" style="949" customWidth="1"/>
    <col min="7172" max="7172" width="48.5703125" style="949" customWidth="1"/>
    <col min="7173" max="7173" width="41.28515625" style="949" customWidth="1"/>
    <col min="7174" max="7174" width="30.5703125" style="949" customWidth="1"/>
    <col min="7175" max="7186" width="5.140625" style="949" customWidth="1"/>
    <col min="7187" max="7187" width="45.140625" style="949" customWidth="1"/>
    <col min="7188" max="7188" width="25.85546875" style="949" customWidth="1"/>
    <col min="7189" max="7189" width="16.28515625" style="949" customWidth="1"/>
    <col min="7190" max="7424" width="11.42578125" style="949"/>
    <col min="7425" max="7425" width="42.28515625" style="949" customWidth="1"/>
    <col min="7426" max="7426" width="43" style="949" customWidth="1"/>
    <col min="7427" max="7427" width="14.42578125" style="949" customWidth="1"/>
    <col min="7428" max="7428" width="48.5703125" style="949" customWidth="1"/>
    <col min="7429" max="7429" width="41.28515625" style="949" customWidth="1"/>
    <col min="7430" max="7430" width="30.5703125" style="949" customWidth="1"/>
    <col min="7431" max="7442" width="5.140625" style="949" customWidth="1"/>
    <col min="7443" max="7443" width="45.140625" style="949" customWidth="1"/>
    <col min="7444" max="7444" width="25.85546875" style="949" customWidth="1"/>
    <col min="7445" max="7445" width="16.28515625" style="949" customWidth="1"/>
    <col min="7446" max="7680" width="11.42578125" style="949"/>
    <col min="7681" max="7681" width="42.28515625" style="949" customWidth="1"/>
    <col min="7682" max="7682" width="43" style="949" customWidth="1"/>
    <col min="7683" max="7683" width="14.42578125" style="949" customWidth="1"/>
    <col min="7684" max="7684" width="48.5703125" style="949" customWidth="1"/>
    <col min="7685" max="7685" width="41.28515625" style="949" customWidth="1"/>
    <col min="7686" max="7686" width="30.5703125" style="949" customWidth="1"/>
    <col min="7687" max="7698" width="5.140625" style="949" customWidth="1"/>
    <col min="7699" max="7699" width="45.140625" style="949" customWidth="1"/>
    <col min="7700" max="7700" width="25.85546875" style="949" customWidth="1"/>
    <col min="7701" max="7701" width="16.28515625" style="949" customWidth="1"/>
    <col min="7702" max="7936" width="11.42578125" style="949"/>
    <col min="7937" max="7937" width="42.28515625" style="949" customWidth="1"/>
    <col min="7938" max="7938" width="43" style="949" customWidth="1"/>
    <col min="7939" max="7939" width="14.42578125" style="949" customWidth="1"/>
    <col min="7940" max="7940" width="48.5703125" style="949" customWidth="1"/>
    <col min="7941" max="7941" width="41.28515625" style="949" customWidth="1"/>
    <col min="7942" max="7942" width="30.5703125" style="949" customWidth="1"/>
    <col min="7943" max="7954" width="5.140625" style="949" customWidth="1"/>
    <col min="7955" max="7955" width="45.140625" style="949" customWidth="1"/>
    <col min="7956" max="7956" width="25.85546875" style="949" customWidth="1"/>
    <col min="7957" max="7957" width="16.28515625" style="949" customWidth="1"/>
    <col min="7958" max="8192" width="11.42578125" style="949"/>
    <col min="8193" max="8193" width="42.28515625" style="949" customWidth="1"/>
    <col min="8194" max="8194" width="43" style="949" customWidth="1"/>
    <col min="8195" max="8195" width="14.42578125" style="949" customWidth="1"/>
    <col min="8196" max="8196" width="48.5703125" style="949" customWidth="1"/>
    <col min="8197" max="8197" width="41.28515625" style="949" customWidth="1"/>
    <col min="8198" max="8198" width="30.5703125" style="949" customWidth="1"/>
    <col min="8199" max="8210" width="5.140625" style="949" customWidth="1"/>
    <col min="8211" max="8211" width="45.140625" style="949" customWidth="1"/>
    <col min="8212" max="8212" width="25.85546875" style="949" customWidth="1"/>
    <col min="8213" max="8213" width="16.28515625" style="949" customWidth="1"/>
    <col min="8214" max="8448" width="11.42578125" style="949"/>
    <col min="8449" max="8449" width="42.28515625" style="949" customWidth="1"/>
    <col min="8450" max="8450" width="43" style="949" customWidth="1"/>
    <col min="8451" max="8451" width="14.42578125" style="949" customWidth="1"/>
    <col min="8452" max="8452" width="48.5703125" style="949" customWidth="1"/>
    <col min="8453" max="8453" width="41.28515625" style="949" customWidth="1"/>
    <col min="8454" max="8454" width="30.5703125" style="949" customWidth="1"/>
    <col min="8455" max="8466" width="5.140625" style="949" customWidth="1"/>
    <col min="8467" max="8467" width="45.140625" style="949" customWidth="1"/>
    <col min="8468" max="8468" width="25.85546875" style="949" customWidth="1"/>
    <col min="8469" max="8469" width="16.28515625" style="949" customWidth="1"/>
    <col min="8470" max="8704" width="11.42578125" style="949"/>
    <col min="8705" max="8705" width="42.28515625" style="949" customWidth="1"/>
    <col min="8706" max="8706" width="43" style="949" customWidth="1"/>
    <col min="8707" max="8707" width="14.42578125" style="949" customWidth="1"/>
    <col min="8708" max="8708" width="48.5703125" style="949" customWidth="1"/>
    <col min="8709" max="8709" width="41.28515625" style="949" customWidth="1"/>
    <col min="8710" max="8710" width="30.5703125" style="949" customWidth="1"/>
    <col min="8711" max="8722" width="5.140625" style="949" customWidth="1"/>
    <col min="8723" max="8723" width="45.140625" style="949" customWidth="1"/>
    <col min="8724" max="8724" width="25.85546875" style="949" customWidth="1"/>
    <col min="8725" max="8725" width="16.28515625" style="949" customWidth="1"/>
    <col min="8726" max="8960" width="11.42578125" style="949"/>
    <col min="8961" max="8961" width="42.28515625" style="949" customWidth="1"/>
    <col min="8962" max="8962" width="43" style="949" customWidth="1"/>
    <col min="8963" max="8963" width="14.42578125" style="949" customWidth="1"/>
    <col min="8964" max="8964" width="48.5703125" style="949" customWidth="1"/>
    <col min="8965" max="8965" width="41.28515625" style="949" customWidth="1"/>
    <col min="8966" max="8966" width="30.5703125" style="949" customWidth="1"/>
    <col min="8967" max="8978" width="5.140625" style="949" customWidth="1"/>
    <col min="8979" max="8979" width="45.140625" style="949" customWidth="1"/>
    <col min="8980" max="8980" width="25.85546875" style="949" customWidth="1"/>
    <col min="8981" max="8981" width="16.28515625" style="949" customWidth="1"/>
    <col min="8982" max="9216" width="11.42578125" style="949"/>
    <col min="9217" max="9217" width="42.28515625" style="949" customWidth="1"/>
    <col min="9218" max="9218" width="43" style="949" customWidth="1"/>
    <col min="9219" max="9219" width="14.42578125" style="949" customWidth="1"/>
    <col min="9220" max="9220" width="48.5703125" style="949" customWidth="1"/>
    <col min="9221" max="9221" width="41.28515625" style="949" customWidth="1"/>
    <col min="9222" max="9222" width="30.5703125" style="949" customWidth="1"/>
    <col min="9223" max="9234" width="5.140625" style="949" customWidth="1"/>
    <col min="9235" max="9235" width="45.140625" style="949" customWidth="1"/>
    <col min="9236" max="9236" width="25.85546875" style="949" customWidth="1"/>
    <col min="9237" max="9237" width="16.28515625" style="949" customWidth="1"/>
    <col min="9238" max="9472" width="11.42578125" style="949"/>
    <col min="9473" max="9473" width="42.28515625" style="949" customWidth="1"/>
    <col min="9474" max="9474" width="43" style="949" customWidth="1"/>
    <col min="9475" max="9475" width="14.42578125" style="949" customWidth="1"/>
    <col min="9476" max="9476" width="48.5703125" style="949" customWidth="1"/>
    <col min="9477" max="9477" width="41.28515625" style="949" customWidth="1"/>
    <col min="9478" max="9478" width="30.5703125" style="949" customWidth="1"/>
    <col min="9479" max="9490" width="5.140625" style="949" customWidth="1"/>
    <col min="9491" max="9491" width="45.140625" style="949" customWidth="1"/>
    <col min="9492" max="9492" width="25.85546875" style="949" customWidth="1"/>
    <col min="9493" max="9493" width="16.28515625" style="949" customWidth="1"/>
    <col min="9494" max="9728" width="11.42578125" style="949"/>
    <col min="9729" max="9729" width="42.28515625" style="949" customWidth="1"/>
    <col min="9730" max="9730" width="43" style="949" customWidth="1"/>
    <col min="9731" max="9731" width="14.42578125" style="949" customWidth="1"/>
    <col min="9732" max="9732" width="48.5703125" style="949" customWidth="1"/>
    <col min="9733" max="9733" width="41.28515625" style="949" customWidth="1"/>
    <col min="9734" max="9734" width="30.5703125" style="949" customWidth="1"/>
    <col min="9735" max="9746" width="5.140625" style="949" customWidth="1"/>
    <col min="9747" max="9747" width="45.140625" style="949" customWidth="1"/>
    <col min="9748" max="9748" width="25.85546875" style="949" customWidth="1"/>
    <col min="9749" max="9749" width="16.28515625" style="949" customWidth="1"/>
    <col min="9750" max="9984" width="11.42578125" style="949"/>
    <col min="9985" max="9985" width="42.28515625" style="949" customWidth="1"/>
    <col min="9986" max="9986" width="43" style="949" customWidth="1"/>
    <col min="9987" max="9987" width="14.42578125" style="949" customWidth="1"/>
    <col min="9988" max="9988" width="48.5703125" style="949" customWidth="1"/>
    <col min="9989" max="9989" width="41.28515625" style="949" customWidth="1"/>
    <col min="9990" max="9990" width="30.5703125" style="949" customWidth="1"/>
    <col min="9991" max="10002" width="5.140625" style="949" customWidth="1"/>
    <col min="10003" max="10003" width="45.140625" style="949" customWidth="1"/>
    <col min="10004" max="10004" width="25.85546875" style="949" customWidth="1"/>
    <col min="10005" max="10005" width="16.28515625" style="949" customWidth="1"/>
    <col min="10006" max="10240" width="11.42578125" style="949"/>
    <col min="10241" max="10241" width="42.28515625" style="949" customWidth="1"/>
    <col min="10242" max="10242" width="43" style="949" customWidth="1"/>
    <col min="10243" max="10243" width="14.42578125" style="949" customWidth="1"/>
    <col min="10244" max="10244" width="48.5703125" style="949" customWidth="1"/>
    <col min="10245" max="10245" width="41.28515625" style="949" customWidth="1"/>
    <col min="10246" max="10246" width="30.5703125" style="949" customWidth="1"/>
    <col min="10247" max="10258" width="5.140625" style="949" customWidth="1"/>
    <col min="10259" max="10259" width="45.140625" style="949" customWidth="1"/>
    <col min="10260" max="10260" width="25.85546875" style="949" customWidth="1"/>
    <col min="10261" max="10261" width="16.28515625" style="949" customWidth="1"/>
    <col min="10262" max="10496" width="11.42578125" style="949"/>
    <col min="10497" max="10497" width="42.28515625" style="949" customWidth="1"/>
    <col min="10498" max="10498" width="43" style="949" customWidth="1"/>
    <col min="10499" max="10499" width="14.42578125" style="949" customWidth="1"/>
    <col min="10500" max="10500" width="48.5703125" style="949" customWidth="1"/>
    <col min="10501" max="10501" width="41.28515625" style="949" customWidth="1"/>
    <col min="10502" max="10502" width="30.5703125" style="949" customWidth="1"/>
    <col min="10503" max="10514" width="5.140625" style="949" customWidth="1"/>
    <col min="10515" max="10515" width="45.140625" style="949" customWidth="1"/>
    <col min="10516" max="10516" width="25.85546875" style="949" customWidth="1"/>
    <col min="10517" max="10517" width="16.28515625" style="949" customWidth="1"/>
    <col min="10518" max="10752" width="11.42578125" style="949"/>
    <col min="10753" max="10753" width="42.28515625" style="949" customWidth="1"/>
    <col min="10754" max="10754" width="43" style="949" customWidth="1"/>
    <col min="10755" max="10755" width="14.42578125" style="949" customWidth="1"/>
    <col min="10756" max="10756" width="48.5703125" style="949" customWidth="1"/>
    <col min="10757" max="10757" width="41.28515625" style="949" customWidth="1"/>
    <col min="10758" max="10758" width="30.5703125" style="949" customWidth="1"/>
    <col min="10759" max="10770" width="5.140625" style="949" customWidth="1"/>
    <col min="10771" max="10771" width="45.140625" style="949" customWidth="1"/>
    <col min="10772" max="10772" width="25.85546875" style="949" customWidth="1"/>
    <col min="10773" max="10773" width="16.28515625" style="949" customWidth="1"/>
    <col min="10774" max="11008" width="11.42578125" style="949"/>
    <col min="11009" max="11009" width="42.28515625" style="949" customWidth="1"/>
    <col min="11010" max="11010" width="43" style="949" customWidth="1"/>
    <col min="11011" max="11011" width="14.42578125" style="949" customWidth="1"/>
    <col min="11012" max="11012" width="48.5703125" style="949" customWidth="1"/>
    <col min="11013" max="11013" width="41.28515625" style="949" customWidth="1"/>
    <col min="11014" max="11014" width="30.5703125" style="949" customWidth="1"/>
    <col min="11015" max="11026" width="5.140625" style="949" customWidth="1"/>
    <col min="11027" max="11027" width="45.140625" style="949" customWidth="1"/>
    <col min="11028" max="11028" width="25.85546875" style="949" customWidth="1"/>
    <col min="11029" max="11029" width="16.28515625" style="949" customWidth="1"/>
    <col min="11030" max="11264" width="11.42578125" style="949"/>
    <col min="11265" max="11265" width="42.28515625" style="949" customWidth="1"/>
    <col min="11266" max="11266" width="43" style="949" customWidth="1"/>
    <col min="11267" max="11267" width="14.42578125" style="949" customWidth="1"/>
    <col min="11268" max="11268" width="48.5703125" style="949" customWidth="1"/>
    <col min="11269" max="11269" width="41.28515625" style="949" customWidth="1"/>
    <col min="11270" max="11270" width="30.5703125" style="949" customWidth="1"/>
    <col min="11271" max="11282" width="5.140625" style="949" customWidth="1"/>
    <col min="11283" max="11283" width="45.140625" style="949" customWidth="1"/>
    <col min="11284" max="11284" width="25.85546875" style="949" customWidth="1"/>
    <col min="11285" max="11285" width="16.28515625" style="949" customWidth="1"/>
    <col min="11286" max="11520" width="11.42578125" style="949"/>
    <col min="11521" max="11521" width="42.28515625" style="949" customWidth="1"/>
    <col min="11522" max="11522" width="43" style="949" customWidth="1"/>
    <col min="11523" max="11523" width="14.42578125" style="949" customWidth="1"/>
    <col min="11524" max="11524" width="48.5703125" style="949" customWidth="1"/>
    <col min="11525" max="11525" width="41.28515625" style="949" customWidth="1"/>
    <col min="11526" max="11526" width="30.5703125" style="949" customWidth="1"/>
    <col min="11527" max="11538" width="5.140625" style="949" customWidth="1"/>
    <col min="11539" max="11539" width="45.140625" style="949" customWidth="1"/>
    <col min="11540" max="11540" width="25.85546875" style="949" customWidth="1"/>
    <col min="11541" max="11541" width="16.28515625" style="949" customWidth="1"/>
    <col min="11542" max="11776" width="11.42578125" style="949"/>
    <col min="11777" max="11777" width="42.28515625" style="949" customWidth="1"/>
    <col min="11778" max="11778" width="43" style="949" customWidth="1"/>
    <col min="11779" max="11779" width="14.42578125" style="949" customWidth="1"/>
    <col min="11780" max="11780" width="48.5703125" style="949" customWidth="1"/>
    <col min="11781" max="11781" width="41.28515625" style="949" customWidth="1"/>
    <col min="11782" max="11782" width="30.5703125" style="949" customWidth="1"/>
    <col min="11783" max="11794" width="5.140625" style="949" customWidth="1"/>
    <col min="11795" max="11795" width="45.140625" style="949" customWidth="1"/>
    <col min="11796" max="11796" width="25.85546875" style="949" customWidth="1"/>
    <col min="11797" max="11797" width="16.28515625" style="949" customWidth="1"/>
    <col min="11798" max="12032" width="11.42578125" style="949"/>
    <col min="12033" max="12033" width="42.28515625" style="949" customWidth="1"/>
    <col min="12034" max="12034" width="43" style="949" customWidth="1"/>
    <col min="12035" max="12035" width="14.42578125" style="949" customWidth="1"/>
    <col min="12036" max="12036" width="48.5703125" style="949" customWidth="1"/>
    <col min="12037" max="12037" width="41.28515625" style="949" customWidth="1"/>
    <col min="12038" max="12038" width="30.5703125" style="949" customWidth="1"/>
    <col min="12039" max="12050" width="5.140625" style="949" customWidth="1"/>
    <col min="12051" max="12051" width="45.140625" style="949" customWidth="1"/>
    <col min="12052" max="12052" width="25.85546875" style="949" customWidth="1"/>
    <col min="12053" max="12053" width="16.28515625" style="949" customWidth="1"/>
    <col min="12054" max="12288" width="11.42578125" style="949"/>
    <col min="12289" max="12289" width="42.28515625" style="949" customWidth="1"/>
    <col min="12290" max="12290" width="43" style="949" customWidth="1"/>
    <col min="12291" max="12291" width="14.42578125" style="949" customWidth="1"/>
    <col min="12292" max="12292" width="48.5703125" style="949" customWidth="1"/>
    <col min="12293" max="12293" width="41.28515625" style="949" customWidth="1"/>
    <col min="12294" max="12294" width="30.5703125" style="949" customWidth="1"/>
    <col min="12295" max="12306" width="5.140625" style="949" customWidth="1"/>
    <col min="12307" max="12307" width="45.140625" style="949" customWidth="1"/>
    <col min="12308" max="12308" width="25.85546875" style="949" customWidth="1"/>
    <col min="12309" max="12309" width="16.28515625" style="949" customWidth="1"/>
    <col min="12310" max="12544" width="11.42578125" style="949"/>
    <col min="12545" max="12545" width="42.28515625" style="949" customWidth="1"/>
    <col min="12546" max="12546" width="43" style="949" customWidth="1"/>
    <col min="12547" max="12547" width="14.42578125" style="949" customWidth="1"/>
    <col min="12548" max="12548" width="48.5703125" style="949" customWidth="1"/>
    <col min="12549" max="12549" width="41.28515625" style="949" customWidth="1"/>
    <col min="12550" max="12550" width="30.5703125" style="949" customWidth="1"/>
    <col min="12551" max="12562" width="5.140625" style="949" customWidth="1"/>
    <col min="12563" max="12563" width="45.140625" style="949" customWidth="1"/>
    <col min="12564" max="12564" width="25.85546875" style="949" customWidth="1"/>
    <col min="12565" max="12565" width="16.28515625" style="949" customWidth="1"/>
    <col min="12566" max="12800" width="11.42578125" style="949"/>
    <col min="12801" max="12801" width="42.28515625" style="949" customWidth="1"/>
    <col min="12802" max="12802" width="43" style="949" customWidth="1"/>
    <col min="12803" max="12803" width="14.42578125" style="949" customWidth="1"/>
    <col min="12804" max="12804" width="48.5703125" style="949" customWidth="1"/>
    <col min="12805" max="12805" width="41.28515625" style="949" customWidth="1"/>
    <col min="12806" max="12806" width="30.5703125" style="949" customWidth="1"/>
    <col min="12807" max="12818" width="5.140625" style="949" customWidth="1"/>
    <col min="12819" max="12819" width="45.140625" style="949" customWidth="1"/>
    <col min="12820" max="12820" width="25.85546875" style="949" customWidth="1"/>
    <col min="12821" max="12821" width="16.28515625" style="949" customWidth="1"/>
    <col min="12822" max="13056" width="11.42578125" style="949"/>
    <col min="13057" max="13057" width="42.28515625" style="949" customWidth="1"/>
    <col min="13058" max="13058" width="43" style="949" customWidth="1"/>
    <col min="13059" max="13059" width="14.42578125" style="949" customWidth="1"/>
    <col min="13060" max="13060" width="48.5703125" style="949" customWidth="1"/>
    <col min="13061" max="13061" width="41.28515625" style="949" customWidth="1"/>
    <col min="13062" max="13062" width="30.5703125" style="949" customWidth="1"/>
    <col min="13063" max="13074" width="5.140625" style="949" customWidth="1"/>
    <col min="13075" max="13075" width="45.140625" style="949" customWidth="1"/>
    <col min="13076" max="13076" width="25.85546875" style="949" customWidth="1"/>
    <col min="13077" max="13077" width="16.28515625" style="949" customWidth="1"/>
    <col min="13078" max="13312" width="11.42578125" style="949"/>
    <col min="13313" max="13313" width="42.28515625" style="949" customWidth="1"/>
    <col min="13314" max="13314" width="43" style="949" customWidth="1"/>
    <col min="13315" max="13315" width="14.42578125" style="949" customWidth="1"/>
    <col min="13316" max="13316" width="48.5703125" style="949" customWidth="1"/>
    <col min="13317" max="13317" width="41.28515625" style="949" customWidth="1"/>
    <col min="13318" max="13318" width="30.5703125" style="949" customWidth="1"/>
    <col min="13319" max="13330" width="5.140625" style="949" customWidth="1"/>
    <col min="13331" max="13331" width="45.140625" style="949" customWidth="1"/>
    <col min="13332" max="13332" width="25.85546875" style="949" customWidth="1"/>
    <col min="13333" max="13333" width="16.28515625" style="949" customWidth="1"/>
    <col min="13334" max="13568" width="11.42578125" style="949"/>
    <col min="13569" max="13569" width="42.28515625" style="949" customWidth="1"/>
    <col min="13570" max="13570" width="43" style="949" customWidth="1"/>
    <col min="13571" max="13571" width="14.42578125" style="949" customWidth="1"/>
    <col min="13572" max="13572" width="48.5703125" style="949" customWidth="1"/>
    <col min="13573" max="13573" width="41.28515625" style="949" customWidth="1"/>
    <col min="13574" max="13574" width="30.5703125" style="949" customWidth="1"/>
    <col min="13575" max="13586" width="5.140625" style="949" customWidth="1"/>
    <col min="13587" max="13587" width="45.140625" style="949" customWidth="1"/>
    <col min="13588" max="13588" width="25.85546875" style="949" customWidth="1"/>
    <col min="13589" max="13589" width="16.28515625" style="949" customWidth="1"/>
    <col min="13590" max="13824" width="11.42578125" style="949"/>
    <col min="13825" max="13825" width="42.28515625" style="949" customWidth="1"/>
    <col min="13826" max="13826" width="43" style="949" customWidth="1"/>
    <col min="13827" max="13827" width="14.42578125" style="949" customWidth="1"/>
    <col min="13828" max="13828" width="48.5703125" style="949" customWidth="1"/>
    <col min="13829" max="13829" width="41.28515625" style="949" customWidth="1"/>
    <col min="13830" max="13830" width="30.5703125" style="949" customWidth="1"/>
    <col min="13831" max="13842" width="5.140625" style="949" customWidth="1"/>
    <col min="13843" max="13843" width="45.140625" style="949" customWidth="1"/>
    <col min="13844" max="13844" width="25.85546875" style="949" customWidth="1"/>
    <col min="13845" max="13845" width="16.28515625" style="949" customWidth="1"/>
    <col min="13846" max="14080" width="11.42578125" style="949"/>
    <col min="14081" max="14081" width="42.28515625" style="949" customWidth="1"/>
    <col min="14082" max="14082" width="43" style="949" customWidth="1"/>
    <col min="14083" max="14083" width="14.42578125" style="949" customWidth="1"/>
    <col min="14084" max="14084" width="48.5703125" style="949" customWidth="1"/>
    <col min="14085" max="14085" width="41.28515625" style="949" customWidth="1"/>
    <col min="14086" max="14086" width="30.5703125" style="949" customWidth="1"/>
    <col min="14087" max="14098" width="5.140625" style="949" customWidth="1"/>
    <col min="14099" max="14099" width="45.140625" style="949" customWidth="1"/>
    <col min="14100" max="14100" width="25.85546875" style="949" customWidth="1"/>
    <col min="14101" max="14101" width="16.28515625" style="949" customWidth="1"/>
    <col min="14102" max="14336" width="11.42578125" style="949"/>
    <col min="14337" max="14337" width="42.28515625" style="949" customWidth="1"/>
    <col min="14338" max="14338" width="43" style="949" customWidth="1"/>
    <col min="14339" max="14339" width="14.42578125" style="949" customWidth="1"/>
    <col min="14340" max="14340" width="48.5703125" style="949" customWidth="1"/>
    <col min="14341" max="14341" width="41.28515625" style="949" customWidth="1"/>
    <col min="14342" max="14342" width="30.5703125" style="949" customWidth="1"/>
    <col min="14343" max="14354" width="5.140625" style="949" customWidth="1"/>
    <col min="14355" max="14355" width="45.140625" style="949" customWidth="1"/>
    <col min="14356" max="14356" width="25.85546875" style="949" customWidth="1"/>
    <col min="14357" max="14357" width="16.28515625" style="949" customWidth="1"/>
    <col min="14358" max="14592" width="11.42578125" style="949"/>
    <col min="14593" max="14593" width="42.28515625" style="949" customWidth="1"/>
    <col min="14594" max="14594" width="43" style="949" customWidth="1"/>
    <col min="14595" max="14595" width="14.42578125" style="949" customWidth="1"/>
    <col min="14596" max="14596" width="48.5703125" style="949" customWidth="1"/>
    <col min="14597" max="14597" width="41.28515625" style="949" customWidth="1"/>
    <col min="14598" max="14598" width="30.5703125" style="949" customWidth="1"/>
    <col min="14599" max="14610" width="5.140625" style="949" customWidth="1"/>
    <col min="14611" max="14611" width="45.140625" style="949" customWidth="1"/>
    <col min="14612" max="14612" width="25.85546875" style="949" customWidth="1"/>
    <col min="14613" max="14613" width="16.28515625" style="949" customWidth="1"/>
    <col min="14614" max="14848" width="11.42578125" style="949"/>
    <col min="14849" max="14849" width="42.28515625" style="949" customWidth="1"/>
    <col min="14850" max="14850" width="43" style="949" customWidth="1"/>
    <col min="14851" max="14851" width="14.42578125" style="949" customWidth="1"/>
    <col min="14852" max="14852" width="48.5703125" style="949" customWidth="1"/>
    <col min="14853" max="14853" width="41.28515625" style="949" customWidth="1"/>
    <col min="14854" max="14854" width="30.5703125" style="949" customWidth="1"/>
    <col min="14855" max="14866" width="5.140625" style="949" customWidth="1"/>
    <col min="14867" max="14867" width="45.140625" style="949" customWidth="1"/>
    <col min="14868" max="14868" width="25.85546875" style="949" customWidth="1"/>
    <col min="14869" max="14869" width="16.28515625" style="949" customWidth="1"/>
    <col min="14870" max="15104" width="11.42578125" style="949"/>
    <col min="15105" max="15105" width="42.28515625" style="949" customWidth="1"/>
    <col min="15106" max="15106" width="43" style="949" customWidth="1"/>
    <col min="15107" max="15107" width="14.42578125" style="949" customWidth="1"/>
    <col min="15108" max="15108" width="48.5703125" style="949" customWidth="1"/>
    <col min="15109" max="15109" width="41.28515625" style="949" customWidth="1"/>
    <col min="15110" max="15110" width="30.5703125" style="949" customWidth="1"/>
    <col min="15111" max="15122" width="5.140625" style="949" customWidth="1"/>
    <col min="15123" max="15123" width="45.140625" style="949" customWidth="1"/>
    <col min="15124" max="15124" width="25.85546875" style="949" customWidth="1"/>
    <col min="15125" max="15125" width="16.28515625" style="949" customWidth="1"/>
    <col min="15126" max="15360" width="11.42578125" style="949"/>
    <col min="15361" max="15361" width="42.28515625" style="949" customWidth="1"/>
    <col min="15362" max="15362" width="43" style="949" customWidth="1"/>
    <col min="15363" max="15363" width="14.42578125" style="949" customWidth="1"/>
    <col min="15364" max="15364" width="48.5703125" style="949" customWidth="1"/>
    <col min="15365" max="15365" width="41.28515625" style="949" customWidth="1"/>
    <col min="15366" max="15366" width="30.5703125" style="949" customWidth="1"/>
    <col min="15367" max="15378" width="5.140625" style="949" customWidth="1"/>
    <col min="15379" max="15379" width="45.140625" style="949" customWidth="1"/>
    <col min="15380" max="15380" width="25.85546875" style="949" customWidth="1"/>
    <col min="15381" max="15381" width="16.28515625" style="949" customWidth="1"/>
    <col min="15382" max="15616" width="11.42578125" style="949"/>
    <col min="15617" max="15617" width="42.28515625" style="949" customWidth="1"/>
    <col min="15618" max="15618" width="43" style="949" customWidth="1"/>
    <col min="15619" max="15619" width="14.42578125" style="949" customWidth="1"/>
    <col min="15620" max="15620" width="48.5703125" style="949" customWidth="1"/>
    <col min="15621" max="15621" width="41.28515625" style="949" customWidth="1"/>
    <col min="15622" max="15622" width="30.5703125" style="949" customWidth="1"/>
    <col min="15623" max="15634" width="5.140625" style="949" customWidth="1"/>
    <col min="15635" max="15635" width="45.140625" style="949" customWidth="1"/>
    <col min="15636" max="15636" width="25.85546875" style="949" customWidth="1"/>
    <col min="15637" max="15637" width="16.28515625" style="949" customWidth="1"/>
    <col min="15638" max="15872" width="11.42578125" style="949"/>
    <col min="15873" max="15873" width="42.28515625" style="949" customWidth="1"/>
    <col min="15874" max="15874" width="43" style="949" customWidth="1"/>
    <col min="15875" max="15875" width="14.42578125" style="949" customWidth="1"/>
    <col min="15876" max="15876" width="48.5703125" style="949" customWidth="1"/>
    <col min="15877" max="15877" width="41.28515625" style="949" customWidth="1"/>
    <col min="15878" max="15878" width="30.5703125" style="949" customWidth="1"/>
    <col min="15879" max="15890" width="5.140625" style="949" customWidth="1"/>
    <col min="15891" max="15891" width="45.140625" style="949" customWidth="1"/>
    <col min="15892" max="15892" width="25.85546875" style="949" customWidth="1"/>
    <col min="15893" max="15893" width="16.28515625" style="949" customWidth="1"/>
    <col min="15894" max="16128" width="11.42578125" style="949"/>
    <col min="16129" max="16129" width="42.28515625" style="949" customWidth="1"/>
    <col min="16130" max="16130" width="43" style="949" customWidth="1"/>
    <col min="16131" max="16131" width="14.42578125" style="949" customWidth="1"/>
    <col min="16132" max="16132" width="48.5703125" style="949" customWidth="1"/>
    <col min="16133" max="16133" width="41.28515625" style="949" customWidth="1"/>
    <col min="16134" max="16134" width="30.5703125" style="949" customWidth="1"/>
    <col min="16135" max="16146" width="5.140625" style="949" customWidth="1"/>
    <col min="16147" max="16147" width="45.140625" style="949" customWidth="1"/>
    <col min="16148" max="16148" width="25.85546875" style="949" customWidth="1"/>
    <col min="16149" max="16149" width="16.28515625" style="949" customWidth="1"/>
    <col min="16150" max="16384" width="11.42578125" style="949"/>
  </cols>
  <sheetData>
    <row r="1" spans="1:73" ht="25.5" customHeight="1">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c r="AY1" s="950"/>
      <c r="AZ1" s="950"/>
      <c r="BA1" s="950"/>
      <c r="BB1" s="950"/>
      <c r="BC1" s="950"/>
      <c r="BD1" s="950"/>
      <c r="BE1" s="950"/>
      <c r="BF1" s="950"/>
      <c r="BG1" s="950"/>
      <c r="BH1" s="950"/>
      <c r="BI1" s="950"/>
      <c r="BJ1" s="950"/>
      <c r="BK1" s="950"/>
      <c r="BL1" s="950"/>
      <c r="BM1" s="950"/>
      <c r="BN1" s="950"/>
      <c r="BO1" s="950"/>
      <c r="BP1" s="950"/>
      <c r="BQ1" s="950"/>
      <c r="BR1" s="950"/>
      <c r="BS1" s="950"/>
      <c r="BT1" s="950"/>
      <c r="BU1" s="950"/>
    </row>
    <row r="2" spans="1:73" ht="42" customHeight="1">
      <c r="V2" s="950"/>
      <c r="W2" s="950"/>
      <c r="X2" s="950"/>
      <c r="Y2" s="950"/>
      <c r="Z2" s="950"/>
      <c r="AA2" s="950"/>
      <c r="AB2" s="950"/>
      <c r="AC2" s="950"/>
      <c r="AD2" s="950"/>
      <c r="AE2" s="950"/>
      <c r="AF2" s="950"/>
      <c r="AG2" s="950"/>
      <c r="AH2" s="950"/>
      <c r="AI2" s="950"/>
      <c r="AJ2" s="950"/>
      <c r="AK2" s="950"/>
      <c r="AL2" s="950"/>
      <c r="AM2" s="950"/>
      <c r="AN2" s="950"/>
      <c r="AO2" s="950"/>
      <c r="AP2" s="950"/>
      <c r="AQ2" s="950"/>
      <c r="AR2" s="950"/>
      <c r="AS2" s="950"/>
      <c r="AT2" s="950"/>
      <c r="AU2" s="950"/>
      <c r="AV2" s="950"/>
      <c r="AW2" s="950"/>
      <c r="AX2" s="950"/>
      <c r="AY2" s="950"/>
      <c r="AZ2" s="950"/>
      <c r="BA2" s="950"/>
      <c r="BB2" s="950"/>
      <c r="BC2" s="950"/>
      <c r="BD2" s="950"/>
      <c r="BE2" s="950"/>
      <c r="BF2" s="950"/>
      <c r="BG2" s="950"/>
      <c r="BH2" s="950"/>
      <c r="BI2" s="950"/>
      <c r="BJ2" s="950"/>
      <c r="BK2" s="950"/>
      <c r="BL2" s="950"/>
      <c r="BM2" s="950"/>
      <c r="BN2" s="950"/>
      <c r="BO2" s="950"/>
      <c r="BP2" s="950"/>
      <c r="BQ2" s="950"/>
      <c r="BR2" s="950"/>
      <c r="BS2" s="950"/>
      <c r="BT2" s="950"/>
      <c r="BU2" s="950"/>
    </row>
    <row r="3" spans="1:73" ht="30">
      <c r="A3" s="1399" t="s">
        <v>0</v>
      </c>
      <c r="B3" s="1399"/>
      <c r="C3" s="1399"/>
      <c r="D3" s="1399"/>
      <c r="E3" s="1399"/>
      <c r="F3" s="1399"/>
      <c r="G3" s="1399"/>
      <c r="H3" s="1399"/>
      <c r="I3" s="1399"/>
      <c r="J3" s="1399"/>
      <c r="K3" s="1399"/>
      <c r="L3" s="1399"/>
      <c r="M3" s="1399"/>
      <c r="N3" s="1399"/>
      <c r="O3" s="1399"/>
      <c r="P3" s="1399"/>
      <c r="Q3" s="1399"/>
      <c r="R3" s="1399"/>
      <c r="S3" s="1399"/>
      <c r="T3" s="1399"/>
      <c r="U3" s="1399"/>
      <c r="V3" s="950"/>
      <c r="W3" s="950"/>
      <c r="X3" s="950"/>
      <c r="Y3" s="950"/>
      <c r="Z3" s="950"/>
      <c r="AA3" s="950"/>
      <c r="AB3" s="950"/>
      <c r="AC3" s="950"/>
      <c r="AD3" s="950"/>
      <c r="AE3" s="950"/>
      <c r="AF3" s="950"/>
      <c r="AG3" s="950"/>
      <c r="AH3" s="950"/>
      <c r="AI3" s="950"/>
      <c r="AJ3" s="950"/>
      <c r="AK3" s="950"/>
      <c r="AL3" s="950"/>
      <c r="AM3" s="950"/>
      <c r="AN3" s="950"/>
      <c r="AO3" s="950"/>
      <c r="AP3" s="950"/>
      <c r="AQ3" s="950"/>
      <c r="AR3" s="950"/>
      <c r="AS3" s="950"/>
      <c r="AT3" s="950"/>
      <c r="AU3" s="950"/>
      <c r="AV3" s="950"/>
      <c r="AW3" s="950"/>
      <c r="AX3" s="950"/>
      <c r="AY3" s="950"/>
      <c r="AZ3" s="950"/>
      <c r="BA3" s="950"/>
      <c r="BB3" s="950"/>
      <c r="BC3" s="950"/>
      <c r="BD3" s="950"/>
      <c r="BE3" s="950"/>
      <c r="BF3" s="950"/>
      <c r="BG3" s="950"/>
      <c r="BH3" s="950"/>
      <c r="BI3" s="950"/>
      <c r="BJ3" s="950"/>
      <c r="BK3" s="950"/>
      <c r="BL3" s="950"/>
      <c r="BM3" s="950"/>
      <c r="BN3" s="950"/>
      <c r="BO3" s="950"/>
      <c r="BP3" s="950"/>
      <c r="BQ3" s="950"/>
      <c r="BR3" s="950"/>
      <c r="BS3" s="950"/>
      <c r="BT3" s="950"/>
      <c r="BU3" s="950"/>
    </row>
    <row r="4" spans="1:73" ht="23.25">
      <c r="A4" s="1400" t="s">
        <v>2772</v>
      </c>
      <c r="B4" s="1400"/>
      <c r="C4" s="1400"/>
      <c r="D4" s="1400"/>
      <c r="E4" s="1400"/>
      <c r="F4" s="1400"/>
      <c r="G4" s="1400"/>
      <c r="H4" s="1400"/>
      <c r="I4" s="1400"/>
      <c r="J4" s="1400"/>
      <c r="K4" s="1400"/>
      <c r="L4" s="1400"/>
      <c r="M4" s="1400"/>
      <c r="N4" s="1400"/>
      <c r="O4" s="1400"/>
      <c r="P4" s="1400"/>
      <c r="Q4" s="1400"/>
      <c r="R4" s="1400"/>
      <c r="S4" s="1400"/>
      <c r="T4" s="1400"/>
      <c r="U4" s="1400"/>
      <c r="V4" s="950"/>
      <c r="W4" s="950"/>
      <c r="X4" s="950"/>
      <c r="Y4" s="950"/>
      <c r="Z4" s="950"/>
      <c r="AA4" s="950"/>
      <c r="AB4" s="950"/>
      <c r="AC4" s="950"/>
      <c r="AD4" s="950"/>
      <c r="AE4" s="950"/>
      <c r="AF4" s="950"/>
      <c r="AG4" s="950"/>
      <c r="AH4" s="950"/>
      <c r="AI4" s="950"/>
      <c r="AJ4" s="950"/>
      <c r="AK4" s="950"/>
      <c r="AL4" s="950"/>
      <c r="AM4" s="950"/>
      <c r="AN4" s="950"/>
      <c r="AO4" s="950"/>
      <c r="AP4" s="950"/>
      <c r="AQ4" s="950"/>
      <c r="AR4" s="950"/>
      <c r="AS4" s="950"/>
      <c r="AT4" s="950"/>
      <c r="AU4" s="950"/>
      <c r="AV4" s="950"/>
      <c r="AW4" s="950"/>
      <c r="AX4" s="950"/>
      <c r="AY4" s="950"/>
      <c r="AZ4" s="950"/>
      <c r="BA4" s="950"/>
      <c r="BB4" s="950"/>
      <c r="BC4" s="950"/>
      <c r="BD4" s="950"/>
      <c r="BE4" s="950"/>
      <c r="BF4" s="950"/>
      <c r="BG4" s="950"/>
      <c r="BH4" s="950"/>
      <c r="BI4" s="950"/>
      <c r="BJ4" s="950"/>
      <c r="BK4" s="950"/>
      <c r="BL4" s="950"/>
      <c r="BM4" s="950"/>
      <c r="BN4" s="950"/>
      <c r="BO4" s="950"/>
      <c r="BP4" s="950"/>
      <c r="BQ4" s="950"/>
      <c r="BR4" s="950"/>
      <c r="BS4" s="950"/>
      <c r="BT4" s="950"/>
      <c r="BU4" s="950"/>
    </row>
    <row r="5" spans="1:73" ht="32.25" customHeight="1">
      <c r="A5" s="1401" t="s">
        <v>175</v>
      </c>
      <c r="B5" s="1402"/>
      <c r="C5" s="1402"/>
      <c r="D5" s="1401"/>
      <c r="E5" s="1401"/>
      <c r="F5" s="1401"/>
      <c r="G5" s="1401"/>
      <c r="H5" s="1401"/>
      <c r="I5" s="1401"/>
      <c r="J5" s="1401"/>
      <c r="K5" s="1401"/>
      <c r="L5" s="1401"/>
      <c r="M5" s="1401"/>
      <c r="N5" s="1401"/>
      <c r="O5" s="1401"/>
      <c r="P5" s="1401"/>
      <c r="Q5" s="1401"/>
      <c r="R5" s="1401"/>
      <c r="S5" s="1401"/>
      <c r="T5" s="1401"/>
      <c r="U5" s="1401"/>
      <c r="V5" s="950"/>
      <c r="W5" s="950"/>
      <c r="X5" s="950"/>
      <c r="Y5" s="950"/>
      <c r="Z5" s="950"/>
      <c r="AA5" s="950"/>
      <c r="AB5" s="950"/>
      <c r="AC5" s="950"/>
      <c r="AD5" s="950"/>
      <c r="AE5" s="950"/>
      <c r="AF5" s="950"/>
      <c r="AG5" s="950"/>
      <c r="AH5" s="950"/>
      <c r="AI5" s="950"/>
      <c r="AJ5" s="950"/>
      <c r="AK5" s="950"/>
      <c r="AL5" s="950"/>
      <c r="AM5" s="950"/>
      <c r="AN5" s="950"/>
      <c r="AO5" s="950"/>
      <c r="AP5" s="950"/>
      <c r="AQ5" s="950"/>
      <c r="AR5" s="950"/>
      <c r="AS5" s="950"/>
      <c r="AT5" s="950"/>
      <c r="AU5" s="950"/>
      <c r="AV5" s="950"/>
      <c r="AW5" s="950"/>
      <c r="AX5" s="950"/>
      <c r="AY5" s="950"/>
      <c r="AZ5" s="950"/>
      <c r="BA5" s="950"/>
      <c r="BB5" s="950"/>
      <c r="BC5" s="950"/>
      <c r="BD5" s="950"/>
      <c r="BE5" s="950"/>
      <c r="BF5" s="950"/>
      <c r="BG5" s="950"/>
      <c r="BH5" s="950"/>
      <c r="BI5" s="950"/>
      <c r="BJ5" s="950"/>
      <c r="BK5" s="950"/>
      <c r="BL5" s="950"/>
      <c r="BM5" s="950"/>
      <c r="BN5" s="950"/>
      <c r="BO5" s="950"/>
      <c r="BP5" s="950"/>
      <c r="BQ5" s="950"/>
      <c r="BR5" s="950"/>
      <c r="BS5" s="950"/>
      <c r="BT5" s="950"/>
      <c r="BU5" s="950"/>
    </row>
    <row r="6" spans="1:73" s="950" customFormat="1" ht="6" customHeight="1">
      <c r="A6" s="951"/>
      <c r="B6" s="951"/>
      <c r="C6" s="951"/>
      <c r="D6" s="951"/>
      <c r="E6" s="951"/>
      <c r="F6" s="951"/>
      <c r="G6" s="951"/>
      <c r="H6" s="951"/>
      <c r="I6" s="951"/>
      <c r="J6" s="951"/>
      <c r="K6" s="951"/>
      <c r="L6" s="951"/>
      <c r="M6" s="951"/>
      <c r="N6" s="951"/>
      <c r="O6" s="951"/>
      <c r="P6" s="951"/>
      <c r="Q6" s="951"/>
      <c r="R6" s="951"/>
      <c r="S6" s="951"/>
      <c r="T6" s="951"/>
      <c r="U6" s="951"/>
    </row>
    <row r="7" spans="1:73" ht="26.25" customHeight="1">
      <c r="A7" s="1403" t="s">
        <v>253</v>
      </c>
      <c r="B7" s="1404"/>
      <c r="C7" s="1404"/>
      <c r="D7" s="1404"/>
      <c r="E7" s="1404"/>
      <c r="F7" s="1404"/>
      <c r="G7" s="1404"/>
      <c r="H7" s="1404"/>
      <c r="I7" s="1404"/>
      <c r="J7" s="1404"/>
      <c r="K7" s="1404"/>
      <c r="L7" s="1404"/>
      <c r="M7" s="1404"/>
      <c r="N7" s="1404"/>
      <c r="O7" s="1404"/>
      <c r="P7" s="1404"/>
      <c r="Q7" s="1404"/>
      <c r="R7" s="1404"/>
      <c r="S7" s="1404"/>
      <c r="T7" s="1404"/>
      <c r="U7" s="1404"/>
      <c r="V7" s="950"/>
      <c r="W7" s="950"/>
      <c r="X7" s="950"/>
      <c r="Y7" s="950"/>
      <c r="Z7" s="950"/>
      <c r="AA7" s="950"/>
      <c r="AB7" s="950"/>
      <c r="AC7" s="950"/>
      <c r="AD7" s="950"/>
      <c r="AE7" s="950"/>
      <c r="AF7" s="950"/>
      <c r="AG7" s="950"/>
      <c r="AH7" s="950"/>
      <c r="AI7" s="950"/>
      <c r="AJ7" s="950"/>
      <c r="AK7" s="950"/>
      <c r="AL7" s="950"/>
      <c r="AM7" s="950"/>
      <c r="AN7" s="950"/>
      <c r="AO7" s="950"/>
      <c r="AP7" s="950"/>
      <c r="AQ7" s="950"/>
      <c r="AR7" s="950"/>
      <c r="AS7" s="950"/>
      <c r="AT7" s="950"/>
      <c r="AU7" s="950"/>
      <c r="AV7" s="950"/>
      <c r="AW7" s="950"/>
      <c r="AX7" s="950"/>
      <c r="AY7" s="950"/>
      <c r="AZ7" s="950"/>
      <c r="BA7" s="950"/>
      <c r="BB7" s="950"/>
      <c r="BC7" s="950"/>
      <c r="BD7" s="950"/>
      <c r="BE7" s="950"/>
      <c r="BF7" s="950"/>
      <c r="BG7" s="950"/>
      <c r="BH7" s="950"/>
      <c r="BI7" s="950"/>
      <c r="BJ7" s="950"/>
      <c r="BK7" s="950"/>
      <c r="BL7" s="950"/>
      <c r="BM7" s="950"/>
      <c r="BN7" s="950"/>
      <c r="BO7" s="950"/>
      <c r="BP7" s="950"/>
      <c r="BQ7" s="950"/>
      <c r="BR7" s="950"/>
      <c r="BS7" s="950"/>
      <c r="BT7" s="950"/>
      <c r="BU7" s="950"/>
    </row>
    <row r="8" spans="1:73" ht="35.25" customHeight="1">
      <c r="A8" s="1405" t="s">
        <v>2773</v>
      </c>
      <c r="B8" s="1406"/>
      <c r="C8" s="1406"/>
      <c r="D8" s="1406"/>
      <c r="E8" s="1406"/>
      <c r="F8" s="1406"/>
      <c r="G8" s="1406"/>
      <c r="H8" s="1406"/>
      <c r="I8" s="1406"/>
      <c r="J8" s="1406"/>
      <c r="K8" s="1406"/>
      <c r="L8" s="1406"/>
      <c r="M8" s="1406"/>
      <c r="N8" s="1406"/>
      <c r="O8" s="1406"/>
      <c r="P8" s="1406"/>
      <c r="Q8" s="1406"/>
      <c r="R8" s="1406"/>
      <c r="S8" s="1406"/>
      <c r="T8" s="1406"/>
      <c r="U8" s="1406"/>
      <c r="V8" s="950"/>
      <c r="W8" s="950"/>
      <c r="X8" s="950"/>
      <c r="Y8" s="950"/>
      <c r="Z8" s="950"/>
      <c r="AA8" s="950"/>
      <c r="AB8" s="950"/>
      <c r="AC8" s="950"/>
      <c r="AD8" s="950"/>
      <c r="AE8" s="950"/>
      <c r="AF8" s="950"/>
      <c r="AG8" s="950"/>
      <c r="AH8" s="950"/>
      <c r="AI8" s="950"/>
      <c r="AJ8" s="950"/>
      <c r="AK8" s="950"/>
      <c r="AL8" s="950"/>
      <c r="AM8" s="950"/>
      <c r="AN8" s="950"/>
      <c r="AO8" s="950"/>
      <c r="AP8" s="950"/>
      <c r="AQ8" s="950"/>
      <c r="AR8" s="950"/>
      <c r="AS8" s="950"/>
      <c r="AT8" s="950"/>
      <c r="AU8" s="950"/>
      <c r="AV8" s="950"/>
      <c r="AW8" s="950"/>
      <c r="AX8" s="950"/>
      <c r="AY8" s="950"/>
      <c r="AZ8" s="950"/>
      <c r="BA8" s="950"/>
      <c r="BB8" s="950"/>
      <c r="BC8" s="950"/>
      <c r="BD8" s="950"/>
      <c r="BE8" s="950"/>
      <c r="BF8" s="950"/>
      <c r="BG8" s="950"/>
      <c r="BH8" s="950"/>
      <c r="BI8" s="950"/>
      <c r="BJ8" s="950"/>
      <c r="BK8" s="950"/>
      <c r="BL8" s="950"/>
      <c r="BM8" s="950"/>
      <c r="BN8" s="950"/>
      <c r="BO8" s="950"/>
      <c r="BP8" s="950"/>
      <c r="BQ8" s="950"/>
      <c r="BR8" s="950"/>
      <c r="BS8" s="950"/>
      <c r="BT8" s="950"/>
      <c r="BU8" s="950"/>
    </row>
    <row r="9" spans="1:73">
      <c r="A9" s="952">
        <v>1</v>
      </c>
      <c r="B9" s="952">
        <v>2</v>
      </c>
      <c r="C9" s="952">
        <v>3</v>
      </c>
      <c r="D9" s="952">
        <v>4</v>
      </c>
      <c r="E9" s="952">
        <v>5</v>
      </c>
      <c r="F9" s="952">
        <v>6</v>
      </c>
      <c r="G9" s="1317">
        <v>7</v>
      </c>
      <c r="H9" s="1317"/>
      <c r="I9" s="1317"/>
      <c r="J9" s="1317"/>
      <c r="K9" s="1317"/>
      <c r="L9" s="1317"/>
      <c r="M9" s="1317"/>
      <c r="N9" s="1317"/>
      <c r="O9" s="1317"/>
      <c r="P9" s="1317"/>
      <c r="Q9" s="1317"/>
      <c r="R9" s="1317"/>
      <c r="S9" s="1317">
        <v>8</v>
      </c>
      <c r="T9" s="1317"/>
      <c r="U9" s="1317"/>
      <c r="V9" s="950"/>
      <c r="W9" s="950"/>
      <c r="X9" s="950"/>
      <c r="Y9" s="950"/>
      <c r="Z9" s="950"/>
      <c r="AA9" s="950"/>
      <c r="AB9" s="950"/>
      <c r="AC9" s="950"/>
      <c r="AD9" s="950"/>
      <c r="AE9" s="950"/>
      <c r="AF9" s="950"/>
      <c r="AG9" s="950"/>
      <c r="AH9" s="950"/>
      <c r="AI9" s="950"/>
      <c r="AJ9" s="950"/>
      <c r="AK9" s="950"/>
      <c r="AL9" s="950"/>
      <c r="AM9" s="950"/>
      <c r="AN9" s="950"/>
      <c r="AO9" s="950"/>
      <c r="AP9" s="950"/>
      <c r="AQ9" s="950"/>
      <c r="AR9" s="950"/>
      <c r="AS9" s="950"/>
      <c r="AT9" s="950"/>
      <c r="AU9" s="950"/>
      <c r="AV9" s="950"/>
      <c r="AW9" s="950"/>
      <c r="AX9" s="950"/>
      <c r="AY9" s="950"/>
      <c r="AZ9" s="950"/>
      <c r="BA9" s="950"/>
      <c r="BB9" s="950"/>
      <c r="BC9" s="950"/>
      <c r="BD9" s="950"/>
      <c r="BE9" s="950"/>
      <c r="BF9" s="950"/>
      <c r="BG9" s="950"/>
      <c r="BH9" s="950"/>
      <c r="BI9" s="950"/>
      <c r="BJ9" s="950"/>
      <c r="BK9" s="950"/>
      <c r="BL9" s="950"/>
      <c r="BM9" s="950"/>
      <c r="BN9" s="950"/>
      <c r="BO9" s="950"/>
      <c r="BP9" s="950"/>
      <c r="BQ9" s="950"/>
      <c r="BR9" s="950"/>
      <c r="BS9" s="950"/>
      <c r="BT9" s="950"/>
      <c r="BU9" s="950"/>
    </row>
    <row r="10" spans="1:73">
      <c r="A10" s="1420" t="s">
        <v>4</v>
      </c>
      <c r="B10" s="1420" t="s">
        <v>5</v>
      </c>
      <c r="C10" s="1425" t="s">
        <v>6</v>
      </c>
      <c r="D10" s="1425" t="s">
        <v>729</v>
      </c>
      <c r="E10" s="1425" t="s">
        <v>8</v>
      </c>
      <c r="F10" s="1425" t="s">
        <v>9</v>
      </c>
      <c r="G10" s="1413" t="s">
        <v>10</v>
      </c>
      <c r="H10" s="1413"/>
      <c r="I10" s="1413"/>
      <c r="J10" s="1413"/>
      <c r="K10" s="1413"/>
      <c r="L10" s="1413"/>
      <c r="M10" s="1413"/>
      <c r="N10" s="1413"/>
      <c r="O10" s="1413"/>
      <c r="P10" s="1413"/>
      <c r="Q10" s="1413"/>
      <c r="R10" s="1413"/>
      <c r="S10" s="1414" t="s">
        <v>11</v>
      </c>
      <c r="T10" s="1414"/>
      <c r="U10" s="1414"/>
      <c r="V10" s="950"/>
      <c r="W10" s="950"/>
      <c r="X10" s="950"/>
      <c r="Y10" s="950"/>
      <c r="Z10" s="950"/>
      <c r="AA10" s="950"/>
      <c r="AB10" s="950"/>
      <c r="AC10" s="950"/>
      <c r="AD10" s="950"/>
      <c r="AE10" s="950"/>
      <c r="AF10" s="950"/>
      <c r="AG10" s="950"/>
      <c r="AH10" s="950"/>
      <c r="AI10" s="950"/>
      <c r="AJ10" s="950"/>
      <c r="AK10" s="950"/>
      <c r="AL10" s="950"/>
      <c r="AM10" s="950"/>
      <c r="AN10" s="950"/>
      <c r="AO10" s="950"/>
      <c r="AP10" s="950"/>
      <c r="AQ10" s="950"/>
      <c r="AR10" s="950"/>
      <c r="AS10" s="950"/>
      <c r="AT10" s="950"/>
      <c r="AU10" s="950"/>
      <c r="AV10" s="950"/>
      <c r="AW10" s="950"/>
      <c r="AX10" s="950"/>
      <c r="AY10" s="950"/>
      <c r="AZ10" s="950"/>
      <c r="BA10" s="950"/>
      <c r="BB10" s="950"/>
      <c r="BC10" s="950"/>
      <c r="BD10" s="950"/>
      <c r="BE10" s="950"/>
      <c r="BF10" s="950"/>
      <c r="BG10" s="950"/>
      <c r="BH10" s="950"/>
      <c r="BI10" s="950"/>
      <c r="BJ10" s="950"/>
      <c r="BK10" s="950"/>
      <c r="BL10" s="950"/>
      <c r="BM10" s="950"/>
      <c r="BN10" s="950"/>
      <c r="BO10" s="950"/>
      <c r="BP10" s="950"/>
      <c r="BQ10" s="950"/>
      <c r="BR10" s="950"/>
      <c r="BS10" s="950"/>
      <c r="BT10" s="950"/>
      <c r="BU10" s="950"/>
    </row>
    <row r="11" spans="1:73">
      <c r="A11" s="1421"/>
      <c r="B11" s="1423"/>
      <c r="C11" s="1426"/>
      <c r="D11" s="1426"/>
      <c r="E11" s="1426"/>
      <c r="F11" s="1426"/>
      <c r="G11" s="1415" t="s">
        <v>12</v>
      </c>
      <c r="H11" s="1415"/>
      <c r="I11" s="1415"/>
      <c r="J11" s="1415" t="s">
        <v>13</v>
      </c>
      <c r="K11" s="1415"/>
      <c r="L11" s="1415"/>
      <c r="M11" s="1415" t="s">
        <v>14</v>
      </c>
      <c r="N11" s="1415"/>
      <c r="O11" s="1415"/>
      <c r="P11" s="1415" t="s">
        <v>15</v>
      </c>
      <c r="Q11" s="1415"/>
      <c r="R11" s="1415"/>
      <c r="S11" s="1416" t="s">
        <v>16</v>
      </c>
      <c r="T11" s="1418" t="s">
        <v>17</v>
      </c>
      <c r="U11" s="1419"/>
      <c r="V11" s="950"/>
      <c r="W11" s="950"/>
      <c r="X11" s="950"/>
      <c r="Y11" s="950"/>
      <c r="Z11" s="950"/>
      <c r="AA11" s="950"/>
      <c r="AB11" s="950"/>
      <c r="AC11" s="950"/>
      <c r="AD11" s="950"/>
      <c r="AE11" s="950"/>
      <c r="AF11" s="950"/>
      <c r="AG11" s="950"/>
      <c r="AH11" s="950"/>
      <c r="AI11" s="950"/>
      <c r="AJ11" s="950"/>
      <c r="AK11" s="950"/>
      <c r="AL11" s="950"/>
      <c r="AM11" s="950"/>
      <c r="AN11" s="950"/>
      <c r="AO11" s="950"/>
      <c r="AP11" s="950"/>
      <c r="AQ11" s="950"/>
      <c r="AR11" s="950"/>
      <c r="AS11" s="950"/>
      <c r="AT11" s="950"/>
      <c r="AU11" s="950"/>
      <c r="AV11" s="950"/>
      <c r="AW11" s="950"/>
      <c r="AX11" s="950"/>
      <c r="AY11" s="950"/>
      <c r="AZ11" s="950"/>
      <c r="BA11" s="950"/>
      <c r="BB11" s="950"/>
      <c r="BC11" s="950"/>
      <c r="BD11" s="950"/>
      <c r="BE11" s="950"/>
      <c r="BF11" s="950"/>
      <c r="BG11" s="950"/>
      <c r="BH11" s="950"/>
      <c r="BI11" s="950"/>
      <c r="BJ11" s="950"/>
      <c r="BK11" s="950"/>
      <c r="BL11" s="950"/>
      <c r="BM11" s="950"/>
      <c r="BN11" s="950"/>
      <c r="BO11" s="950"/>
      <c r="BP11" s="950"/>
      <c r="BQ11" s="950"/>
      <c r="BR11" s="950"/>
      <c r="BS11" s="950"/>
      <c r="BT11" s="950"/>
      <c r="BU11" s="950"/>
    </row>
    <row r="12" spans="1:73">
      <c r="A12" s="1422"/>
      <c r="B12" s="1424"/>
      <c r="C12" s="1427"/>
      <c r="D12" s="1427"/>
      <c r="E12" s="1427"/>
      <c r="F12" s="1427"/>
      <c r="G12" s="953">
        <v>1</v>
      </c>
      <c r="H12" s="953">
        <v>2</v>
      </c>
      <c r="I12" s="953">
        <v>3</v>
      </c>
      <c r="J12" s="953">
        <v>4</v>
      </c>
      <c r="K12" s="953">
        <v>5</v>
      </c>
      <c r="L12" s="953">
        <v>6</v>
      </c>
      <c r="M12" s="953">
        <v>7</v>
      </c>
      <c r="N12" s="953">
        <v>8</v>
      </c>
      <c r="O12" s="953">
        <v>9</v>
      </c>
      <c r="P12" s="953">
        <v>10</v>
      </c>
      <c r="Q12" s="953">
        <v>11</v>
      </c>
      <c r="R12" s="953">
        <v>12</v>
      </c>
      <c r="S12" s="1417"/>
      <c r="T12" s="954" t="s">
        <v>18</v>
      </c>
      <c r="U12" s="955" t="s">
        <v>19</v>
      </c>
      <c r="V12" s="950"/>
      <c r="W12" s="950"/>
      <c r="X12" s="950"/>
      <c r="Y12" s="950"/>
      <c r="Z12" s="950"/>
      <c r="AA12" s="950"/>
      <c r="AB12" s="950"/>
      <c r="AC12" s="950"/>
      <c r="AD12" s="950"/>
      <c r="AE12" s="950"/>
      <c r="AF12" s="950"/>
      <c r="AG12" s="950"/>
      <c r="AH12" s="950"/>
      <c r="AI12" s="950"/>
      <c r="AJ12" s="950"/>
      <c r="AK12" s="950"/>
      <c r="AL12" s="950"/>
      <c r="AM12" s="950"/>
      <c r="AN12" s="950"/>
      <c r="AO12" s="950"/>
      <c r="AP12" s="950"/>
      <c r="AQ12" s="950"/>
      <c r="AR12" s="950"/>
      <c r="AS12" s="950"/>
      <c r="AT12" s="950"/>
      <c r="AU12" s="950"/>
      <c r="AV12" s="950"/>
      <c r="AW12" s="950"/>
      <c r="AX12" s="950"/>
      <c r="AY12" s="950"/>
      <c r="AZ12" s="950"/>
      <c r="BA12" s="950"/>
      <c r="BB12" s="950"/>
      <c r="BC12" s="950"/>
      <c r="BD12" s="950"/>
      <c r="BE12" s="950"/>
      <c r="BF12" s="950"/>
      <c r="BG12" s="950"/>
      <c r="BH12" s="950"/>
      <c r="BI12" s="950"/>
      <c r="BJ12" s="950"/>
      <c r="BK12" s="950"/>
      <c r="BL12" s="950"/>
      <c r="BM12" s="950"/>
      <c r="BN12" s="950"/>
      <c r="BO12" s="950"/>
      <c r="BP12" s="950"/>
      <c r="BQ12" s="950"/>
      <c r="BR12" s="950"/>
      <c r="BS12" s="950"/>
      <c r="BT12" s="950"/>
      <c r="BU12" s="950"/>
    </row>
    <row r="13" spans="1:73" ht="63.75" customHeight="1">
      <c r="A13" s="1407" t="s">
        <v>2774</v>
      </c>
      <c r="B13" s="1410" t="s">
        <v>2775</v>
      </c>
      <c r="C13" s="1410">
        <v>2</v>
      </c>
      <c r="D13" s="956" t="s">
        <v>2776</v>
      </c>
      <c r="E13" s="956" t="s">
        <v>2777</v>
      </c>
      <c r="F13" s="957" t="s">
        <v>2778</v>
      </c>
      <c r="G13" s="952"/>
      <c r="H13" s="958"/>
      <c r="I13" s="958"/>
      <c r="J13" s="958"/>
      <c r="K13" s="958"/>
      <c r="L13" s="958"/>
      <c r="M13" s="952"/>
      <c r="N13" s="958"/>
      <c r="O13" s="958"/>
      <c r="P13" s="958"/>
      <c r="Q13" s="958"/>
      <c r="R13" s="958"/>
      <c r="S13" s="959" t="s">
        <v>2779</v>
      </c>
      <c r="T13" s="960">
        <v>200000</v>
      </c>
      <c r="U13" s="961"/>
      <c r="V13" s="950"/>
      <c r="W13" s="950"/>
      <c r="X13" s="950"/>
      <c r="Y13" s="950"/>
      <c r="Z13" s="950"/>
      <c r="AA13" s="950"/>
      <c r="AB13" s="950"/>
      <c r="AC13" s="950"/>
      <c r="AD13" s="950"/>
      <c r="AE13" s="950"/>
      <c r="AF13" s="950"/>
      <c r="AG13" s="950"/>
      <c r="AH13" s="950"/>
      <c r="AI13" s="950"/>
      <c r="AJ13" s="950"/>
      <c r="AK13" s="950"/>
      <c r="AL13" s="950"/>
      <c r="AM13" s="950"/>
      <c r="AN13" s="950"/>
      <c r="AO13" s="950"/>
      <c r="AP13" s="950"/>
      <c r="AQ13" s="950"/>
      <c r="AR13" s="950"/>
      <c r="AS13" s="950"/>
      <c r="AT13" s="950"/>
      <c r="AU13" s="950"/>
      <c r="AV13" s="950"/>
      <c r="AW13" s="950"/>
      <c r="AX13" s="950"/>
      <c r="AY13" s="950"/>
      <c r="AZ13" s="950"/>
      <c r="BA13" s="950"/>
      <c r="BB13" s="950"/>
      <c r="BC13" s="950"/>
      <c r="BD13" s="950"/>
      <c r="BE13" s="950"/>
      <c r="BF13" s="950"/>
      <c r="BG13" s="950"/>
      <c r="BH13" s="950"/>
      <c r="BI13" s="950"/>
      <c r="BJ13" s="950"/>
      <c r="BK13" s="950"/>
      <c r="BL13" s="950"/>
      <c r="BM13" s="950"/>
      <c r="BN13" s="950"/>
      <c r="BO13" s="950"/>
      <c r="BP13" s="950"/>
      <c r="BQ13" s="950"/>
      <c r="BR13" s="950"/>
      <c r="BS13" s="950"/>
      <c r="BT13" s="950"/>
      <c r="BU13" s="950"/>
    </row>
    <row r="14" spans="1:73" ht="66" customHeight="1">
      <c r="A14" s="1408"/>
      <c r="B14" s="1411"/>
      <c r="C14" s="1411"/>
      <c r="D14" s="956" t="s">
        <v>2780</v>
      </c>
      <c r="E14" s="956" t="s">
        <v>2781</v>
      </c>
      <c r="F14" s="957" t="s">
        <v>2782</v>
      </c>
      <c r="G14" s="958"/>
      <c r="H14" s="952"/>
      <c r="I14" s="958"/>
      <c r="J14" s="958"/>
      <c r="K14" s="958"/>
      <c r="L14" s="958"/>
      <c r="M14" s="958"/>
      <c r="N14" s="952"/>
      <c r="O14" s="958"/>
      <c r="P14" s="958"/>
      <c r="Q14" s="958"/>
      <c r="R14" s="958"/>
      <c r="S14" s="959" t="s">
        <v>2783</v>
      </c>
      <c r="T14" s="960">
        <v>150000</v>
      </c>
      <c r="U14" s="961"/>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0"/>
      <c r="AT14" s="950"/>
      <c r="AU14" s="950"/>
      <c r="AV14" s="950"/>
      <c r="AW14" s="950"/>
      <c r="AX14" s="950"/>
      <c r="AY14" s="950"/>
      <c r="AZ14" s="950"/>
      <c r="BA14" s="950"/>
      <c r="BB14" s="950"/>
      <c r="BC14" s="950"/>
      <c r="BD14" s="950"/>
      <c r="BE14" s="950"/>
      <c r="BF14" s="950"/>
      <c r="BG14" s="950"/>
      <c r="BH14" s="950"/>
      <c r="BI14" s="950"/>
      <c r="BJ14" s="950"/>
      <c r="BK14" s="950"/>
      <c r="BL14" s="950"/>
      <c r="BM14" s="950"/>
      <c r="BN14" s="950"/>
      <c r="BO14" s="950"/>
      <c r="BP14" s="950"/>
      <c r="BQ14" s="950"/>
      <c r="BR14" s="950"/>
      <c r="BS14" s="950"/>
      <c r="BT14" s="950"/>
      <c r="BU14" s="950"/>
    </row>
    <row r="15" spans="1:73" s="950" customFormat="1" ht="90.75" customHeight="1">
      <c r="A15" s="1409"/>
      <c r="B15" s="1412"/>
      <c r="C15" s="1412"/>
      <c r="D15" s="959" t="s">
        <v>2784</v>
      </c>
      <c r="E15" s="956" t="s">
        <v>2785</v>
      </c>
      <c r="F15" s="957" t="s">
        <v>2786</v>
      </c>
      <c r="G15" s="962"/>
      <c r="H15" s="962"/>
      <c r="I15" s="952"/>
      <c r="J15" s="962"/>
      <c r="K15" s="962"/>
      <c r="L15" s="962"/>
      <c r="M15" s="962"/>
      <c r="N15" s="962"/>
      <c r="O15" s="952"/>
      <c r="P15" s="962"/>
      <c r="Q15" s="962"/>
      <c r="R15" s="962"/>
      <c r="S15" s="959" t="s">
        <v>2787</v>
      </c>
      <c r="T15" s="960">
        <v>15000</v>
      </c>
      <c r="U15" s="959"/>
    </row>
    <row r="16" spans="1:73" s="950" customFormat="1">
      <c r="A16" s="963"/>
      <c r="B16" s="964"/>
      <c r="C16" s="964"/>
      <c r="D16" s="965"/>
      <c r="E16" s="965"/>
      <c r="F16" s="965"/>
      <c r="G16" s="965"/>
      <c r="H16" s="965"/>
      <c r="I16" s="965"/>
      <c r="J16" s="965"/>
      <c r="K16" s="965"/>
      <c r="L16" s="965"/>
      <c r="M16" s="965"/>
      <c r="N16" s="965"/>
      <c r="O16" s="965"/>
      <c r="P16" s="965"/>
      <c r="Q16" s="965"/>
      <c r="R16" s="965"/>
      <c r="S16" s="965"/>
      <c r="T16" s="965"/>
      <c r="U16" s="966"/>
    </row>
    <row r="17" spans="1:73" ht="26.25" customHeight="1">
      <c r="A17" s="1403" t="s">
        <v>2788</v>
      </c>
      <c r="B17" s="1404"/>
      <c r="C17" s="1404"/>
      <c r="D17" s="1404"/>
      <c r="E17" s="1404"/>
      <c r="F17" s="1404"/>
      <c r="G17" s="1404"/>
      <c r="H17" s="1404"/>
      <c r="I17" s="1404"/>
      <c r="J17" s="1404"/>
      <c r="K17" s="1404"/>
      <c r="L17" s="1404"/>
      <c r="M17" s="1404"/>
      <c r="N17" s="1404"/>
      <c r="O17" s="1404"/>
      <c r="P17" s="1404"/>
      <c r="Q17" s="1404"/>
      <c r="R17" s="1404"/>
      <c r="S17" s="1404"/>
      <c r="T17" s="1404"/>
      <c r="U17" s="1404"/>
      <c r="V17" s="950"/>
      <c r="W17" s="950"/>
      <c r="X17" s="950"/>
      <c r="Y17" s="950"/>
      <c r="Z17" s="950"/>
      <c r="AA17" s="950"/>
      <c r="AB17" s="950"/>
      <c r="AC17" s="950"/>
      <c r="AD17" s="950"/>
      <c r="AE17" s="950"/>
      <c r="AF17" s="950"/>
      <c r="AG17" s="950"/>
      <c r="AH17" s="950"/>
      <c r="AI17" s="950"/>
      <c r="AJ17" s="950"/>
      <c r="AK17" s="950"/>
      <c r="AL17" s="950"/>
      <c r="AM17" s="950"/>
      <c r="AN17" s="950"/>
      <c r="AO17" s="950"/>
      <c r="AP17" s="950"/>
      <c r="AQ17" s="950"/>
      <c r="AR17" s="950"/>
      <c r="AS17" s="950"/>
      <c r="AT17" s="950"/>
      <c r="AU17" s="950"/>
      <c r="AV17" s="950"/>
      <c r="AW17" s="950"/>
      <c r="AX17" s="950"/>
      <c r="AY17" s="950"/>
      <c r="AZ17" s="950"/>
      <c r="BA17" s="950"/>
      <c r="BB17" s="950"/>
      <c r="BC17" s="950"/>
      <c r="BD17" s="950"/>
      <c r="BE17" s="950"/>
      <c r="BF17" s="950"/>
      <c r="BG17" s="950"/>
      <c r="BH17" s="950"/>
      <c r="BI17" s="950"/>
      <c r="BJ17" s="950"/>
      <c r="BK17" s="950"/>
      <c r="BL17" s="950"/>
      <c r="BM17" s="950"/>
      <c r="BN17" s="950"/>
      <c r="BO17" s="950"/>
      <c r="BP17" s="950"/>
      <c r="BQ17" s="950"/>
      <c r="BR17" s="950"/>
      <c r="BS17" s="950"/>
      <c r="BT17" s="950"/>
      <c r="BU17" s="950"/>
    </row>
    <row r="18" spans="1:73">
      <c r="A18" s="1405" t="s">
        <v>2789</v>
      </c>
      <c r="B18" s="1406"/>
      <c r="C18" s="1406"/>
      <c r="D18" s="1406"/>
      <c r="E18" s="1406"/>
      <c r="F18" s="1406"/>
      <c r="G18" s="1406"/>
      <c r="H18" s="1406"/>
      <c r="I18" s="1406"/>
      <c r="J18" s="1406"/>
      <c r="K18" s="1406"/>
      <c r="L18" s="1406"/>
      <c r="M18" s="1406"/>
      <c r="N18" s="1406"/>
      <c r="O18" s="1406"/>
      <c r="P18" s="1406"/>
      <c r="Q18" s="1406"/>
      <c r="R18" s="1406"/>
      <c r="S18" s="1406"/>
      <c r="T18" s="1406"/>
      <c r="U18" s="1406"/>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0"/>
      <c r="AR18" s="950"/>
      <c r="AS18" s="950"/>
      <c r="AT18" s="950"/>
      <c r="AU18" s="950"/>
      <c r="AV18" s="950"/>
      <c r="AW18" s="950"/>
      <c r="AX18" s="950"/>
      <c r="AY18" s="950"/>
      <c r="AZ18" s="950"/>
      <c r="BA18" s="950"/>
      <c r="BB18" s="950"/>
      <c r="BC18" s="950"/>
      <c r="BD18" s="950"/>
      <c r="BE18" s="950"/>
      <c r="BF18" s="950"/>
      <c r="BG18" s="950"/>
      <c r="BH18" s="950"/>
      <c r="BI18" s="950"/>
      <c r="BJ18" s="950"/>
      <c r="BK18" s="950"/>
      <c r="BL18" s="950"/>
      <c r="BM18" s="950"/>
      <c r="BN18" s="950"/>
      <c r="BO18" s="950"/>
      <c r="BP18" s="950"/>
      <c r="BQ18" s="950"/>
      <c r="BR18" s="950"/>
      <c r="BS18" s="950"/>
      <c r="BT18" s="950"/>
      <c r="BU18" s="950"/>
    </row>
    <row r="19" spans="1:73">
      <c r="A19" s="952">
        <v>1</v>
      </c>
      <c r="B19" s="952">
        <v>2</v>
      </c>
      <c r="C19" s="952">
        <v>3</v>
      </c>
      <c r="D19" s="952">
        <v>4</v>
      </c>
      <c r="E19" s="952">
        <v>5</v>
      </c>
      <c r="F19" s="952">
        <v>6</v>
      </c>
      <c r="G19" s="1317">
        <v>7</v>
      </c>
      <c r="H19" s="1317"/>
      <c r="I19" s="1317"/>
      <c r="J19" s="1317"/>
      <c r="K19" s="1317"/>
      <c r="L19" s="1317"/>
      <c r="M19" s="1317"/>
      <c r="N19" s="1317"/>
      <c r="O19" s="1317"/>
      <c r="P19" s="1317"/>
      <c r="Q19" s="1317"/>
      <c r="R19" s="1317"/>
      <c r="S19" s="1317">
        <v>8</v>
      </c>
      <c r="T19" s="1317"/>
      <c r="U19" s="1317"/>
      <c r="V19" s="950"/>
      <c r="W19" s="950"/>
      <c r="X19" s="950"/>
      <c r="Y19" s="950"/>
      <c r="Z19" s="950"/>
      <c r="AA19" s="950"/>
      <c r="AB19" s="950"/>
      <c r="AC19" s="950"/>
      <c r="AD19" s="950"/>
      <c r="AE19" s="950"/>
      <c r="AF19" s="950"/>
      <c r="AG19" s="950"/>
      <c r="AH19" s="950"/>
      <c r="AI19" s="950"/>
      <c r="AJ19" s="950"/>
      <c r="AK19" s="950"/>
      <c r="AL19" s="950"/>
      <c r="AM19" s="950"/>
      <c r="AN19" s="950"/>
      <c r="AO19" s="950"/>
      <c r="AP19" s="950"/>
      <c r="AQ19" s="950"/>
      <c r="AR19" s="950"/>
      <c r="AS19" s="950"/>
      <c r="AT19" s="950"/>
      <c r="AU19" s="950"/>
      <c r="AV19" s="950"/>
      <c r="AW19" s="950"/>
      <c r="AX19" s="950"/>
      <c r="AY19" s="950"/>
      <c r="AZ19" s="950"/>
      <c r="BA19" s="950"/>
      <c r="BB19" s="950"/>
      <c r="BC19" s="950"/>
      <c r="BD19" s="950"/>
      <c r="BE19" s="950"/>
      <c r="BF19" s="950"/>
      <c r="BG19" s="950"/>
      <c r="BH19" s="950"/>
      <c r="BI19" s="950"/>
      <c r="BJ19" s="950"/>
      <c r="BK19" s="950"/>
      <c r="BL19" s="950"/>
      <c r="BM19" s="950"/>
      <c r="BN19" s="950"/>
      <c r="BO19" s="950"/>
      <c r="BP19" s="950"/>
      <c r="BQ19" s="950"/>
      <c r="BR19" s="950"/>
      <c r="BS19" s="950"/>
      <c r="BT19" s="950"/>
      <c r="BU19" s="950"/>
    </row>
    <row r="20" spans="1:73">
      <c r="A20" s="1420" t="s">
        <v>4</v>
      </c>
      <c r="B20" s="1420" t="s">
        <v>5</v>
      </c>
      <c r="C20" s="1425" t="s">
        <v>6</v>
      </c>
      <c r="D20" s="1425" t="s">
        <v>729</v>
      </c>
      <c r="E20" s="1425" t="s">
        <v>8</v>
      </c>
      <c r="F20" s="1425" t="s">
        <v>9</v>
      </c>
      <c r="G20" s="1413" t="s">
        <v>10</v>
      </c>
      <c r="H20" s="1413"/>
      <c r="I20" s="1413"/>
      <c r="J20" s="1413"/>
      <c r="K20" s="1413"/>
      <c r="L20" s="1413"/>
      <c r="M20" s="1413"/>
      <c r="N20" s="1413"/>
      <c r="O20" s="1413"/>
      <c r="P20" s="1413"/>
      <c r="Q20" s="1413"/>
      <c r="R20" s="1413"/>
      <c r="S20" s="1414" t="s">
        <v>11</v>
      </c>
      <c r="T20" s="1414"/>
      <c r="U20" s="1414"/>
      <c r="V20" s="950"/>
      <c r="W20" s="950"/>
      <c r="X20" s="950"/>
      <c r="Y20" s="950"/>
      <c r="Z20" s="950"/>
      <c r="AA20" s="950"/>
      <c r="AB20" s="950"/>
      <c r="AC20" s="950"/>
      <c r="AD20" s="950"/>
      <c r="AE20" s="950"/>
      <c r="AF20" s="950"/>
      <c r="AG20" s="950"/>
      <c r="AH20" s="950"/>
      <c r="AI20" s="950"/>
      <c r="AJ20" s="950"/>
      <c r="AK20" s="950"/>
      <c r="AL20" s="950"/>
      <c r="AM20" s="950"/>
      <c r="AN20" s="950"/>
      <c r="AO20" s="950"/>
      <c r="AP20" s="950"/>
      <c r="AQ20" s="950"/>
      <c r="AR20" s="950"/>
      <c r="AS20" s="950"/>
      <c r="AT20" s="950"/>
      <c r="AU20" s="950"/>
      <c r="AV20" s="950"/>
      <c r="AW20" s="950"/>
      <c r="AX20" s="950"/>
      <c r="AY20" s="950"/>
      <c r="AZ20" s="950"/>
      <c r="BA20" s="950"/>
      <c r="BB20" s="950"/>
      <c r="BC20" s="950"/>
      <c r="BD20" s="950"/>
      <c r="BE20" s="950"/>
      <c r="BF20" s="950"/>
      <c r="BG20" s="950"/>
      <c r="BH20" s="950"/>
      <c r="BI20" s="950"/>
      <c r="BJ20" s="950"/>
      <c r="BK20" s="950"/>
      <c r="BL20" s="950"/>
      <c r="BM20" s="950"/>
      <c r="BN20" s="950"/>
      <c r="BO20" s="950"/>
      <c r="BP20" s="950"/>
      <c r="BQ20" s="950"/>
      <c r="BR20" s="950"/>
      <c r="BS20" s="950"/>
      <c r="BT20" s="950"/>
      <c r="BU20" s="950"/>
    </row>
    <row r="21" spans="1:73">
      <c r="A21" s="1421"/>
      <c r="B21" s="1423"/>
      <c r="C21" s="1426"/>
      <c r="D21" s="1426"/>
      <c r="E21" s="1426"/>
      <c r="F21" s="1426"/>
      <c r="G21" s="1415" t="s">
        <v>12</v>
      </c>
      <c r="H21" s="1415"/>
      <c r="I21" s="1415"/>
      <c r="J21" s="1415" t="s">
        <v>13</v>
      </c>
      <c r="K21" s="1415"/>
      <c r="L21" s="1415"/>
      <c r="M21" s="1415" t="s">
        <v>14</v>
      </c>
      <c r="N21" s="1415"/>
      <c r="O21" s="1415"/>
      <c r="P21" s="1415" t="s">
        <v>15</v>
      </c>
      <c r="Q21" s="1415"/>
      <c r="R21" s="1415"/>
      <c r="S21" s="1416" t="s">
        <v>16</v>
      </c>
      <c r="T21" s="1418" t="s">
        <v>17</v>
      </c>
      <c r="U21" s="1419"/>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950"/>
      <c r="AY21" s="950"/>
      <c r="AZ21" s="950"/>
      <c r="BA21" s="950"/>
      <c r="BB21" s="950"/>
      <c r="BC21" s="950"/>
      <c r="BD21" s="950"/>
      <c r="BE21" s="950"/>
      <c r="BF21" s="950"/>
      <c r="BG21" s="950"/>
      <c r="BH21" s="950"/>
      <c r="BI21" s="950"/>
      <c r="BJ21" s="950"/>
      <c r="BK21" s="950"/>
      <c r="BL21" s="950"/>
      <c r="BM21" s="950"/>
      <c r="BN21" s="950"/>
      <c r="BO21" s="950"/>
      <c r="BP21" s="950"/>
      <c r="BQ21" s="950"/>
      <c r="BR21" s="950"/>
      <c r="BS21" s="950"/>
      <c r="BT21" s="950"/>
      <c r="BU21" s="950"/>
    </row>
    <row r="22" spans="1:73">
      <c r="A22" s="1422"/>
      <c r="B22" s="1424"/>
      <c r="C22" s="1427"/>
      <c r="D22" s="1427"/>
      <c r="E22" s="1427"/>
      <c r="F22" s="1427"/>
      <c r="G22" s="953">
        <v>1</v>
      </c>
      <c r="H22" s="953">
        <v>2</v>
      </c>
      <c r="I22" s="953">
        <v>3</v>
      </c>
      <c r="J22" s="953">
        <v>4</v>
      </c>
      <c r="K22" s="953">
        <v>5</v>
      </c>
      <c r="L22" s="953">
        <v>6</v>
      </c>
      <c r="M22" s="953">
        <v>7</v>
      </c>
      <c r="N22" s="953">
        <v>8</v>
      </c>
      <c r="O22" s="953">
        <v>9</v>
      </c>
      <c r="P22" s="953">
        <v>10</v>
      </c>
      <c r="Q22" s="953">
        <v>11</v>
      </c>
      <c r="R22" s="953">
        <v>12</v>
      </c>
      <c r="S22" s="1417"/>
      <c r="T22" s="954" t="s">
        <v>18</v>
      </c>
      <c r="U22" s="967" t="s">
        <v>19</v>
      </c>
      <c r="V22" s="950"/>
      <c r="W22" s="950"/>
      <c r="X22" s="950"/>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X22" s="950"/>
      <c r="AY22" s="950"/>
      <c r="AZ22" s="950"/>
      <c r="BA22" s="950"/>
      <c r="BB22" s="950"/>
      <c r="BC22" s="950"/>
      <c r="BD22" s="950"/>
      <c r="BE22" s="950"/>
      <c r="BF22" s="950"/>
      <c r="BG22" s="950"/>
      <c r="BH22" s="950"/>
      <c r="BI22" s="950"/>
      <c r="BJ22" s="950"/>
      <c r="BK22" s="950"/>
      <c r="BL22" s="950"/>
      <c r="BM22" s="950"/>
      <c r="BN22" s="950"/>
      <c r="BO22" s="950"/>
      <c r="BP22" s="950"/>
      <c r="BQ22" s="950"/>
      <c r="BR22" s="950"/>
      <c r="BS22" s="950"/>
      <c r="BT22" s="950"/>
      <c r="BU22" s="950"/>
    </row>
    <row r="23" spans="1:73" ht="108.75" customHeight="1">
      <c r="A23" s="1407" t="s">
        <v>2790</v>
      </c>
      <c r="B23" s="1428" t="s">
        <v>2775</v>
      </c>
      <c r="C23" s="1428">
        <v>1</v>
      </c>
      <c r="D23" s="959" t="s">
        <v>2791</v>
      </c>
      <c r="E23" s="962" t="s">
        <v>2792</v>
      </c>
      <c r="F23" s="957" t="s">
        <v>2793</v>
      </c>
      <c r="G23" s="958"/>
      <c r="H23" s="958"/>
      <c r="I23" s="958"/>
      <c r="J23" s="958"/>
      <c r="K23" s="958"/>
      <c r="L23" s="952"/>
      <c r="M23" s="958"/>
      <c r="N23" s="958"/>
      <c r="O23" s="958"/>
      <c r="P23" s="958"/>
      <c r="Q23" s="958"/>
      <c r="R23" s="958"/>
      <c r="S23" s="959" t="s">
        <v>2794</v>
      </c>
      <c r="T23" s="960">
        <v>400000</v>
      </c>
      <c r="U23" s="961"/>
      <c r="V23" s="950"/>
      <c r="W23" s="950"/>
      <c r="X23" s="950"/>
      <c r="Y23" s="950"/>
      <c r="Z23" s="950"/>
      <c r="AA23" s="950"/>
      <c r="AB23" s="950"/>
      <c r="AC23" s="950"/>
      <c r="AD23" s="950"/>
      <c r="AE23" s="950"/>
      <c r="AF23" s="950"/>
      <c r="AG23" s="950"/>
      <c r="AH23" s="950"/>
      <c r="AI23" s="950"/>
      <c r="AJ23" s="950"/>
      <c r="AK23" s="950"/>
      <c r="AL23" s="950"/>
      <c r="AM23" s="950"/>
      <c r="AN23" s="950"/>
      <c r="AO23" s="950"/>
      <c r="AP23" s="950"/>
      <c r="AQ23" s="950"/>
      <c r="AR23" s="950"/>
      <c r="AS23" s="950"/>
      <c r="AT23" s="950"/>
      <c r="AU23" s="950"/>
      <c r="AV23" s="950"/>
      <c r="AW23" s="950"/>
      <c r="AX23" s="950"/>
      <c r="AY23" s="950"/>
      <c r="AZ23" s="950"/>
      <c r="BA23" s="950"/>
      <c r="BB23" s="950"/>
      <c r="BC23" s="950"/>
      <c r="BD23" s="950"/>
      <c r="BE23" s="950"/>
      <c r="BF23" s="950"/>
      <c r="BG23" s="950"/>
      <c r="BH23" s="950"/>
      <c r="BI23" s="950"/>
      <c r="BJ23" s="950"/>
      <c r="BK23" s="950"/>
      <c r="BL23" s="950"/>
      <c r="BM23" s="950"/>
      <c r="BN23" s="950"/>
      <c r="BO23" s="950"/>
      <c r="BP23" s="950"/>
      <c r="BQ23" s="950"/>
      <c r="BR23" s="950"/>
      <c r="BS23" s="950"/>
      <c r="BT23" s="950"/>
      <c r="BU23" s="950"/>
    </row>
    <row r="24" spans="1:73" ht="98.25" customHeight="1">
      <c r="A24" s="1408"/>
      <c r="B24" s="1429"/>
      <c r="C24" s="1429"/>
      <c r="D24" s="956" t="s">
        <v>2795</v>
      </c>
      <c r="E24" s="956" t="s">
        <v>2796</v>
      </c>
      <c r="F24" s="957" t="s">
        <v>2797</v>
      </c>
      <c r="G24" s="958"/>
      <c r="H24" s="958"/>
      <c r="I24" s="958"/>
      <c r="J24" s="958"/>
      <c r="K24" s="952"/>
      <c r="L24" s="952"/>
      <c r="M24" s="952"/>
      <c r="N24" s="952"/>
      <c r="O24" s="958"/>
      <c r="P24" s="958"/>
      <c r="Q24" s="958"/>
      <c r="R24" s="958"/>
      <c r="S24" s="1407" t="s">
        <v>2798</v>
      </c>
      <c r="T24" s="1430">
        <v>3000000</v>
      </c>
      <c r="U24" s="1433"/>
      <c r="V24" s="950"/>
      <c r="W24" s="950"/>
      <c r="X24" s="950"/>
      <c r="Y24" s="950"/>
      <c r="Z24" s="950"/>
      <c r="AA24" s="950"/>
      <c r="AB24" s="950"/>
      <c r="AC24" s="950"/>
      <c r="AD24" s="950"/>
      <c r="AE24" s="950"/>
      <c r="AF24" s="950"/>
      <c r="AG24" s="950"/>
      <c r="AH24" s="950"/>
      <c r="AI24" s="950"/>
      <c r="AJ24" s="950"/>
      <c r="AK24" s="950"/>
      <c r="AL24" s="950"/>
      <c r="AM24" s="950"/>
      <c r="AN24" s="950"/>
      <c r="AO24" s="950"/>
      <c r="AP24" s="950"/>
      <c r="AQ24" s="950"/>
      <c r="AR24" s="950"/>
      <c r="AS24" s="950"/>
      <c r="AT24" s="950"/>
      <c r="AU24" s="950"/>
      <c r="AV24" s="950"/>
      <c r="AW24" s="950"/>
      <c r="AX24" s="950"/>
      <c r="AY24" s="950"/>
      <c r="AZ24" s="950"/>
      <c r="BA24" s="950"/>
      <c r="BB24" s="950"/>
      <c r="BC24" s="950"/>
      <c r="BD24" s="950"/>
      <c r="BE24" s="950"/>
      <c r="BF24" s="950"/>
      <c r="BG24" s="950"/>
      <c r="BH24" s="950"/>
      <c r="BI24" s="950"/>
      <c r="BJ24" s="950"/>
      <c r="BK24" s="950"/>
      <c r="BL24" s="950"/>
      <c r="BM24" s="950"/>
      <c r="BN24" s="950"/>
      <c r="BO24" s="950"/>
      <c r="BP24" s="950"/>
      <c r="BQ24" s="950"/>
      <c r="BR24" s="950"/>
      <c r="BS24" s="950"/>
      <c r="BT24" s="950"/>
      <c r="BU24" s="950"/>
    </row>
    <row r="25" spans="1:73" ht="48.75" customHeight="1">
      <c r="A25" s="1408"/>
      <c r="B25" s="1429"/>
      <c r="C25" s="1429"/>
      <c r="D25" s="956" t="s">
        <v>2799</v>
      </c>
      <c r="E25" s="956" t="s">
        <v>635</v>
      </c>
      <c r="F25" s="968" t="s">
        <v>2800</v>
      </c>
      <c r="G25" s="958"/>
      <c r="H25" s="958"/>
      <c r="I25" s="958"/>
      <c r="J25" s="958"/>
      <c r="K25" s="958"/>
      <c r="L25" s="958"/>
      <c r="M25" s="958"/>
      <c r="N25" s="952"/>
      <c r="O25" s="952"/>
      <c r="P25" s="952"/>
      <c r="Q25" s="958"/>
      <c r="R25" s="958"/>
      <c r="S25" s="1408"/>
      <c r="T25" s="1431"/>
      <c r="U25" s="1434"/>
      <c r="V25" s="950"/>
      <c r="W25" s="950"/>
      <c r="X25" s="950"/>
      <c r="Y25" s="950"/>
      <c r="Z25" s="950"/>
      <c r="AA25" s="950"/>
      <c r="AB25" s="950"/>
      <c r="AC25" s="950"/>
      <c r="AD25" s="950"/>
      <c r="AE25" s="950"/>
      <c r="AF25" s="950"/>
      <c r="AG25" s="950"/>
      <c r="AH25" s="950"/>
      <c r="AI25" s="950"/>
      <c r="AJ25" s="950"/>
      <c r="AK25" s="950"/>
      <c r="AL25" s="950"/>
      <c r="AM25" s="950"/>
      <c r="AN25" s="950"/>
      <c r="AO25" s="950"/>
      <c r="AP25" s="950"/>
      <c r="AQ25" s="950"/>
      <c r="AR25" s="950"/>
      <c r="AS25" s="950"/>
      <c r="AT25" s="950"/>
      <c r="AU25" s="950"/>
      <c r="AV25" s="950"/>
      <c r="AW25" s="950"/>
      <c r="AX25" s="950"/>
      <c r="AY25" s="950"/>
      <c r="AZ25" s="950"/>
      <c r="BA25" s="950"/>
      <c r="BB25" s="950"/>
      <c r="BC25" s="950"/>
      <c r="BD25" s="950"/>
      <c r="BE25" s="950"/>
      <c r="BF25" s="950"/>
      <c r="BG25" s="950"/>
      <c r="BH25" s="950"/>
      <c r="BI25" s="950"/>
      <c r="BJ25" s="950"/>
      <c r="BK25" s="950"/>
      <c r="BL25" s="950"/>
      <c r="BM25" s="950"/>
      <c r="BN25" s="950"/>
      <c r="BO25" s="950"/>
      <c r="BP25" s="950"/>
      <c r="BQ25" s="950"/>
      <c r="BR25" s="950"/>
      <c r="BS25" s="950"/>
      <c r="BT25" s="950"/>
      <c r="BU25" s="950"/>
    </row>
    <row r="26" spans="1:73" ht="45" customHeight="1">
      <c r="A26" s="1409"/>
      <c r="B26" s="1429"/>
      <c r="C26" s="1429"/>
      <c r="D26" s="969" t="s">
        <v>2801</v>
      </c>
      <c r="E26" s="956" t="s">
        <v>2802</v>
      </c>
      <c r="F26" s="957" t="s">
        <v>2803</v>
      </c>
      <c r="G26" s="958"/>
      <c r="H26" s="958"/>
      <c r="I26" s="958"/>
      <c r="J26" s="958"/>
      <c r="K26" s="958"/>
      <c r="L26" s="958"/>
      <c r="M26" s="958"/>
      <c r="N26" s="958"/>
      <c r="O26" s="958"/>
      <c r="P26" s="958"/>
      <c r="Q26" s="952"/>
      <c r="R26" s="958"/>
      <c r="S26" s="1409"/>
      <c r="T26" s="1432"/>
      <c r="U26" s="1435"/>
      <c r="V26" s="950"/>
      <c r="W26" s="950"/>
      <c r="X26" s="950"/>
      <c r="Y26" s="950"/>
      <c r="Z26" s="950"/>
      <c r="AA26" s="950"/>
      <c r="AB26" s="950"/>
      <c r="AC26" s="950"/>
      <c r="AD26" s="950"/>
      <c r="AE26" s="950"/>
      <c r="AF26" s="950"/>
      <c r="AG26" s="950"/>
      <c r="AH26" s="950"/>
      <c r="AI26" s="950"/>
      <c r="AJ26" s="950"/>
      <c r="AK26" s="950"/>
      <c r="AL26" s="950"/>
      <c r="AM26" s="950"/>
      <c r="AN26" s="950"/>
      <c r="AO26" s="950"/>
      <c r="AP26" s="950"/>
      <c r="AQ26" s="950"/>
      <c r="AR26" s="950"/>
      <c r="AS26" s="950"/>
      <c r="AT26" s="950"/>
      <c r="AU26" s="950"/>
      <c r="AV26" s="950"/>
      <c r="AW26" s="950"/>
      <c r="AX26" s="950"/>
      <c r="AY26" s="950"/>
      <c r="AZ26" s="950"/>
      <c r="BA26" s="950"/>
      <c r="BB26" s="950"/>
      <c r="BC26" s="950"/>
      <c r="BD26" s="950"/>
      <c r="BE26" s="950"/>
      <c r="BF26" s="950"/>
      <c r="BG26" s="950"/>
      <c r="BH26" s="950"/>
      <c r="BI26" s="950"/>
      <c r="BJ26" s="950"/>
      <c r="BK26" s="950"/>
      <c r="BL26" s="950"/>
      <c r="BM26" s="950"/>
      <c r="BN26" s="950"/>
      <c r="BO26" s="950"/>
      <c r="BP26" s="950"/>
      <c r="BQ26" s="950"/>
      <c r="BR26" s="950"/>
      <c r="BS26" s="950"/>
      <c r="BT26" s="950"/>
      <c r="BU26" s="950"/>
    </row>
    <row r="27" spans="1:73" s="950" customFormat="1">
      <c r="A27" s="963"/>
      <c r="B27" s="964"/>
      <c r="C27" s="964"/>
      <c r="D27" s="965"/>
      <c r="E27" s="965"/>
      <c r="F27" s="965"/>
      <c r="G27" s="965"/>
      <c r="H27" s="965"/>
      <c r="I27" s="965"/>
      <c r="J27" s="965"/>
      <c r="K27" s="965"/>
      <c r="L27" s="965"/>
      <c r="M27" s="965"/>
      <c r="N27" s="965"/>
      <c r="O27" s="965"/>
      <c r="P27" s="965"/>
      <c r="Q27" s="965"/>
      <c r="R27" s="965"/>
      <c r="S27" s="965"/>
      <c r="T27" s="965"/>
      <c r="U27" s="966"/>
    </row>
    <row r="28" spans="1:73" ht="26.25" customHeight="1">
      <c r="A28" s="1403" t="s">
        <v>2804</v>
      </c>
      <c r="B28" s="1404"/>
      <c r="C28" s="1404"/>
      <c r="D28" s="1404"/>
      <c r="E28" s="1404"/>
      <c r="F28" s="1404"/>
      <c r="G28" s="1404"/>
      <c r="H28" s="1404"/>
      <c r="I28" s="1404"/>
      <c r="J28" s="1404"/>
      <c r="K28" s="1404"/>
      <c r="L28" s="1404"/>
      <c r="M28" s="1404"/>
      <c r="N28" s="1404"/>
      <c r="O28" s="1404"/>
      <c r="P28" s="1404"/>
      <c r="Q28" s="1404"/>
      <c r="R28" s="1404"/>
      <c r="S28" s="1404"/>
      <c r="T28" s="1404"/>
      <c r="U28" s="1404"/>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0"/>
      <c r="AR28" s="950"/>
      <c r="AS28" s="950"/>
      <c r="AT28" s="950"/>
      <c r="AU28" s="950"/>
      <c r="AV28" s="950"/>
      <c r="AW28" s="950"/>
      <c r="AX28" s="950"/>
      <c r="AY28" s="950"/>
      <c r="AZ28" s="950"/>
      <c r="BA28" s="950"/>
      <c r="BB28" s="950"/>
      <c r="BC28" s="950"/>
      <c r="BD28" s="950"/>
      <c r="BE28" s="950"/>
      <c r="BF28" s="950"/>
      <c r="BG28" s="950"/>
      <c r="BH28" s="950"/>
      <c r="BI28" s="950"/>
      <c r="BJ28" s="950"/>
      <c r="BK28" s="950"/>
      <c r="BL28" s="950"/>
      <c r="BM28" s="950"/>
      <c r="BN28" s="950"/>
      <c r="BO28" s="950"/>
      <c r="BP28" s="950"/>
      <c r="BQ28" s="950"/>
      <c r="BR28" s="950"/>
      <c r="BS28" s="950"/>
      <c r="BT28" s="950"/>
      <c r="BU28" s="950"/>
    </row>
    <row r="29" spans="1:73" ht="27.75" customHeight="1">
      <c r="A29" s="1405" t="s">
        <v>2805</v>
      </c>
      <c r="B29" s="1406"/>
      <c r="C29" s="1406"/>
      <c r="D29" s="1406"/>
      <c r="E29" s="1406"/>
      <c r="F29" s="1406"/>
      <c r="G29" s="1406"/>
      <c r="H29" s="1406"/>
      <c r="I29" s="1406"/>
      <c r="J29" s="1406"/>
      <c r="K29" s="1406"/>
      <c r="L29" s="1406"/>
      <c r="M29" s="1406"/>
      <c r="N29" s="1406"/>
      <c r="O29" s="1406"/>
      <c r="P29" s="1406"/>
      <c r="Q29" s="1406"/>
      <c r="R29" s="1406"/>
      <c r="S29" s="1406"/>
      <c r="T29" s="1406"/>
      <c r="U29" s="1406"/>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c r="AR29" s="950"/>
      <c r="AS29" s="950"/>
      <c r="AT29" s="950"/>
      <c r="AU29" s="950"/>
      <c r="AV29" s="950"/>
      <c r="AW29" s="950"/>
      <c r="AX29" s="950"/>
      <c r="AY29" s="950"/>
      <c r="AZ29" s="950"/>
      <c r="BA29" s="950"/>
      <c r="BB29" s="950"/>
      <c r="BC29" s="950"/>
      <c r="BD29" s="950"/>
      <c r="BE29" s="950"/>
      <c r="BF29" s="950"/>
      <c r="BG29" s="950"/>
      <c r="BH29" s="950"/>
      <c r="BI29" s="950"/>
      <c r="BJ29" s="950"/>
      <c r="BK29" s="950"/>
      <c r="BL29" s="950"/>
      <c r="BM29" s="950"/>
      <c r="BN29" s="950"/>
      <c r="BO29" s="950"/>
      <c r="BP29" s="950"/>
      <c r="BQ29" s="950"/>
      <c r="BR29" s="950"/>
      <c r="BS29" s="950"/>
      <c r="BT29" s="950"/>
      <c r="BU29" s="950"/>
    </row>
    <row r="30" spans="1:73">
      <c r="A30" s="952">
        <v>1</v>
      </c>
      <c r="B30" s="952">
        <v>2</v>
      </c>
      <c r="C30" s="952">
        <v>3</v>
      </c>
      <c r="D30" s="952">
        <v>4</v>
      </c>
      <c r="E30" s="952">
        <v>5</v>
      </c>
      <c r="F30" s="952">
        <v>6</v>
      </c>
      <c r="G30" s="1317">
        <v>7</v>
      </c>
      <c r="H30" s="1317"/>
      <c r="I30" s="1317"/>
      <c r="J30" s="1317"/>
      <c r="K30" s="1317"/>
      <c r="L30" s="1317"/>
      <c r="M30" s="1317"/>
      <c r="N30" s="1317"/>
      <c r="O30" s="1317"/>
      <c r="P30" s="1317"/>
      <c r="Q30" s="1317"/>
      <c r="R30" s="1317"/>
      <c r="S30" s="1317">
        <v>8</v>
      </c>
      <c r="T30" s="1317"/>
      <c r="U30" s="1317"/>
      <c r="V30" s="950"/>
      <c r="W30" s="950"/>
      <c r="X30" s="950"/>
      <c r="Y30" s="950"/>
      <c r="Z30" s="950"/>
      <c r="AA30" s="950"/>
      <c r="AB30" s="950"/>
      <c r="AC30" s="950"/>
      <c r="AD30" s="950"/>
      <c r="AE30" s="950"/>
      <c r="AF30" s="950"/>
      <c r="AG30" s="950"/>
      <c r="AH30" s="950"/>
      <c r="AI30" s="950"/>
      <c r="AJ30" s="950"/>
      <c r="AK30" s="950"/>
      <c r="AL30" s="950"/>
      <c r="AM30" s="950"/>
      <c r="AN30" s="950"/>
      <c r="AO30" s="950"/>
      <c r="AP30" s="950"/>
      <c r="AQ30" s="950"/>
      <c r="AR30" s="950"/>
      <c r="AS30" s="950"/>
      <c r="AT30" s="950"/>
      <c r="AU30" s="950"/>
      <c r="AV30" s="950"/>
      <c r="AW30" s="950"/>
      <c r="AX30" s="950"/>
      <c r="AY30" s="950"/>
      <c r="AZ30" s="950"/>
      <c r="BA30" s="950"/>
      <c r="BB30" s="950"/>
      <c r="BC30" s="950"/>
      <c r="BD30" s="950"/>
      <c r="BE30" s="950"/>
      <c r="BF30" s="950"/>
      <c r="BG30" s="950"/>
      <c r="BH30" s="950"/>
      <c r="BI30" s="950"/>
      <c r="BJ30" s="950"/>
      <c r="BK30" s="950"/>
      <c r="BL30" s="950"/>
      <c r="BM30" s="950"/>
      <c r="BN30" s="950"/>
      <c r="BO30" s="950"/>
      <c r="BP30" s="950"/>
      <c r="BQ30" s="950"/>
      <c r="BR30" s="950"/>
      <c r="BS30" s="950"/>
      <c r="BT30" s="950"/>
      <c r="BU30" s="950"/>
    </row>
    <row r="31" spans="1:73">
      <c r="A31" s="1420" t="s">
        <v>4</v>
      </c>
      <c r="B31" s="1420" t="s">
        <v>5</v>
      </c>
      <c r="C31" s="1425" t="s">
        <v>6</v>
      </c>
      <c r="D31" s="1425" t="s">
        <v>729</v>
      </c>
      <c r="E31" s="1425" t="s">
        <v>8</v>
      </c>
      <c r="F31" s="1425" t="s">
        <v>9</v>
      </c>
      <c r="G31" s="1413" t="s">
        <v>10</v>
      </c>
      <c r="H31" s="1413"/>
      <c r="I31" s="1413"/>
      <c r="J31" s="1413"/>
      <c r="K31" s="1413"/>
      <c r="L31" s="1413"/>
      <c r="M31" s="1413"/>
      <c r="N31" s="1413"/>
      <c r="O31" s="1413"/>
      <c r="P31" s="1413"/>
      <c r="Q31" s="1413"/>
      <c r="R31" s="1413"/>
      <c r="S31" s="1414" t="s">
        <v>11</v>
      </c>
      <c r="T31" s="1414"/>
      <c r="U31" s="1414"/>
      <c r="V31" s="950"/>
      <c r="W31" s="950"/>
      <c r="X31" s="950"/>
      <c r="Y31" s="950"/>
      <c r="Z31" s="950"/>
      <c r="AA31" s="950"/>
      <c r="AB31" s="950"/>
      <c r="AC31" s="950"/>
      <c r="AD31" s="950"/>
      <c r="AE31" s="950"/>
      <c r="AF31" s="950"/>
      <c r="AG31" s="950"/>
      <c r="AH31" s="950"/>
      <c r="AI31" s="950"/>
      <c r="AJ31" s="950"/>
      <c r="AK31" s="950"/>
      <c r="AL31" s="950"/>
      <c r="AM31" s="950"/>
      <c r="AN31" s="950"/>
      <c r="AO31" s="950"/>
      <c r="AP31" s="950"/>
      <c r="AQ31" s="950"/>
      <c r="AR31" s="950"/>
      <c r="AS31" s="950"/>
      <c r="AT31" s="950"/>
      <c r="AU31" s="950"/>
      <c r="AV31" s="950"/>
      <c r="AW31" s="950"/>
      <c r="AX31" s="950"/>
      <c r="AY31" s="950"/>
      <c r="AZ31" s="950"/>
      <c r="BA31" s="950"/>
      <c r="BB31" s="950"/>
      <c r="BC31" s="950"/>
      <c r="BD31" s="950"/>
      <c r="BE31" s="950"/>
      <c r="BF31" s="950"/>
      <c r="BG31" s="950"/>
      <c r="BH31" s="950"/>
      <c r="BI31" s="950"/>
      <c r="BJ31" s="950"/>
      <c r="BK31" s="950"/>
      <c r="BL31" s="950"/>
      <c r="BM31" s="950"/>
      <c r="BN31" s="950"/>
      <c r="BO31" s="950"/>
      <c r="BP31" s="950"/>
      <c r="BQ31" s="950"/>
      <c r="BR31" s="950"/>
      <c r="BS31" s="950"/>
      <c r="BT31" s="950"/>
      <c r="BU31" s="950"/>
    </row>
    <row r="32" spans="1:73">
      <c r="A32" s="1421"/>
      <c r="B32" s="1423"/>
      <c r="C32" s="1426"/>
      <c r="D32" s="1426"/>
      <c r="E32" s="1426"/>
      <c r="F32" s="1426"/>
      <c r="G32" s="1415" t="s">
        <v>12</v>
      </c>
      <c r="H32" s="1415"/>
      <c r="I32" s="1415"/>
      <c r="J32" s="1415" t="s">
        <v>13</v>
      </c>
      <c r="K32" s="1415"/>
      <c r="L32" s="1415"/>
      <c r="M32" s="1415" t="s">
        <v>14</v>
      </c>
      <c r="N32" s="1415"/>
      <c r="O32" s="1415"/>
      <c r="P32" s="1415" t="s">
        <v>15</v>
      </c>
      <c r="Q32" s="1415"/>
      <c r="R32" s="1415"/>
      <c r="S32" s="1416" t="s">
        <v>16</v>
      </c>
      <c r="T32" s="1418" t="s">
        <v>17</v>
      </c>
      <c r="U32" s="1419"/>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50"/>
      <c r="AV32" s="950"/>
      <c r="AW32" s="950"/>
      <c r="AX32" s="950"/>
      <c r="AY32" s="950"/>
      <c r="AZ32" s="950"/>
      <c r="BA32" s="950"/>
      <c r="BB32" s="950"/>
      <c r="BC32" s="950"/>
      <c r="BD32" s="950"/>
      <c r="BE32" s="950"/>
      <c r="BF32" s="950"/>
      <c r="BG32" s="950"/>
      <c r="BH32" s="950"/>
      <c r="BI32" s="950"/>
      <c r="BJ32" s="950"/>
      <c r="BK32" s="950"/>
      <c r="BL32" s="950"/>
      <c r="BM32" s="950"/>
      <c r="BN32" s="950"/>
      <c r="BO32" s="950"/>
      <c r="BP32" s="950"/>
      <c r="BQ32" s="950"/>
      <c r="BR32" s="950"/>
      <c r="BS32" s="950"/>
      <c r="BT32" s="950"/>
      <c r="BU32" s="950"/>
    </row>
    <row r="33" spans="1:180">
      <c r="A33" s="1422"/>
      <c r="B33" s="1424"/>
      <c r="C33" s="1427"/>
      <c r="D33" s="1427"/>
      <c r="E33" s="1427"/>
      <c r="F33" s="1427"/>
      <c r="G33" s="953">
        <v>1</v>
      </c>
      <c r="H33" s="953">
        <v>2</v>
      </c>
      <c r="I33" s="953">
        <v>3</v>
      </c>
      <c r="J33" s="953">
        <v>4</v>
      </c>
      <c r="K33" s="953">
        <v>5</v>
      </c>
      <c r="L33" s="953">
        <v>6</v>
      </c>
      <c r="M33" s="953">
        <v>7</v>
      </c>
      <c r="N33" s="953">
        <v>8</v>
      </c>
      <c r="O33" s="953">
        <v>9</v>
      </c>
      <c r="P33" s="953">
        <v>10</v>
      </c>
      <c r="Q33" s="953">
        <v>11</v>
      </c>
      <c r="R33" s="953">
        <v>12</v>
      </c>
      <c r="S33" s="1417"/>
      <c r="T33" s="954" t="s">
        <v>18</v>
      </c>
      <c r="U33" s="955" t="s">
        <v>19</v>
      </c>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0"/>
      <c r="AR33" s="950"/>
      <c r="AS33" s="950"/>
      <c r="AT33" s="950"/>
      <c r="AU33" s="950"/>
      <c r="AV33" s="950"/>
      <c r="AW33" s="950"/>
      <c r="AX33" s="950"/>
      <c r="AY33" s="950"/>
      <c r="AZ33" s="950"/>
      <c r="BA33" s="950"/>
      <c r="BB33" s="950"/>
      <c r="BC33" s="950"/>
      <c r="BD33" s="950"/>
      <c r="BE33" s="950"/>
      <c r="BF33" s="950"/>
      <c r="BG33" s="950"/>
      <c r="BH33" s="950"/>
      <c r="BI33" s="950"/>
      <c r="BJ33" s="950"/>
      <c r="BK33" s="950"/>
      <c r="BL33" s="950"/>
      <c r="BM33" s="950"/>
      <c r="BN33" s="950"/>
      <c r="BO33" s="950"/>
      <c r="BP33" s="950"/>
      <c r="BQ33" s="950"/>
      <c r="BR33" s="950"/>
      <c r="BS33" s="950"/>
      <c r="BT33" s="950"/>
      <c r="BU33" s="950"/>
    </row>
    <row r="34" spans="1:180" ht="72.75" customHeight="1">
      <c r="A34" s="1407" t="s">
        <v>2806</v>
      </c>
      <c r="B34" s="1436" t="s">
        <v>2807</v>
      </c>
      <c r="C34" s="1428">
        <v>1</v>
      </c>
      <c r="D34" s="956" t="s">
        <v>2808</v>
      </c>
      <c r="E34" s="956" t="s">
        <v>2809</v>
      </c>
      <c r="F34" s="1410" t="s">
        <v>2778</v>
      </c>
      <c r="G34" s="958"/>
      <c r="H34" s="958"/>
      <c r="I34" s="958"/>
      <c r="J34" s="958"/>
      <c r="K34" s="952"/>
      <c r="L34" s="958"/>
      <c r="M34" s="958"/>
      <c r="N34" s="958"/>
      <c r="O34" s="958"/>
      <c r="P34" s="958"/>
      <c r="Q34" s="958"/>
      <c r="R34" s="958"/>
      <c r="S34" s="959" t="s">
        <v>2810</v>
      </c>
      <c r="T34" s="960">
        <v>200000</v>
      </c>
      <c r="U34" s="961"/>
      <c r="V34" s="950"/>
      <c r="W34" s="950"/>
      <c r="X34" s="950"/>
      <c r="Y34" s="950"/>
      <c r="Z34" s="950"/>
      <c r="AA34" s="950"/>
      <c r="AB34" s="950"/>
      <c r="AC34" s="950"/>
      <c r="AD34" s="950"/>
      <c r="AE34" s="950"/>
      <c r="AF34" s="950"/>
      <c r="AG34" s="950"/>
      <c r="AH34" s="950"/>
      <c r="AI34" s="950"/>
      <c r="AJ34" s="950"/>
      <c r="AK34" s="950"/>
      <c r="AL34" s="950"/>
      <c r="AM34" s="950"/>
      <c r="AN34" s="950"/>
      <c r="AO34" s="950"/>
      <c r="AP34" s="950"/>
      <c r="AQ34" s="950"/>
      <c r="AR34" s="950"/>
      <c r="AS34" s="950"/>
      <c r="AT34" s="950"/>
      <c r="AU34" s="950"/>
      <c r="AV34" s="950"/>
      <c r="AW34" s="950"/>
      <c r="AX34" s="950"/>
      <c r="AY34" s="950"/>
      <c r="AZ34" s="950"/>
      <c r="BA34" s="950"/>
      <c r="BB34" s="950"/>
      <c r="BC34" s="950"/>
      <c r="BD34" s="950"/>
      <c r="BE34" s="950"/>
      <c r="BF34" s="950"/>
      <c r="BG34" s="950"/>
      <c r="BH34" s="950"/>
      <c r="BI34" s="950"/>
      <c r="BJ34" s="950"/>
      <c r="BK34" s="950"/>
      <c r="BL34" s="950"/>
      <c r="BM34" s="950"/>
      <c r="BN34" s="950"/>
      <c r="BO34" s="950"/>
      <c r="BP34" s="950"/>
      <c r="BQ34" s="950"/>
      <c r="BR34" s="950"/>
      <c r="BS34" s="950"/>
      <c r="BT34" s="950"/>
      <c r="BU34" s="950"/>
    </row>
    <row r="35" spans="1:180" ht="72" customHeight="1">
      <c r="A35" s="1408"/>
      <c r="B35" s="1437"/>
      <c r="C35" s="1429"/>
      <c r="D35" s="956" t="s">
        <v>2811</v>
      </c>
      <c r="E35" s="956" t="s">
        <v>2781</v>
      </c>
      <c r="F35" s="1412"/>
      <c r="G35" s="958"/>
      <c r="H35" s="958"/>
      <c r="I35" s="958"/>
      <c r="J35" s="958"/>
      <c r="K35" s="952"/>
      <c r="L35" s="958"/>
      <c r="M35" s="958"/>
      <c r="N35" s="958"/>
      <c r="O35" s="958"/>
      <c r="P35" s="958"/>
      <c r="Q35" s="958"/>
      <c r="R35" s="958"/>
      <c r="S35" s="959" t="s">
        <v>2812</v>
      </c>
      <c r="T35" s="960">
        <v>400000</v>
      </c>
      <c r="U35" s="961"/>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0"/>
      <c r="AY35" s="950"/>
      <c r="AZ35" s="950"/>
      <c r="BA35" s="950"/>
      <c r="BB35" s="950"/>
      <c r="BC35" s="950"/>
      <c r="BD35" s="950"/>
      <c r="BE35" s="950"/>
      <c r="BF35" s="950"/>
      <c r="BG35" s="950"/>
      <c r="BH35" s="950"/>
      <c r="BI35" s="950"/>
      <c r="BJ35" s="950"/>
      <c r="BK35" s="950"/>
      <c r="BL35" s="950"/>
      <c r="BM35" s="950"/>
      <c r="BN35" s="950"/>
      <c r="BO35" s="950"/>
      <c r="BP35" s="950"/>
      <c r="BQ35" s="950"/>
      <c r="BR35" s="950"/>
      <c r="BS35" s="950"/>
      <c r="BT35" s="950"/>
      <c r="BU35" s="950"/>
    </row>
    <row r="36" spans="1:180" ht="56.25" customHeight="1">
      <c r="A36" s="1409"/>
      <c r="B36" s="1438"/>
      <c r="C36" s="1429"/>
      <c r="D36" s="959" t="s">
        <v>2813</v>
      </c>
      <c r="E36" s="956" t="s">
        <v>2814</v>
      </c>
      <c r="F36" s="957" t="s">
        <v>2815</v>
      </c>
      <c r="G36" s="958"/>
      <c r="H36" s="958"/>
      <c r="I36" s="958"/>
      <c r="J36" s="958"/>
      <c r="K36" s="958"/>
      <c r="L36" s="952"/>
      <c r="M36" s="958"/>
      <c r="N36" s="958"/>
      <c r="O36" s="958"/>
      <c r="P36" s="958"/>
      <c r="Q36" s="958"/>
      <c r="R36" s="958"/>
      <c r="S36" s="959" t="s">
        <v>2816</v>
      </c>
      <c r="T36" s="960">
        <v>10000</v>
      </c>
      <c r="U36" s="961"/>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0"/>
      <c r="AY36" s="950"/>
      <c r="AZ36" s="950"/>
      <c r="BA36" s="950"/>
      <c r="BB36" s="950"/>
      <c r="BC36" s="950"/>
      <c r="BD36" s="950"/>
      <c r="BE36" s="950"/>
      <c r="BF36" s="950"/>
      <c r="BG36" s="950"/>
      <c r="BH36" s="950"/>
      <c r="BI36" s="950"/>
      <c r="BJ36" s="950"/>
      <c r="BK36" s="950"/>
      <c r="BL36" s="950"/>
      <c r="BM36" s="950"/>
      <c r="BN36" s="950"/>
      <c r="BO36" s="950"/>
      <c r="BP36" s="950"/>
      <c r="BQ36" s="950"/>
      <c r="BR36" s="950"/>
      <c r="BS36" s="950"/>
      <c r="BT36" s="950"/>
      <c r="BU36" s="950"/>
    </row>
    <row r="37" spans="1:180" ht="75.75" customHeight="1">
      <c r="A37" s="1407" t="s">
        <v>2817</v>
      </c>
      <c r="B37" s="1428" t="s">
        <v>2818</v>
      </c>
      <c r="C37" s="1440">
        <v>1</v>
      </c>
      <c r="D37" s="956" t="s">
        <v>2808</v>
      </c>
      <c r="E37" s="956" t="s">
        <v>2809</v>
      </c>
      <c r="F37" s="1410" t="s">
        <v>2778</v>
      </c>
      <c r="G37" s="970"/>
      <c r="H37" s="970"/>
      <c r="I37" s="970"/>
      <c r="J37" s="970"/>
      <c r="K37" s="971"/>
      <c r="L37" s="971"/>
      <c r="M37" s="970"/>
      <c r="N37" s="970"/>
      <c r="O37" s="970"/>
      <c r="P37" s="970"/>
      <c r="Q37" s="970"/>
      <c r="R37" s="970"/>
      <c r="S37" s="959" t="s">
        <v>2819</v>
      </c>
      <c r="T37" s="972">
        <v>400000</v>
      </c>
      <c r="U37" s="973"/>
      <c r="V37" s="950"/>
      <c r="W37" s="950"/>
      <c r="X37" s="950"/>
      <c r="Y37" s="950"/>
      <c r="Z37" s="950"/>
      <c r="AA37" s="950"/>
      <c r="AB37" s="950"/>
      <c r="AC37" s="950"/>
      <c r="AD37" s="950"/>
      <c r="AE37" s="950"/>
      <c r="AF37" s="950"/>
      <c r="AG37" s="950"/>
      <c r="AH37" s="950"/>
      <c r="AI37" s="950"/>
      <c r="AJ37" s="950"/>
      <c r="AK37" s="950"/>
      <c r="AL37" s="950"/>
      <c r="AM37" s="950"/>
      <c r="AN37" s="950"/>
      <c r="AO37" s="950"/>
      <c r="AP37" s="950"/>
      <c r="AQ37" s="950"/>
      <c r="AR37" s="950"/>
      <c r="AS37" s="950"/>
      <c r="AT37" s="950"/>
      <c r="AU37" s="950"/>
      <c r="AV37" s="950"/>
      <c r="AW37" s="950"/>
      <c r="AX37" s="950"/>
      <c r="AY37" s="950"/>
      <c r="AZ37" s="950"/>
      <c r="BA37" s="950"/>
      <c r="BB37" s="950"/>
      <c r="BC37" s="950"/>
      <c r="BD37" s="950"/>
      <c r="BE37" s="950"/>
      <c r="BF37" s="950"/>
      <c r="BG37" s="950"/>
      <c r="BH37" s="950"/>
      <c r="BI37" s="950"/>
      <c r="BJ37" s="950"/>
      <c r="BK37" s="950"/>
      <c r="BL37" s="950"/>
      <c r="BM37" s="950"/>
      <c r="BN37" s="950"/>
      <c r="BO37" s="950"/>
      <c r="BP37" s="950"/>
      <c r="BQ37" s="950"/>
      <c r="BR37" s="950"/>
      <c r="BS37" s="950"/>
      <c r="BT37" s="950"/>
      <c r="BU37" s="950"/>
    </row>
    <row r="38" spans="1:180" ht="54.75" customHeight="1">
      <c r="A38" s="1408"/>
      <c r="B38" s="1429"/>
      <c r="C38" s="1440"/>
      <c r="D38" s="956" t="s">
        <v>2811</v>
      </c>
      <c r="E38" s="956" t="s">
        <v>2781</v>
      </c>
      <c r="F38" s="1412"/>
      <c r="G38" s="970"/>
      <c r="H38" s="970"/>
      <c r="I38" s="970"/>
      <c r="J38" s="970"/>
      <c r="K38" s="971"/>
      <c r="L38" s="970"/>
      <c r="M38" s="970"/>
      <c r="N38" s="970"/>
      <c r="O38" s="970"/>
      <c r="P38" s="970"/>
      <c r="Q38" s="970"/>
      <c r="R38" s="970"/>
      <c r="S38" s="959" t="s">
        <v>2820</v>
      </c>
      <c r="T38" s="972">
        <v>200000</v>
      </c>
      <c r="U38" s="973"/>
      <c r="V38" s="950"/>
      <c r="W38" s="950"/>
      <c r="X38" s="950"/>
      <c r="Y38" s="950"/>
      <c r="Z38" s="950"/>
      <c r="AA38" s="950"/>
      <c r="AB38" s="950"/>
      <c r="AC38" s="950"/>
      <c r="AD38" s="950"/>
      <c r="AE38" s="950"/>
      <c r="AF38" s="950"/>
      <c r="AG38" s="950"/>
      <c r="AH38" s="950"/>
      <c r="AI38" s="950"/>
      <c r="AJ38" s="950"/>
      <c r="AK38" s="950"/>
      <c r="AL38" s="950"/>
      <c r="AM38" s="950"/>
      <c r="AN38" s="950"/>
      <c r="AO38" s="950"/>
      <c r="AP38" s="950"/>
      <c r="AQ38" s="950"/>
      <c r="AR38" s="950"/>
      <c r="AS38" s="950"/>
      <c r="AT38" s="950"/>
      <c r="AU38" s="950"/>
      <c r="AV38" s="950"/>
      <c r="AW38" s="950"/>
      <c r="AX38" s="950"/>
      <c r="AY38" s="950"/>
      <c r="AZ38" s="950"/>
      <c r="BA38" s="950"/>
      <c r="BB38" s="950"/>
      <c r="BC38" s="950"/>
      <c r="BD38" s="950"/>
      <c r="BE38" s="950"/>
      <c r="BF38" s="950"/>
      <c r="BG38" s="950"/>
      <c r="BH38" s="950"/>
      <c r="BI38" s="950"/>
      <c r="BJ38" s="950"/>
      <c r="BK38" s="950"/>
      <c r="BL38" s="950"/>
      <c r="BM38" s="950"/>
      <c r="BN38" s="950"/>
      <c r="BO38" s="950"/>
      <c r="BP38" s="950"/>
      <c r="BQ38" s="950"/>
      <c r="BR38" s="950"/>
      <c r="BS38" s="950"/>
      <c r="BT38" s="950"/>
      <c r="BU38" s="950"/>
    </row>
    <row r="39" spans="1:180" s="950" customFormat="1" ht="87" customHeight="1">
      <c r="A39" s="1409"/>
      <c r="B39" s="1439"/>
      <c r="C39" s="1440"/>
      <c r="D39" s="959" t="s">
        <v>2813</v>
      </c>
      <c r="E39" s="956" t="s">
        <v>2785</v>
      </c>
      <c r="F39" s="957" t="s">
        <v>2815</v>
      </c>
      <c r="G39" s="974"/>
      <c r="H39" s="974"/>
      <c r="I39" s="974"/>
      <c r="J39" s="974"/>
      <c r="K39" s="974"/>
      <c r="L39" s="975"/>
      <c r="M39" s="974"/>
      <c r="N39" s="974"/>
      <c r="O39" s="974"/>
      <c r="P39" s="974"/>
      <c r="Q39" s="974"/>
      <c r="R39" s="974"/>
      <c r="S39" s="959" t="s">
        <v>2821</v>
      </c>
      <c r="T39" s="972">
        <v>10000</v>
      </c>
      <c r="U39" s="976"/>
    </row>
    <row r="40" spans="1:180" s="950" customFormat="1">
      <c r="A40" s="963"/>
      <c r="B40" s="964"/>
      <c r="C40" s="964"/>
      <c r="D40" s="965"/>
      <c r="E40" s="965"/>
      <c r="F40" s="965"/>
      <c r="G40" s="965"/>
      <c r="H40" s="965"/>
      <c r="I40" s="965"/>
      <c r="J40" s="965"/>
      <c r="K40" s="965"/>
      <c r="L40" s="965"/>
      <c r="M40" s="965"/>
      <c r="N40" s="965"/>
      <c r="O40" s="965"/>
      <c r="P40" s="965"/>
      <c r="Q40" s="965"/>
      <c r="R40" s="965"/>
      <c r="S40" s="965"/>
      <c r="T40" s="965"/>
      <c r="U40" s="966"/>
    </row>
    <row r="41" spans="1:180" ht="26.25" customHeight="1">
      <c r="A41" s="1403" t="s">
        <v>2822</v>
      </c>
      <c r="B41" s="1404"/>
      <c r="C41" s="1404"/>
      <c r="D41" s="1404"/>
      <c r="E41" s="1404"/>
      <c r="F41" s="1404"/>
      <c r="G41" s="1404"/>
      <c r="H41" s="1404"/>
      <c r="I41" s="1404"/>
      <c r="J41" s="1404"/>
      <c r="K41" s="1404"/>
      <c r="L41" s="1404"/>
      <c r="M41" s="1404"/>
      <c r="N41" s="1404"/>
      <c r="O41" s="1404"/>
      <c r="P41" s="1404"/>
      <c r="Q41" s="1404"/>
      <c r="R41" s="1404"/>
      <c r="S41" s="1404"/>
      <c r="T41" s="1404"/>
      <c r="U41" s="1404"/>
      <c r="V41" s="950"/>
      <c r="W41" s="950"/>
      <c r="X41" s="950"/>
      <c r="Y41" s="950"/>
      <c r="Z41" s="950"/>
      <c r="AA41" s="950"/>
      <c r="AB41" s="950"/>
      <c r="AC41" s="950"/>
      <c r="AD41" s="950"/>
      <c r="AE41" s="950"/>
      <c r="AF41" s="950"/>
      <c r="AG41" s="950"/>
      <c r="AH41" s="950"/>
      <c r="AI41" s="950"/>
      <c r="AJ41" s="950"/>
      <c r="AK41" s="950"/>
      <c r="AL41" s="950"/>
      <c r="AM41" s="950"/>
      <c r="AN41" s="950"/>
      <c r="AO41" s="950"/>
      <c r="AP41" s="950"/>
      <c r="AQ41" s="950"/>
      <c r="AR41" s="950"/>
      <c r="AS41" s="950"/>
      <c r="AT41" s="950"/>
      <c r="AU41" s="950"/>
      <c r="AV41" s="950"/>
      <c r="AW41" s="950"/>
      <c r="AX41" s="950"/>
      <c r="AY41" s="950"/>
      <c r="AZ41" s="950"/>
      <c r="BA41" s="950"/>
      <c r="BB41" s="950"/>
      <c r="BC41" s="950"/>
      <c r="BD41" s="950"/>
      <c r="BE41" s="950"/>
      <c r="BF41" s="950"/>
      <c r="BG41" s="950"/>
      <c r="BH41" s="950"/>
      <c r="BI41" s="950"/>
      <c r="BJ41" s="950"/>
      <c r="BK41" s="950"/>
      <c r="BL41" s="950"/>
      <c r="BM41" s="950"/>
      <c r="BN41" s="950"/>
      <c r="BO41" s="950"/>
      <c r="BP41" s="950"/>
      <c r="BQ41" s="950"/>
      <c r="BR41" s="950"/>
      <c r="BS41" s="950"/>
      <c r="BT41" s="950"/>
      <c r="BU41" s="950"/>
    </row>
    <row r="42" spans="1:180">
      <c r="A42" s="1405" t="s">
        <v>2823</v>
      </c>
      <c r="B42" s="1406"/>
      <c r="C42" s="1406"/>
      <c r="D42" s="1406"/>
      <c r="E42" s="1406"/>
      <c r="F42" s="1406"/>
      <c r="G42" s="1406"/>
      <c r="H42" s="1406"/>
      <c r="I42" s="1406"/>
      <c r="J42" s="1406"/>
      <c r="K42" s="1406"/>
      <c r="L42" s="1406"/>
      <c r="M42" s="1406"/>
      <c r="N42" s="1406"/>
      <c r="O42" s="1406"/>
      <c r="P42" s="1406"/>
      <c r="Q42" s="1406"/>
      <c r="R42" s="1406"/>
      <c r="S42" s="1406"/>
      <c r="T42" s="1406"/>
      <c r="U42" s="1406"/>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0"/>
      <c r="AY42" s="950"/>
      <c r="AZ42" s="950"/>
      <c r="BA42" s="950"/>
      <c r="BB42" s="950"/>
      <c r="BC42" s="950"/>
      <c r="BD42" s="950"/>
      <c r="BE42" s="950"/>
      <c r="BF42" s="950"/>
      <c r="BG42" s="950"/>
      <c r="BH42" s="950"/>
      <c r="BI42" s="950"/>
      <c r="BJ42" s="950"/>
      <c r="BK42" s="950"/>
      <c r="BL42" s="950"/>
      <c r="BM42" s="950"/>
      <c r="BN42" s="950"/>
      <c r="BO42" s="950"/>
      <c r="BP42" s="950"/>
      <c r="BQ42" s="950"/>
      <c r="BR42" s="950"/>
      <c r="BS42" s="950"/>
      <c r="BT42" s="950"/>
      <c r="BU42" s="950"/>
    </row>
    <row r="43" spans="1:180">
      <c r="A43" s="952">
        <v>1</v>
      </c>
      <c r="B43" s="952">
        <v>2</v>
      </c>
      <c r="C43" s="952">
        <v>3</v>
      </c>
      <c r="D43" s="952">
        <v>4</v>
      </c>
      <c r="E43" s="952">
        <v>5</v>
      </c>
      <c r="F43" s="952">
        <v>6</v>
      </c>
      <c r="G43" s="1317">
        <v>7</v>
      </c>
      <c r="H43" s="1317"/>
      <c r="I43" s="1317"/>
      <c r="J43" s="1317"/>
      <c r="K43" s="1317"/>
      <c r="L43" s="1317"/>
      <c r="M43" s="1317"/>
      <c r="N43" s="1317"/>
      <c r="O43" s="1317"/>
      <c r="P43" s="1317"/>
      <c r="Q43" s="1317"/>
      <c r="R43" s="1317"/>
      <c r="S43" s="1317">
        <v>8</v>
      </c>
      <c r="T43" s="1317"/>
      <c r="U43" s="1317"/>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0"/>
      <c r="AY43" s="950"/>
      <c r="AZ43" s="950"/>
      <c r="BA43" s="950"/>
      <c r="BB43" s="950"/>
      <c r="BC43" s="950"/>
      <c r="BD43" s="950"/>
      <c r="BE43" s="950"/>
      <c r="BF43" s="950"/>
      <c r="BG43" s="950"/>
      <c r="BH43" s="950"/>
      <c r="BI43" s="950"/>
      <c r="BJ43" s="950"/>
      <c r="BK43" s="950"/>
      <c r="BL43" s="950"/>
      <c r="BM43" s="950"/>
      <c r="BN43" s="950"/>
      <c r="BO43" s="950"/>
      <c r="BP43" s="950"/>
      <c r="BQ43" s="950"/>
      <c r="BR43" s="950"/>
      <c r="BS43" s="950"/>
      <c r="BT43" s="950"/>
      <c r="BU43" s="950"/>
    </row>
    <row r="44" spans="1:180" ht="21.75" customHeight="1">
      <c r="A44" s="1420" t="s">
        <v>2824</v>
      </c>
      <c r="B44" s="1420" t="s">
        <v>5</v>
      </c>
      <c r="C44" s="1425" t="s">
        <v>6</v>
      </c>
      <c r="D44" s="1425" t="s">
        <v>729</v>
      </c>
      <c r="E44" s="1425" t="s">
        <v>8</v>
      </c>
      <c r="F44" s="1425" t="s">
        <v>9</v>
      </c>
      <c r="G44" s="1413" t="s">
        <v>10</v>
      </c>
      <c r="H44" s="1413"/>
      <c r="I44" s="1413"/>
      <c r="J44" s="1413"/>
      <c r="K44" s="1413"/>
      <c r="L44" s="1413"/>
      <c r="M44" s="1413"/>
      <c r="N44" s="1413"/>
      <c r="O44" s="1413"/>
      <c r="P44" s="1413"/>
      <c r="Q44" s="1413"/>
      <c r="R44" s="1413"/>
      <c r="S44" s="1414" t="s">
        <v>11</v>
      </c>
      <c r="T44" s="1414"/>
      <c r="U44" s="1414"/>
      <c r="V44" s="950"/>
      <c r="W44" s="950"/>
      <c r="X44" s="950"/>
      <c r="Y44" s="950"/>
      <c r="Z44" s="950"/>
      <c r="AA44" s="950"/>
      <c r="AB44" s="950"/>
      <c r="AC44" s="950"/>
      <c r="AD44" s="950"/>
      <c r="AE44" s="950"/>
      <c r="AF44" s="950"/>
      <c r="AG44" s="950"/>
      <c r="AH44" s="950"/>
      <c r="AI44" s="950"/>
      <c r="AJ44" s="950"/>
      <c r="AK44" s="950"/>
      <c r="AL44" s="950"/>
      <c r="AM44" s="950"/>
      <c r="AN44" s="950"/>
      <c r="AO44" s="950"/>
      <c r="AP44" s="950"/>
      <c r="AQ44" s="950"/>
      <c r="AR44" s="950"/>
      <c r="AS44" s="950"/>
      <c r="AT44" s="950"/>
      <c r="AU44" s="950"/>
      <c r="AV44" s="950"/>
      <c r="AW44" s="950"/>
      <c r="AX44" s="950"/>
      <c r="AY44" s="950"/>
      <c r="AZ44" s="950"/>
      <c r="BA44" s="950"/>
      <c r="BB44" s="950"/>
      <c r="BC44" s="950"/>
      <c r="BD44" s="950"/>
      <c r="BE44" s="950"/>
      <c r="BF44" s="950"/>
      <c r="BG44" s="950"/>
      <c r="BH44" s="950"/>
      <c r="BI44" s="950"/>
      <c r="BJ44" s="950"/>
      <c r="BK44" s="950"/>
      <c r="BL44" s="950"/>
      <c r="BM44" s="950"/>
      <c r="BN44" s="950"/>
      <c r="BO44" s="950"/>
      <c r="BP44" s="950"/>
      <c r="BQ44" s="950"/>
      <c r="BR44" s="950"/>
      <c r="BS44" s="950"/>
      <c r="BT44" s="950"/>
      <c r="BU44" s="950"/>
    </row>
    <row r="45" spans="1:180">
      <c r="A45" s="1421"/>
      <c r="B45" s="1423"/>
      <c r="C45" s="1426"/>
      <c r="D45" s="1426"/>
      <c r="E45" s="1426"/>
      <c r="F45" s="1426"/>
      <c r="G45" s="1415" t="s">
        <v>12</v>
      </c>
      <c r="H45" s="1415"/>
      <c r="I45" s="1415"/>
      <c r="J45" s="1415" t="s">
        <v>13</v>
      </c>
      <c r="K45" s="1415"/>
      <c r="L45" s="1415"/>
      <c r="M45" s="1415" t="s">
        <v>14</v>
      </c>
      <c r="N45" s="1415"/>
      <c r="O45" s="1415"/>
      <c r="P45" s="1415" t="s">
        <v>15</v>
      </c>
      <c r="Q45" s="1415"/>
      <c r="R45" s="1415"/>
      <c r="S45" s="1416" t="s">
        <v>16</v>
      </c>
      <c r="T45" s="1418" t="s">
        <v>17</v>
      </c>
      <c r="U45" s="1419"/>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0"/>
      <c r="AV45" s="950"/>
      <c r="AW45" s="950"/>
      <c r="AX45" s="950"/>
      <c r="AY45" s="950"/>
      <c r="AZ45" s="950"/>
      <c r="BA45" s="950"/>
      <c r="BB45" s="950"/>
      <c r="BC45" s="950"/>
      <c r="BD45" s="950"/>
      <c r="BE45" s="950"/>
      <c r="BF45" s="950"/>
      <c r="BG45" s="950"/>
      <c r="BH45" s="950"/>
      <c r="BI45" s="950"/>
      <c r="BJ45" s="950"/>
      <c r="BK45" s="950"/>
      <c r="BL45" s="950"/>
      <c r="BM45" s="950"/>
      <c r="BN45" s="950"/>
      <c r="BO45" s="950"/>
      <c r="BP45" s="950"/>
      <c r="BQ45" s="950"/>
      <c r="BR45" s="950"/>
      <c r="BS45" s="950"/>
      <c r="BT45" s="950"/>
      <c r="BU45" s="950"/>
    </row>
    <row r="46" spans="1:180" ht="29.25" customHeight="1">
      <c r="A46" s="1422"/>
      <c r="B46" s="1424"/>
      <c r="C46" s="1427"/>
      <c r="D46" s="1427"/>
      <c r="E46" s="1427"/>
      <c r="F46" s="1427"/>
      <c r="G46" s="953">
        <v>1</v>
      </c>
      <c r="H46" s="953">
        <v>2</v>
      </c>
      <c r="I46" s="953">
        <v>3</v>
      </c>
      <c r="J46" s="953">
        <v>4</v>
      </c>
      <c r="K46" s="953">
        <v>5</v>
      </c>
      <c r="L46" s="953">
        <v>6</v>
      </c>
      <c r="M46" s="953">
        <v>7</v>
      </c>
      <c r="N46" s="953">
        <v>8</v>
      </c>
      <c r="O46" s="953">
        <v>9</v>
      </c>
      <c r="P46" s="953">
        <v>10</v>
      </c>
      <c r="Q46" s="953">
        <v>11</v>
      </c>
      <c r="R46" s="953">
        <v>12</v>
      </c>
      <c r="S46" s="1417"/>
      <c r="T46" s="977" t="s">
        <v>18</v>
      </c>
      <c r="U46" s="967" t="s">
        <v>19</v>
      </c>
      <c r="V46" s="950"/>
      <c r="W46" s="950"/>
      <c r="X46" s="950"/>
      <c r="Y46" s="950"/>
      <c r="Z46" s="950"/>
      <c r="AA46" s="950"/>
      <c r="AB46" s="950"/>
      <c r="AC46" s="950"/>
      <c r="AD46" s="950"/>
      <c r="AE46" s="950"/>
      <c r="AF46" s="950"/>
      <c r="AG46" s="950"/>
      <c r="AH46" s="950"/>
      <c r="AI46" s="950"/>
      <c r="AJ46" s="950"/>
      <c r="AK46" s="950"/>
      <c r="AL46" s="950"/>
      <c r="AM46" s="950"/>
      <c r="AN46" s="950"/>
      <c r="AO46" s="950"/>
      <c r="AP46" s="950"/>
      <c r="AQ46" s="950"/>
      <c r="AR46" s="950"/>
      <c r="AS46" s="950"/>
      <c r="AT46" s="950"/>
      <c r="AU46" s="950"/>
      <c r="AV46" s="950"/>
      <c r="AW46" s="950"/>
      <c r="AX46" s="950"/>
      <c r="AY46" s="950"/>
      <c r="AZ46" s="950"/>
      <c r="BA46" s="950"/>
      <c r="BB46" s="950"/>
      <c r="BC46" s="950"/>
      <c r="BD46" s="950"/>
      <c r="BE46" s="950"/>
      <c r="BF46" s="950"/>
      <c r="BG46" s="950"/>
      <c r="BH46" s="950"/>
      <c r="BI46" s="950"/>
      <c r="BJ46" s="950"/>
      <c r="BK46" s="950"/>
      <c r="BL46" s="950"/>
      <c r="BM46" s="950"/>
      <c r="BN46" s="950"/>
      <c r="BO46" s="950"/>
      <c r="BP46" s="950"/>
      <c r="BQ46" s="950"/>
      <c r="BR46" s="950"/>
      <c r="BS46" s="950"/>
      <c r="BT46" s="950"/>
      <c r="BU46" s="950"/>
    </row>
    <row r="47" spans="1:180" s="980" customFormat="1" ht="87" customHeight="1">
      <c r="A47" s="1455" t="s">
        <v>2825</v>
      </c>
      <c r="B47" s="1458" t="s">
        <v>2826</v>
      </c>
      <c r="C47" s="1461">
        <v>1</v>
      </c>
      <c r="D47" s="1254" t="s">
        <v>2827</v>
      </c>
      <c r="E47" s="1254" t="s">
        <v>2828</v>
      </c>
      <c r="F47" s="1428" t="s">
        <v>2829</v>
      </c>
      <c r="G47" s="978"/>
      <c r="H47" s="978"/>
      <c r="I47" s="978"/>
      <c r="J47" s="978"/>
      <c r="K47" s="978"/>
      <c r="L47" s="978"/>
      <c r="M47" s="978"/>
      <c r="N47" s="978"/>
      <c r="O47" s="978"/>
      <c r="P47" s="978"/>
      <c r="Q47" s="978"/>
      <c r="R47" s="978"/>
      <c r="S47" s="1466" t="s">
        <v>2830</v>
      </c>
      <c r="T47" s="1469">
        <v>2500000</v>
      </c>
      <c r="U47" s="1448"/>
      <c r="V47" s="979"/>
      <c r="W47" s="979"/>
      <c r="X47" s="979"/>
      <c r="Y47" s="979"/>
      <c r="Z47" s="979"/>
      <c r="AA47" s="979"/>
      <c r="AB47" s="979"/>
      <c r="AC47" s="979"/>
      <c r="AD47" s="979"/>
      <c r="AE47" s="979"/>
      <c r="AF47" s="979"/>
      <c r="AG47" s="979"/>
      <c r="AH47" s="979"/>
      <c r="AI47" s="979"/>
      <c r="AJ47" s="979"/>
      <c r="AK47" s="979"/>
      <c r="AL47" s="979"/>
      <c r="AM47" s="979"/>
      <c r="AN47" s="979"/>
      <c r="AO47" s="979"/>
      <c r="AP47" s="979"/>
      <c r="AQ47" s="979"/>
      <c r="AR47" s="979"/>
      <c r="AS47" s="979"/>
      <c r="AT47" s="979"/>
      <c r="AU47" s="979"/>
      <c r="AV47" s="979"/>
      <c r="AW47" s="979"/>
      <c r="AX47" s="979"/>
      <c r="AY47" s="979"/>
      <c r="AZ47" s="979"/>
      <c r="BA47" s="979"/>
      <c r="BB47" s="979"/>
      <c r="BC47" s="979"/>
      <c r="BD47" s="979"/>
      <c r="BE47" s="979"/>
      <c r="BF47" s="979"/>
      <c r="BG47" s="979"/>
      <c r="BH47" s="979"/>
      <c r="BI47" s="979"/>
      <c r="BJ47" s="979"/>
      <c r="BK47" s="979"/>
      <c r="BL47" s="979"/>
      <c r="BM47" s="979"/>
      <c r="BN47" s="979"/>
      <c r="BO47" s="979"/>
      <c r="BP47" s="979"/>
      <c r="BQ47" s="979"/>
      <c r="BR47" s="979"/>
      <c r="BS47" s="979"/>
      <c r="BT47" s="979"/>
      <c r="BU47" s="979"/>
      <c r="BV47" s="979"/>
      <c r="BW47" s="979"/>
      <c r="BX47" s="979"/>
      <c r="BY47" s="979"/>
      <c r="BZ47" s="979"/>
      <c r="CA47" s="979"/>
      <c r="CB47" s="979"/>
      <c r="CC47" s="979"/>
      <c r="CD47" s="979"/>
      <c r="CE47" s="979"/>
      <c r="CF47" s="979"/>
      <c r="CG47" s="979"/>
      <c r="CH47" s="979"/>
      <c r="CI47" s="979"/>
      <c r="CJ47" s="979"/>
      <c r="CK47" s="979"/>
      <c r="CL47" s="979"/>
      <c r="CM47" s="979"/>
      <c r="CN47" s="979"/>
      <c r="CO47" s="979"/>
      <c r="CP47" s="979"/>
      <c r="CQ47" s="979"/>
      <c r="CR47" s="979"/>
      <c r="CS47" s="979"/>
      <c r="CT47" s="979"/>
      <c r="CU47" s="979"/>
      <c r="CV47" s="979"/>
      <c r="CW47" s="979"/>
      <c r="CX47" s="979"/>
      <c r="CY47" s="979"/>
      <c r="CZ47" s="979"/>
      <c r="DA47" s="979"/>
      <c r="DB47" s="979"/>
      <c r="DC47" s="979"/>
      <c r="DD47" s="979"/>
      <c r="DE47" s="979"/>
      <c r="DF47" s="979"/>
      <c r="DG47" s="979"/>
      <c r="DH47" s="979"/>
      <c r="DI47" s="979"/>
      <c r="DJ47" s="979"/>
      <c r="DK47" s="979"/>
      <c r="DL47" s="979"/>
      <c r="DM47" s="979"/>
      <c r="DN47" s="979"/>
      <c r="DO47" s="979"/>
      <c r="DP47" s="979"/>
      <c r="DQ47" s="979"/>
      <c r="DR47" s="979"/>
      <c r="DS47" s="979"/>
      <c r="DT47" s="979"/>
      <c r="DU47" s="979"/>
      <c r="DV47" s="979"/>
      <c r="DW47" s="979"/>
      <c r="DX47" s="979"/>
      <c r="DY47" s="979"/>
      <c r="DZ47" s="979"/>
      <c r="EA47" s="979"/>
      <c r="EB47" s="979"/>
      <c r="EC47" s="979"/>
      <c r="ED47" s="979"/>
      <c r="EE47" s="979"/>
      <c r="EF47" s="979"/>
      <c r="EG47" s="979"/>
      <c r="EH47" s="979"/>
      <c r="EI47" s="979"/>
      <c r="EJ47" s="979"/>
      <c r="EK47" s="979"/>
      <c r="EL47" s="979"/>
      <c r="EM47" s="979"/>
      <c r="EN47" s="979"/>
      <c r="EO47" s="979"/>
      <c r="EP47" s="979"/>
      <c r="EQ47" s="979"/>
      <c r="ER47" s="979"/>
      <c r="ES47" s="979"/>
      <c r="ET47" s="979"/>
      <c r="EU47" s="979"/>
      <c r="EV47" s="979"/>
      <c r="EW47" s="979"/>
      <c r="EX47" s="979"/>
      <c r="EY47" s="979"/>
      <c r="EZ47" s="979"/>
      <c r="FA47" s="979"/>
      <c r="FB47" s="979"/>
      <c r="FC47" s="979"/>
      <c r="FD47" s="979"/>
      <c r="FE47" s="979"/>
      <c r="FF47" s="979"/>
      <c r="FG47" s="979"/>
      <c r="FH47" s="979"/>
      <c r="FI47" s="979"/>
      <c r="FJ47" s="979"/>
      <c r="FK47" s="979"/>
      <c r="FL47" s="979"/>
      <c r="FM47" s="979"/>
      <c r="FN47" s="979"/>
      <c r="FO47" s="979"/>
      <c r="FP47" s="979"/>
      <c r="FQ47" s="979"/>
      <c r="FR47" s="979"/>
      <c r="FS47" s="979"/>
      <c r="FT47" s="979"/>
      <c r="FU47" s="979"/>
      <c r="FV47" s="979"/>
      <c r="FW47" s="979"/>
      <c r="FX47" s="979"/>
    </row>
    <row r="48" spans="1:180" s="980" customFormat="1" ht="153" customHeight="1">
      <c r="A48" s="1456"/>
      <c r="B48" s="1459"/>
      <c r="C48" s="1462"/>
      <c r="D48" s="1254" t="s">
        <v>2831</v>
      </c>
      <c r="E48" s="1254" t="s">
        <v>2832</v>
      </c>
      <c r="F48" s="1464"/>
      <c r="G48" s="978"/>
      <c r="H48" s="978"/>
      <c r="I48" s="978"/>
      <c r="J48" s="978"/>
      <c r="K48" s="978"/>
      <c r="L48" s="978"/>
      <c r="M48" s="978"/>
      <c r="N48" s="978"/>
      <c r="O48" s="978"/>
      <c r="P48" s="978"/>
      <c r="Q48" s="978"/>
      <c r="R48" s="978"/>
      <c r="S48" s="1467"/>
      <c r="T48" s="1469"/>
      <c r="U48" s="1448"/>
      <c r="V48" s="979"/>
      <c r="W48" s="979"/>
      <c r="X48" s="979"/>
      <c r="Y48" s="979"/>
      <c r="Z48" s="979"/>
      <c r="AA48" s="979"/>
      <c r="AB48" s="979"/>
      <c r="AC48" s="979"/>
      <c r="AD48" s="979"/>
      <c r="AE48" s="979"/>
      <c r="AF48" s="979"/>
      <c r="AG48" s="979"/>
      <c r="AH48" s="979"/>
      <c r="AI48" s="979"/>
      <c r="AJ48" s="979"/>
      <c r="AK48" s="979"/>
      <c r="AL48" s="979"/>
      <c r="AM48" s="979"/>
      <c r="AN48" s="979"/>
      <c r="AO48" s="979"/>
      <c r="AP48" s="979"/>
      <c r="AQ48" s="979"/>
      <c r="AR48" s="979"/>
      <c r="AS48" s="979"/>
      <c r="AT48" s="979"/>
      <c r="AU48" s="979"/>
      <c r="AV48" s="979"/>
      <c r="AW48" s="979"/>
      <c r="AX48" s="979"/>
      <c r="AY48" s="979"/>
      <c r="AZ48" s="979"/>
      <c r="BA48" s="979"/>
      <c r="BB48" s="979"/>
      <c r="BC48" s="979"/>
      <c r="BD48" s="979"/>
      <c r="BE48" s="979"/>
      <c r="BF48" s="979"/>
      <c r="BG48" s="979"/>
      <c r="BH48" s="979"/>
      <c r="BI48" s="979"/>
      <c r="BJ48" s="979"/>
      <c r="BK48" s="979"/>
      <c r="BL48" s="979"/>
      <c r="BM48" s="979"/>
      <c r="BN48" s="979"/>
      <c r="BO48" s="979"/>
      <c r="BP48" s="979"/>
      <c r="BQ48" s="979"/>
      <c r="BR48" s="979"/>
      <c r="BS48" s="979"/>
      <c r="BT48" s="979"/>
      <c r="BU48" s="979"/>
      <c r="BV48" s="979"/>
      <c r="BW48" s="979"/>
      <c r="BX48" s="979"/>
      <c r="BY48" s="979"/>
      <c r="BZ48" s="979"/>
      <c r="CA48" s="979"/>
      <c r="CB48" s="979"/>
      <c r="CC48" s="979"/>
      <c r="CD48" s="979"/>
      <c r="CE48" s="979"/>
      <c r="CF48" s="979"/>
      <c r="CG48" s="979"/>
      <c r="CH48" s="979"/>
      <c r="CI48" s="979"/>
      <c r="CJ48" s="979"/>
      <c r="CK48" s="979"/>
      <c r="CL48" s="979"/>
      <c r="CM48" s="979"/>
      <c r="CN48" s="979"/>
      <c r="CO48" s="979"/>
      <c r="CP48" s="979"/>
      <c r="CQ48" s="979"/>
      <c r="CR48" s="979"/>
      <c r="CS48" s="979"/>
      <c r="CT48" s="979"/>
      <c r="CU48" s="979"/>
      <c r="CV48" s="979"/>
      <c r="CW48" s="979"/>
      <c r="CX48" s="979"/>
      <c r="CY48" s="979"/>
      <c r="CZ48" s="979"/>
      <c r="DA48" s="979"/>
      <c r="DB48" s="979"/>
      <c r="DC48" s="979"/>
      <c r="DD48" s="979"/>
      <c r="DE48" s="979"/>
      <c r="DF48" s="979"/>
      <c r="DG48" s="979"/>
      <c r="DH48" s="979"/>
      <c r="DI48" s="979"/>
      <c r="DJ48" s="979"/>
      <c r="DK48" s="979"/>
      <c r="DL48" s="979"/>
      <c r="DM48" s="979"/>
      <c r="DN48" s="979"/>
      <c r="DO48" s="979"/>
      <c r="DP48" s="979"/>
      <c r="DQ48" s="979"/>
      <c r="DR48" s="979"/>
      <c r="DS48" s="979"/>
      <c r="DT48" s="979"/>
      <c r="DU48" s="979"/>
      <c r="DV48" s="979"/>
      <c r="DW48" s="979"/>
      <c r="DX48" s="979"/>
      <c r="DY48" s="979"/>
      <c r="DZ48" s="979"/>
      <c r="EA48" s="979"/>
      <c r="EB48" s="979"/>
      <c r="EC48" s="979"/>
      <c r="ED48" s="979"/>
      <c r="EE48" s="979"/>
      <c r="EF48" s="979"/>
      <c r="EG48" s="979"/>
      <c r="EH48" s="979"/>
      <c r="EI48" s="979"/>
      <c r="EJ48" s="979"/>
      <c r="EK48" s="979"/>
      <c r="EL48" s="979"/>
      <c r="EM48" s="979"/>
      <c r="EN48" s="979"/>
      <c r="EO48" s="979"/>
      <c r="EP48" s="979"/>
      <c r="EQ48" s="979"/>
      <c r="ER48" s="979"/>
      <c r="ES48" s="979"/>
      <c r="ET48" s="979"/>
      <c r="EU48" s="979"/>
      <c r="EV48" s="979"/>
      <c r="EW48" s="979"/>
      <c r="EX48" s="979"/>
      <c r="EY48" s="979"/>
      <c r="EZ48" s="979"/>
      <c r="FA48" s="979"/>
      <c r="FB48" s="979"/>
      <c r="FC48" s="979"/>
      <c r="FD48" s="979"/>
      <c r="FE48" s="979"/>
      <c r="FF48" s="979"/>
      <c r="FG48" s="979"/>
      <c r="FH48" s="979"/>
      <c r="FI48" s="979"/>
      <c r="FJ48" s="979"/>
      <c r="FK48" s="979"/>
      <c r="FL48" s="979"/>
      <c r="FM48" s="979"/>
      <c r="FN48" s="979"/>
      <c r="FO48" s="979"/>
      <c r="FP48" s="979"/>
      <c r="FQ48" s="979"/>
      <c r="FR48" s="979"/>
      <c r="FS48" s="979"/>
      <c r="FT48" s="979"/>
      <c r="FU48" s="979"/>
      <c r="FV48" s="979"/>
      <c r="FW48" s="979"/>
      <c r="FX48" s="979"/>
    </row>
    <row r="49" spans="1:180" s="980" customFormat="1" ht="108.75" customHeight="1">
      <c r="A49" s="1456"/>
      <c r="B49" s="1459"/>
      <c r="C49" s="1462"/>
      <c r="D49" s="981" t="s">
        <v>2833</v>
      </c>
      <c r="E49" s="981" t="s">
        <v>2834</v>
      </c>
      <c r="F49" s="1464"/>
      <c r="G49" s="978"/>
      <c r="H49" s="978"/>
      <c r="I49" s="978"/>
      <c r="J49" s="978"/>
      <c r="K49" s="978"/>
      <c r="L49" s="978"/>
      <c r="M49" s="978"/>
      <c r="N49" s="978"/>
      <c r="O49" s="978"/>
      <c r="P49" s="982"/>
      <c r="Q49" s="982"/>
      <c r="R49" s="982"/>
      <c r="S49" s="1467"/>
      <c r="T49" s="1469"/>
      <c r="U49" s="1448"/>
      <c r="V49" s="979"/>
      <c r="W49" s="979"/>
      <c r="X49" s="979"/>
      <c r="Y49" s="979"/>
      <c r="Z49" s="979"/>
      <c r="AA49" s="979"/>
      <c r="AB49" s="979"/>
      <c r="AC49" s="979"/>
      <c r="AD49" s="979"/>
      <c r="AE49" s="979"/>
      <c r="AF49" s="979"/>
      <c r="AG49" s="979"/>
      <c r="AH49" s="979"/>
      <c r="AI49" s="979"/>
      <c r="AJ49" s="979"/>
      <c r="AK49" s="979"/>
      <c r="AL49" s="979"/>
      <c r="AM49" s="979"/>
      <c r="AN49" s="979"/>
      <c r="AO49" s="979"/>
      <c r="AP49" s="979"/>
      <c r="AQ49" s="979"/>
      <c r="AR49" s="979"/>
      <c r="AS49" s="979"/>
      <c r="AT49" s="979"/>
      <c r="AU49" s="979"/>
      <c r="AV49" s="979"/>
      <c r="AW49" s="979"/>
      <c r="AX49" s="979"/>
      <c r="AY49" s="979"/>
      <c r="AZ49" s="979"/>
      <c r="BA49" s="979"/>
      <c r="BB49" s="979"/>
      <c r="BC49" s="979"/>
      <c r="BD49" s="979"/>
      <c r="BE49" s="979"/>
      <c r="BF49" s="979"/>
      <c r="BG49" s="979"/>
      <c r="BH49" s="979"/>
      <c r="BI49" s="979"/>
      <c r="BJ49" s="979"/>
      <c r="BK49" s="979"/>
      <c r="BL49" s="979"/>
      <c r="BM49" s="979"/>
      <c r="BN49" s="979"/>
      <c r="BO49" s="979"/>
      <c r="BP49" s="979"/>
      <c r="BQ49" s="979"/>
      <c r="BR49" s="979"/>
      <c r="BS49" s="979"/>
      <c r="BT49" s="979"/>
      <c r="BU49" s="979"/>
      <c r="BV49" s="979"/>
      <c r="BW49" s="979"/>
      <c r="BX49" s="979"/>
      <c r="BY49" s="979"/>
      <c r="BZ49" s="979"/>
      <c r="CA49" s="979"/>
      <c r="CB49" s="979"/>
      <c r="CC49" s="979"/>
      <c r="CD49" s="979"/>
      <c r="CE49" s="979"/>
      <c r="CF49" s="979"/>
      <c r="CG49" s="979"/>
      <c r="CH49" s="979"/>
      <c r="CI49" s="979"/>
      <c r="CJ49" s="979"/>
      <c r="CK49" s="979"/>
      <c r="CL49" s="979"/>
      <c r="CM49" s="979"/>
      <c r="CN49" s="979"/>
      <c r="CO49" s="979"/>
      <c r="CP49" s="979"/>
      <c r="CQ49" s="979"/>
      <c r="CR49" s="979"/>
      <c r="CS49" s="979"/>
      <c r="CT49" s="979"/>
      <c r="CU49" s="979"/>
      <c r="CV49" s="979"/>
      <c r="CW49" s="979"/>
      <c r="CX49" s="979"/>
      <c r="CY49" s="979"/>
      <c r="CZ49" s="979"/>
      <c r="DA49" s="979"/>
      <c r="DB49" s="979"/>
      <c r="DC49" s="979"/>
      <c r="DD49" s="979"/>
      <c r="DE49" s="979"/>
      <c r="DF49" s="979"/>
      <c r="DG49" s="979"/>
      <c r="DH49" s="979"/>
      <c r="DI49" s="979"/>
      <c r="DJ49" s="979"/>
      <c r="DK49" s="979"/>
      <c r="DL49" s="979"/>
      <c r="DM49" s="979"/>
      <c r="DN49" s="979"/>
      <c r="DO49" s="979"/>
      <c r="DP49" s="979"/>
      <c r="DQ49" s="979"/>
      <c r="DR49" s="979"/>
      <c r="DS49" s="979"/>
      <c r="DT49" s="979"/>
      <c r="DU49" s="979"/>
      <c r="DV49" s="979"/>
      <c r="DW49" s="979"/>
      <c r="DX49" s="979"/>
      <c r="DY49" s="979"/>
      <c r="DZ49" s="979"/>
      <c r="EA49" s="979"/>
      <c r="EB49" s="979"/>
      <c r="EC49" s="979"/>
      <c r="ED49" s="979"/>
      <c r="EE49" s="979"/>
      <c r="EF49" s="979"/>
      <c r="EG49" s="979"/>
      <c r="EH49" s="979"/>
      <c r="EI49" s="979"/>
      <c r="EJ49" s="979"/>
      <c r="EK49" s="979"/>
      <c r="EL49" s="979"/>
      <c r="EM49" s="979"/>
      <c r="EN49" s="979"/>
      <c r="EO49" s="979"/>
      <c r="EP49" s="979"/>
      <c r="EQ49" s="979"/>
      <c r="ER49" s="979"/>
      <c r="ES49" s="979"/>
      <c r="ET49" s="979"/>
      <c r="EU49" s="979"/>
      <c r="EV49" s="979"/>
      <c r="EW49" s="979"/>
      <c r="EX49" s="979"/>
      <c r="EY49" s="979"/>
      <c r="EZ49" s="979"/>
      <c r="FA49" s="979"/>
      <c r="FB49" s="979"/>
      <c r="FC49" s="979"/>
      <c r="FD49" s="979"/>
      <c r="FE49" s="979"/>
      <c r="FF49" s="979"/>
      <c r="FG49" s="979"/>
      <c r="FH49" s="979"/>
      <c r="FI49" s="979"/>
      <c r="FJ49" s="979"/>
      <c r="FK49" s="979"/>
      <c r="FL49" s="979"/>
      <c r="FM49" s="979"/>
      <c r="FN49" s="979"/>
      <c r="FO49" s="979"/>
      <c r="FP49" s="979"/>
      <c r="FQ49" s="979"/>
      <c r="FR49" s="979"/>
      <c r="FS49" s="979"/>
      <c r="FT49" s="979"/>
      <c r="FU49" s="979"/>
      <c r="FV49" s="979"/>
      <c r="FW49" s="979"/>
      <c r="FX49" s="979"/>
    </row>
    <row r="50" spans="1:180" s="980" customFormat="1" ht="102.75" customHeight="1">
      <c r="A50" s="1457"/>
      <c r="B50" s="1460"/>
      <c r="C50" s="1463"/>
      <c r="D50" s="981" t="s">
        <v>2835</v>
      </c>
      <c r="E50" s="981" t="s">
        <v>2836</v>
      </c>
      <c r="F50" s="1465"/>
      <c r="G50" s="978"/>
      <c r="H50" s="978"/>
      <c r="I50" s="978"/>
      <c r="J50" s="978"/>
      <c r="K50" s="978"/>
      <c r="L50" s="978"/>
      <c r="M50" s="978"/>
      <c r="N50" s="978"/>
      <c r="O50" s="978"/>
      <c r="P50" s="982"/>
      <c r="Q50" s="982"/>
      <c r="R50" s="982"/>
      <c r="S50" s="1468"/>
      <c r="T50" s="1470"/>
      <c r="U50" s="1448"/>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79"/>
      <c r="AY50" s="979"/>
      <c r="AZ50" s="979"/>
      <c r="BA50" s="979"/>
      <c r="BB50" s="979"/>
      <c r="BC50" s="979"/>
      <c r="BD50" s="979"/>
      <c r="BE50" s="979"/>
      <c r="BF50" s="979"/>
      <c r="BG50" s="979"/>
      <c r="BH50" s="979"/>
      <c r="BI50" s="979"/>
      <c r="BJ50" s="979"/>
      <c r="BK50" s="979"/>
      <c r="BL50" s="979"/>
      <c r="BM50" s="979"/>
      <c r="BN50" s="979"/>
      <c r="BO50" s="979"/>
      <c r="BP50" s="979"/>
      <c r="BQ50" s="979"/>
      <c r="BR50" s="979"/>
      <c r="BS50" s="979"/>
      <c r="BT50" s="979"/>
      <c r="BU50" s="979"/>
      <c r="BV50" s="979"/>
      <c r="BW50" s="979"/>
      <c r="BX50" s="979"/>
      <c r="BY50" s="979"/>
      <c r="BZ50" s="979"/>
      <c r="CA50" s="979"/>
      <c r="CB50" s="979"/>
      <c r="CC50" s="979"/>
      <c r="CD50" s="979"/>
      <c r="CE50" s="979"/>
      <c r="CF50" s="979"/>
      <c r="CG50" s="979"/>
      <c r="CH50" s="979"/>
      <c r="CI50" s="979"/>
      <c r="CJ50" s="979"/>
      <c r="CK50" s="979"/>
      <c r="CL50" s="979"/>
      <c r="CM50" s="979"/>
      <c r="CN50" s="979"/>
      <c r="CO50" s="979"/>
      <c r="CP50" s="979"/>
      <c r="CQ50" s="979"/>
      <c r="CR50" s="979"/>
      <c r="CS50" s="979"/>
      <c r="CT50" s="979"/>
      <c r="CU50" s="979"/>
      <c r="CV50" s="979"/>
      <c r="CW50" s="979"/>
      <c r="CX50" s="979"/>
      <c r="CY50" s="979"/>
      <c r="CZ50" s="979"/>
      <c r="DA50" s="979"/>
      <c r="DB50" s="979"/>
      <c r="DC50" s="979"/>
      <c r="DD50" s="979"/>
      <c r="DE50" s="979"/>
      <c r="DF50" s="979"/>
      <c r="DG50" s="979"/>
      <c r="DH50" s="979"/>
      <c r="DI50" s="979"/>
      <c r="DJ50" s="979"/>
      <c r="DK50" s="979"/>
      <c r="DL50" s="979"/>
      <c r="DM50" s="979"/>
      <c r="DN50" s="979"/>
      <c r="DO50" s="979"/>
      <c r="DP50" s="979"/>
      <c r="DQ50" s="979"/>
      <c r="DR50" s="979"/>
      <c r="DS50" s="979"/>
      <c r="DT50" s="979"/>
      <c r="DU50" s="979"/>
      <c r="DV50" s="979"/>
      <c r="DW50" s="979"/>
      <c r="DX50" s="979"/>
      <c r="DY50" s="979"/>
      <c r="DZ50" s="979"/>
      <c r="EA50" s="979"/>
      <c r="EB50" s="979"/>
      <c r="EC50" s="979"/>
      <c r="ED50" s="979"/>
      <c r="EE50" s="979"/>
      <c r="EF50" s="979"/>
      <c r="EG50" s="979"/>
      <c r="EH50" s="979"/>
      <c r="EI50" s="979"/>
      <c r="EJ50" s="979"/>
      <c r="EK50" s="979"/>
      <c r="EL50" s="979"/>
      <c r="EM50" s="979"/>
      <c r="EN50" s="979"/>
      <c r="EO50" s="979"/>
      <c r="EP50" s="979"/>
      <c r="EQ50" s="979"/>
      <c r="ER50" s="979"/>
      <c r="ES50" s="979"/>
      <c r="ET50" s="979"/>
      <c r="EU50" s="979"/>
      <c r="EV50" s="979"/>
      <c r="EW50" s="979"/>
      <c r="EX50" s="979"/>
      <c r="EY50" s="979"/>
      <c r="EZ50" s="979"/>
      <c r="FA50" s="979"/>
      <c r="FB50" s="979"/>
      <c r="FC50" s="979"/>
      <c r="FD50" s="979"/>
      <c r="FE50" s="979"/>
      <c r="FF50" s="979"/>
      <c r="FG50" s="979"/>
      <c r="FH50" s="979"/>
      <c r="FI50" s="979"/>
      <c r="FJ50" s="979"/>
      <c r="FK50" s="979"/>
      <c r="FL50" s="979"/>
      <c r="FM50" s="979"/>
      <c r="FN50" s="979"/>
      <c r="FO50" s="979"/>
      <c r="FP50" s="979"/>
      <c r="FQ50" s="979"/>
      <c r="FR50" s="979"/>
      <c r="FS50" s="979"/>
      <c r="FT50" s="979"/>
      <c r="FU50" s="979"/>
      <c r="FV50" s="979"/>
      <c r="FW50" s="979"/>
      <c r="FX50" s="979"/>
    </row>
    <row r="51" spans="1:180" s="950" customFormat="1" ht="12" customHeight="1">
      <c r="A51" s="983"/>
      <c r="B51" s="984"/>
      <c r="C51" s="985"/>
      <c r="D51" s="986"/>
      <c r="E51" s="987"/>
      <c r="F51" s="988"/>
      <c r="G51" s="989"/>
      <c r="H51" s="989"/>
      <c r="I51" s="989"/>
      <c r="J51" s="990"/>
      <c r="K51" s="990"/>
      <c r="L51" s="990"/>
      <c r="M51" s="989"/>
      <c r="N51" s="989"/>
      <c r="O51" s="990"/>
      <c r="P51" s="989"/>
      <c r="Q51" s="989"/>
      <c r="R51" s="990"/>
      <c r="S51" s="991"/>
      <c r="T51" s="992"/>
      <c r="U51" s="993"/>
    </row>
    <row r="52" spans="1:180" s="950" customFormat="1" ht="28.5" customHeight="1">
      <c r="A52" s="1405" t="s">
        <v>2837</v>
      </c>
      <c r="B52" s="1406"/>
      <c r="C52" s="1406"/>
      <c r="D52" s="1406"/>
      <c r="E52" s="1406"/>
      <c r="F52" s="1406"/>
      <c r="G52" s="1406"/>
      <c r="H52" s="1406"/>
      <c r="I52" s="1406"/>
      <c r="J52" s="1406"/>
      <c r="K52" s="1406"/>
      <c r="L52" s="1406"/>
      <c r="M52" s="1406"/>
      <c r="N52" s="1406"/>
      <c r="O52" s="1406"/>
      <c r="P52" s="1406"/>
      <c r="Q52" s="1406"/>
      <c r="R52" s="1406"/>
      <c r="S52" s="1406"/>
      <c r="T52" s="1406"/>
      <c r="U52" s="1406"/>
    </row>
    <row r="53" spans="1:180" s="950" customFormat="1">
      <c r="A53" s="994">
        <v>1</v>
      </c>
      <c r="B53" s="994">
        <v>2</v>
      </c>
      <c r="C53" s="994">
        <v>3</v>
      </c>
      <c r="D53" s="994">
        <v>4</v>
      </c>
      <c r="E53" s="994">
        <v>5</v>
      </c>
      <c r="F53" s="994">
        <v>6</v>
      </c>
      <c r="G53" s="1444">
        <v>7</v>
      </c>
      <c r="H53" s="1444"/>
      <c r="I53" s="1444"/>
      <c r="J53" s="1444"/>
      <c r="K53" s="1444"/>
      <c r="L53" s="1444"/>
      <c r="M53" s="1444"/>
      <c r="N53" s="1444"/>
      <c r="O53" s="1444"/>
      <c r="P53" s="1444"/>
      <c r="Q53" s="1444"/>
      <c r="R53" s="1444"/>
      <c r="S53" s="1449">
        <v>8</v>
      </c>
      <c r="T53" s="1450"/>
      <c r="U53" s="1450"/>
    </row>
    <row r="54" spans="1:180" s="950" customFormat="1" ht="20.25" customHeight="1">
      <c r="A54" s="1451" t="s">
        <v>2824</v>
      </c>
      <c r="B54" s="1453" t="s">
        <v>5</v>
      </c>
      <c r="C54" s="1454" t="s">
        <v>6</v>
      </c>
      <c r="D54" s="1454" t="s">
        <v>729</v>
      </c>
      <c r="E54" s="1454" t="s">
        <v>8</v>
      </c>
      <c r="F54" s="1425" t="s">
        <v>9</v>
      </c>
      <c r="G54" s="1441" t="s">
        <v>10</v>
      </c>
      <c r="H54" s="1441"/>
      <c r="I54" s="1441"/>
      <c r="J54" s="1441"/>
      <c r="K54" s="1441"/>
      <c r="L54" s="1441"/>
      <c r="M54" s="1441"/>
      <c r="N54" s="1441"/>
      <c r="O54" s="1441"/>
      <c r="P54" s="1441"/>
      <c r="Q54" s="1441"/>
      <c r="R54" s="1441"/>
      <c r="S54" s="1442" t="s">
        <v>11</v>
      </c>
      <c r="T54" s="1443"/>
      <c r="U54" s="1443"/>
    </row>
    <row r="55" spans="1:180" s="950" customFormat="1" ht="20.25" customHeight="1">
      <c r="A55" s="1452"/>
      <c r="B55" s="1453"/>
      <c r="C55" s="1454"/>
      <c r="D55" s="1454"/>
      <c r="E55" s="1454"/>
      <c r="F55" s="1426"/>
      <c r="G55" s="1444" t="s">
        <v>12</v>
      </c>
      <c r="H55" s="1444"/>
      <c r="I55" s="1444"/>
      <c r="J55" s="1444" t="s">
        <v>13</v>
      </c>
      <c r="K55" s="1444"/>
      <c r="L55" s="1444"/>
      <c r="M55" s="1444" t="s">
        <v>14</v>
      </c>
      <c r="N55" s="1444"/>
      <c r="O55" s="1444"/>
      <c r="P55" s="1444" t="s">
        <v>15</v>
      </c>
      <c r="Q55" s="1444"/>
      <c r="R55" s="1444"/>
      <c r="S55" s="1445" t="s">
        <v>16</v>
      </c>
      <c r="T55" s="1446" t="s">
        <v>17</v>
      </c>
      <c r="U55" s="1447"/>
    </row>
    <row r="56" spans="1:180" s="950" customFormat="1">
      <c r="A56" s="1422"/>
      <c r="B56" s="1424"/>
      <c r="C56" s="1427"/>
      <c r="D56" s="1427"/>
      <c r="E56" s="1427"/>
      <c r="F56" s="1427"/>
      <c r="G56" s="953">
        <v>1</v>
      </c>
      <c r="H56" s="953">
        <v>2</v>
      </c>
      <c r="I56" s="953">
        <v>3</v>
      </c>
      <c r="J56" s="953">
        <v>4</v>
      </c>
      <c r="K56" s="953">
        <v>5</v>
      </c>
      <c r="L56" s="953">
        <v>6</v>
      </c>
      <c r="M56" s="953">
        <v>7</v>
      </c>
      <c r="N56" s="953">
        <v>8</v>
      </c>
      <c r="O56" s="953">
        <v>9</v>
      </c>
      <c r="P56" s="953">
        <v>10</v>
      </c>
      <c r="Q56" s="953">
        <v>11</v>
      </c>
      <c r="R56" s="953">
        <v>12</v>
      </c>
      <c r="S56" s="1417"/>
      <c r="T56" s="977" t="s">
        <v>18</v>
      </c>
      <c r="U56" s="967" t="s">
        <v>19</v>
      </c>
    </row>
    <row r="57" spans="1:180" s="950" customFormat="1" ht="295.5" customHeight="1">
      <c r="A57" s="995" t="s">
        <v>2838</v>
      </c>
      <c r="B57" s="996" t="s">
        <v>2839</v>
      </c>
      <c r="C57" s="81">
        <v>1</v>
      </c>
      <c r="D57" s="997" t="s">
        <v>2840</v>
      </c>
      <c r="E57" s="71" t="s">
        <v>2841</v>
      </c>
      <c r="F57" s="85" t="s">
        <v>2842</v>
      </c>
      <c r="G57" s="998"/>
      <c r="H57" s="998"/>
      <c r="I57" s="998"/>
      <c r="J57" s="999"/>
      <c r="K57" s="999"/>
      <c r="L57" s="999"/>
      <c r="M57" s="998"/>
      <c r="N57" s="998"/>
      <c r="O57" s="999"/>
      <c r="P57" s="998"/>
      <c r="Q57" s="998"/>
      <c r="R57" s="999"/>
      <c r="S57" s="956" t="s">
        <v>2843</v>
      </c>
      <c r="T57" s="1000">
        <v>300000</v>
      </c>
      <c r="U57" s="1001"/>
    </row>
    <row r="58" spans="1:180" s="950" customFormat="1" ht="51" customHeight="1">
      <c r="A58" s="1482" t="s">
        <v>2844</v>
      </c>
      <c r="B58" s="1436" t="s">
        <v>2845</v>
      </c>
      <c r="C58" s="1428">
        <v>1</v>
      </c>
      <c r="D58" s="956" t="s">
        <v>3643</v>
      </c>
      <c r="E58" s="956" t="s">
        <v>2809</v>
      </c>
      <c r="F58" s="1428" t="s">
        <v>2778</v>
      </c>
      <c r="G58" s="1002"/>
      <c r="H58" s="1002"/>
      <c r="I58" s="1002"/>
      <c r="J58" s="999"/>
      <c r="K58" s="999"/>
      <c r="L58" s="999"/>
      <c r="M58" s="1002"/>
      <c r="N58" s="1002"/>
      <c r="O58" s="1003"/>
      <c r="P58" s="1002"/>
      <c r="Q58" s="1002"/>
      <c r="R58" s="1003"/>
      <c r="S58" s="1410" t="s">
        <v>2846</v>
      </c>
      <c r="T58" s="1430">
        <v>80000</v>
      </c>
      <c r="U58" s="1471"/>
    </row>
    <row r="59" spans="1:180" s="950" customFormat="1" ht="55.5" customHeight="1">
      <c r="A59" s="1483"/>
      <c r="B59" s="1437"/>
      <c r="C59" s="1429"/>
      <c r="D59" s="956" t="s">
        <v>3644</v>
      </c>
      <c r="E59" s="956" t="s">
        <v>2781</v>
      </c>
      <c r="F59" s="1429" t="s">
        <v>2847</v>
      </c>
      <c r="G59" s="1002"/>
      <c r="H59" s="1002"/>
      <c r="I59" s="1002"/>
      <c r="J59" s="999"/>
      <c r="K59" s="999"/>
      <c r="L59" s="999"/>
      <c r="M59" s="1002"/>
      <c r="N59" s="1002"/>
      <c r="O59" s="1003"/>
      <c r="P59" s="1002"/>
      <c r="Q59" s="1002"/>
      <c r="R59" s="1003"/>
      <c r="S59" s="1411"/>
      <c r="T59" s="1431"/>
      <c r="U59" s="1472"/>
    </row>
    <row r="60" spans="1:180" ht="92.25" customHeight="1">
      <c r="A60" s="1484"/>
      <c r="B60" s="1438"/>
      <c r="C60" s="1439"/>
      <c r="D60" s="962" t="s">
        <v>3645</v>
      </c>
      <c r="E60" s="956" t="s">
        <v>2785</v>
      </c>
      <c r="F60" s="1439" t="s">
        <v>2848</v>
      </c>
      <c r="G60" s="1002"/>
      <c r="H60" s="1002"/>
      <c r="I60" s="1002"/>
      <c r="J60" s="998"/>
      <c r="K60" s="998"/>
      <c r="L60" s="999"/>
      <c r="M60" s="1002"/>
      <c r="N60" s="1002"/>
      <c r="O60" s="1002"/>
      <c r="P60" s="1002"/>
      <c r="Q60" s="1002"/>
      <c r="R60" s="1002"/>
      <c r="S60" s="1412"/>
      <c r="T60" s="1432"/>
      <c r="U60" s="1473"/>
      <c r="V60" s="950"/>
      <c r="W60" s="950"/>
      <c r="X60" s="950"/>
      <c r="Y60" s="950"/>
      <c r="Z60" s="950"/>
      <c r="AA60" s="950"/>
      <c r="AB60" s="950"/>
      <c r="AC60" s="950"/>
      <c r="AD60" s="950"/>
      <c r="AE60" s="950"/>
      <c r="AF60" s="950"/>
      <c r="AG60" s="950"/>
      <c r="AH60" s="950"/>
      <c r="AI60" s="950"/>
      <c r="AJ60" s="950"/>
      <c r="AK60" s="950"/>
      <c r="AL60" s="950"/>
      <c r="AM60" s="950"/>
      <c r="AN60" s="950"/>
      <c r="AO60" s="950"/>
      <c r="AP60" s="950"/>
      <c r="AQ60" s="950"/>
      <c r="AR60" s="950"/>
      <c r="AS60" s="950"/>
      <c r="AT60" s="950"/>
      <c r="AU60" s="950"/>
      <c r="AV60" s="950"/>
      <c r="AW60" s="950"/>
      <c r="AX60" s="950"/>
      <c r="AY60" s="950"/>
      <c r="AZ60" s="950"/>
      <c r="BA60" s="950"/>
      <c r="BB60" s="950"/>
      <c r="BC60" s="950"/>
      <c r="BD60" s="950"/>
      <c r="BE60" s="950"/>
      <c r="BF60" s="950"/>
      <c r="BG60" s="950"/>
      <c r="BH60" s="950"/>
      <c r="BI60" s="950"/>
      <c r="BJ60" s="950"/>
      <c r="BK60" s="950"/>
      <c r="BL60" s="950"/>
      <c r="BM60" s="950"/>
      <c r="BN60" s="950"/>
      <c r="BO60" s="950"/>
      <c r="BP60" s="950"/>
      <c r="BQ60" s="950"/>
      <c r="BR60" s="950"/>
      <c r="BS60" s="950"/>
      <c r="BT60" s="950"/>
      <c r="BU60" s="950"/>
    </row>
    <row r="61" spans="1:180" ht="92.25" customHeight="1">
      <c r="A61" s="1474" t="s">
        <v>2849</v>
      </c>
      <c r="B61" s="1004"/>
      <c r="C61" s="1005"/>
      <c r="D61" s="1006" t="s">
        <v>2850</v>
      </c>
      <c r="E61" s="1007" t="s">
        <v>2851</v>
      </c>
      <c r="F61" s="1428" t="s">
        <v>2852</v>
      </c>
      <c r="G61" s="998"/>
      <c r="H61" s="998"/>
      <c r="I61" s="1002"/>
      <c r="J61" s="998"/>
      <c r="K61" s="1008"/>
      <c r="L61" s="1009"/>
      <c r="M61" s="1008"/>
      <c r="N61" s="1008"/>
      <c r="O61" s="1008"/>
      <c r="P61" s="1008"/>
      <c r="Q61" s="1008"/>
      <c r="R61" s="1008"/>
      <c r="S61" s="1010"/>
      <c r="T61" s="1011"/>
      <c r="U61" s="1012"/>
      <c r="V61" s="950"/>
      <c r="W61" s="950"/>
      <c r="X61" s="950"/>
      <c r="Y61" s="950"/>
      <c r="Z61" s="950"/>
      <c r="AA61" s="950"/>
      <c r="AB61" s="950"/>
      <c r="AC61" s="950"/>
      <c r="AD61" s="950"/>
      <c r="AE61" s="950"/>
      <c r="AF61" s="950"/>
      <c r="AG61" s="950"/>
      <c r="AH61" s="950"/>
      <c r="AI61" s="950"/>
      <c r="AJ61" s="950"/>
      <c r="AK61" s="950"/>
      <c r="AL61" s="950"/>
      <c r="AM61" s="950"/>
      <c r="AN61" s="950"/>
      <c r="AO61" s="950"/>
      <c r="AP61" s="950"/>
      <c r="AQ61" s="950"/>
      <c r="AR61" s="950"/>
      <c r="AS61" s="950"/>
      <c r="AT61" s="950"/>
      <c r="AU61" s="950"/>
      <c r="AV61" s="950"/>
      <c r="AW61" s="950"/>
      <c r="AX61" s="950"/>
      <c r="AY61" s="950"/>
      <c r="AZ61" s="950"/>
      <c r="BA61" s="950"/>
      <c r="BB61" s="950"/>
      <c r="BC61" s="950"/>
      <c r="BD61" s="950"/>
      <c r="BE61" s="950"/>
      <c r="BF61" s="950"/>
      <c r="BG61" s="950"/>
      <c r="BH61" s="950"/>
      <c r="BI61" s="950"/>
      <c r="BJ61" s="950"/>
      <c r="BK61" s="950"/>
      <c r="BL61" s="950"/>
      <c r="BM61" s="950"/>
      <c r="BN61" s="950"/>
      <c r="BO61" s="950"/>
      <c r="BP61" s="950"/>
      <c r="BQ61" s="950"/>
      <c r="BR61" s="950"/>
      <c r="BS61" s="950"/>
      <c r="BT61" s="950"/>
      <c r="BU61" s="950"/>
    </row>
    <row r="62" spans="1:180" ht="92.25" customHeight="1">
      <c r="A62" s="1475"/>
      <c r="B62" s="1004"/>
      <c r="C62" s="1005"/>
      <c r="D62" s="1013" t="s">
        <v>2853</v>
      </c>
      <c r="E62" s="1007" t="s">
        <v>2854</v>
      </c>
      <c r="F62" s="1439"/>
      <c r="G62" s="1002"/>
      <c r="H62" s="1002"/>
      <c r="I62" s="1002"/>
      <c r="J62" s="1002"/>
      <c r="K62" s="998"/>
      <c r="L62" s="999"/>
      <c r="M62" s="1002"/>
      <c r="N62" s="1002"/>
      <c r="O62" s="1002"/>
      <c r="P62" s="1002"/>
      <c r="Q62" s="1002"/>
      <c r="R62" s="1002"/>
      <c r="S62" s="1014"/>
      <c r="T62" s="1015">
        <v>12000</v>
      </c>
      <c r="U62" s="1012"/>
      <c r="V62" s="950"/>
      <c r="W62" s="950"/>
      <c r="X62" s="950"/>
      <c r="Y62" s="950"/>
      <c r="Z62" s="950"/>
      <c r="AA62" s="950"/>
      <c r="AB62" s="950"/>
      <c r="AC62" s="950"/>
      <c r="AD62" s="950"/>
      <c r="AE62" s="950"/>
      <c r="AF62" s="950"/>
      <c r="AG62" s="950"/>
      <c r="AH62" s="950"/>
      <c r="AI62" s="950"/>
      <c r="AJ62" s="950"/>
      <c r="AK62" s="950"/>
      <c r="AL62" s="950"/>
      <c r="AM62" s="950"/>
      <c r="AN62" s="950"/>
      <c r="AO62" s="950"/>
      <c r="AP62" s="950"/>
      <c r="AQ62" s="950"/>
      <c r="AR62" s="950"/>
      <c r="AS62" s="950"/>
      <c r="AT62" s="950"/>
      <c r="AU62" s="950"/>
      <c r="AV62" s="950"/>
      <c r="AW62" s="950"/>
      <c r="AX62" s="950"/>
      <c r="AY62" s="950"/>
      <c r="AZ62" s="950"/>
      <c r="BA62" s="950"/>
      <c r="BB62" s="950"/>
      <c r="BC62" s="950"/>
      <c r="BD62" s="950"/>
      <c r="BE62" s="950"/>
      <c r="BF62" s="950"/>
      <c r="BG62" s="950"/>
      <c r="BH62" s="950"/>
      <c r="BI62" s="950"/>
      <c r="BJ62" s="950"/>
      <c r="BK62" s="950"/>
      <c r="BL62" s="950"/>
      <c r="BM62" s="950"/>
      <c r="BN62" s="950"/>
      <c r="BO62" s="950"/>
      <c r="BP62" s="950"/>
      <c r="BQ62" s="950"/>
      <c r="BR62" s="950"/>
      <c r="BS62" s="950"/>
      <c r="BT62" s="950"/>
      <c r="BU62" s="950"/>
    </row>
    <row r="63" spans="1:180" ht="107.25" customHeight="1">
      <c r="A63" s="1476" t="s">
        <v>2855</v>
      </c>
      <c r="B63" s="1478" t="s">
        <v>2856</v>
      </c>
      <c r="C63" s="1480">
        <v>1</v>
      </c>
      <c r="D63" s="997" t="s">
        <v>2857</v>
      </c>
      <c r="E63" s="956" t="s">
        <v>2851</v>
      </c>
      <c r="F63" s="1428" t="s">
        <v>2858</v>
      </c>
      <c r="G63" s="1016"/>
      <c r="H63" s="1016"/>
      <c r="I63" s="1008"/>
      <c r="J63" s="1008"/>
      <c r="K63" s="1008"/>
      <c r="L63" s="1009"/>
      <c r="M63" s="1008"/>
      <c r="N63" s="1008"/>
      <c r="O63" s="1008"/>
      <c r="P63" s="1008"/>
      <c r="Q63" s="1008"/>
      <c r="R63" s="1008"/>
      <c r="S63" s="1017"/>
      <c r="T63" s="1018"/>
      <c r="U63" s="1019"/>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0"/>
      <c r="AY63" s="950"/>
      <c r="AZ63" s="950"/>
      <c r="BA63" s="950"/>
      <c r="BB63" s="950"/>
      <c r="BC63" s="950"/>
      <c r="BD63" s="950"/>
      <c r="BE63" s="950"/>
      <c r="BF63" s="950"/>
      <c r="BG63" s="950"/>
      <c r="BH63" s="950"/>
      <c r="BI63" s="950"/>
      <c r="BJ63" s="950"/>
      <c r="BK63" s="950"/>
      <c r="BL63" s="950"/>
      <c r="BM63" s="950"/>
      <c r="BN63" s="950"/>
      <c r="BO63" s="950"/>
      <c r="BP63" s="950"/>
      <c r="BQ63" s="950"/>
      <c r="BR63" s="950"/>
      <c r="BS63" s="950"/>
      <c r="BT63" s="950"/>
      <c r="BU63" s="950"/>
    </row>
    <row r="64" spans="1:180" ht="160.5" customHeight="1">
      <c r="A64" s="1477"/>
      <c r="B64" s="1479"/>
      <c r="C64" s="1481"/>
      <c r="D64" s="997" t="s">
        <v>2859</v>
      </c>
      <c r="E64" s="956" t="s">
        <v>2854</v>
      </c>
      <c r="F64" s="1439"/>
      <c r="G64" s="1002"/>
      <c r="H64" s="1002"/>
      <c r="I64" s="998"/>
      <c r="J64" s="1002"/>
      <c r="K64" s="1002"/>
      <c r="L64" s="1003"/>
      <c r="M64" s="1002"/>
      <c r="N64" s="998"/>
      <c r="O64" s="1002"/>
      <c r="P64" s="1002"/>
      <c r="Q64" s="1002"/>
      <c r="R64" s="1002"/>
      <c r="S64" s="956" t="s">
        <v>2860</v>
      </c>
      <c r="T64" s="1020" t="s">
        <v>2861</v>
      </c>
      <c r="U64" s="1019"/>
      <c r="V64" s="1021"/>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0"/>
      <c r="AY64" s="950"/>
      <c r="AZ64" s="950"/>
      <c r="BA64" s="950"/>
      <c r="BB64" s="950"/>
      <c r="BC64" s="950"/>
      <c r="BD64" s="950"/>
      <c r="BE64" s="950"/>
      <c r="BF64" s="950"/>
      <c r="BG64" s="950"/>
      <c r="BH64" s="950"/>
      <c r="BI64" s="950"/>
      <c r="BJ64" s="950"/>
      <c r="BK64" s="950"/>
      <c r="BL64" s="950"/>
      <c r="BM64" s="950"/>
      <c r="BN64" s="950"/>
      <c r="BO64" s="950"/>
      <c r="BP64" s="950"/>
      <c r="BQ64" s="950"/>
      <c r="BR64" s="950"/>
      <c r="BS64" s="950"/>
      <c r="BT64" s="950"/>
      <c r="BU64" s="950"/>
    </row>
    <row r="65" spans="1:180" ht="18.75" customHeight="1">
      <c r="A65" s="983"/>
      <c r="B65" s="1022"/>
      <c r="C65" s="1023"/>
      <c r="D65" s="986"/>
      <c r="E65" s="1024"/>
      <c r="F65" s="1024"/>
      <c r="G65" s="989"/>
      <c r="H65" s="989"/>
      <c r="I65" s="989"/>
      <c r="J65" s="989"/>
      <c r="K65" s="989"/>
      <c r="L65" s="990"/>
      <c r="M65" s="989"/>
      <c r="N65" s="989"/>
      <c r="O65" s="989"/>
      <c r="P65" s="989"/>
      <c r="Q65" s="989"/>
      <c r="R65" s="989"/>
      <c r="S65" s="1025"/>
      <c r="T65" s="1026"/>
      <c r="U65" s="1027"/>
      <c r="V65" s="1021"/>
      <c r="W65" s="950"/>
      <c r="X65" s="950"/>
      <c r="Y65" s="950"/>
      <c r="Z65" s="950"/>
      <c r="AA65" s="950"/>
      <c r="AB65" s="950"/>
      <c r="AC65" s="950"/>
      <c r="AD65" s="950"/>
      <c r="AE65" s="950"/>
      <c r="AF65" s="950"/>
      <c r="AG65" s="950"/>
      <c r="AH65" s="950"/>
      <c r="AI65" s="950"/>
      <c r="AJ65" s="950"/>
      <c r="AK65" s="950"/>
      <c r="AL65" s="950"/>
      <c r="AM65" s="950"/>
      <c r="AN65" s="950"/>
      <c r="AO65" s="950"/>
      <c r="AP65" s="950"/>
      <c r="AQ65" s="950"/>
      <c r="AR65" s="950"/>
      <c r="AS65" s="950"/>
      <c r="AT65" s="950"/>
      <c r="AU65" s="950"/>
      <c r="AV65" s="950"/>
      <c r="AW65" s="950"/>
      <c r="AX65" s="950"/>
      <c r="AY65" s="950"/>
      <c r="AZ65" s="950"/>
      <c r="BA65" s="950"/>
      <c r="BB65" s="950"/>
      <c r="BC65" s="950"/>
      <c r="BD65" s="950"/>
      <c r="BE65" s="950"/>
      <c r="BF65" s="950"/>
      <c r="BG65" s="950"/>
      <c r="BH65" s="950"/>
      <c r="BI65" s="950"/>
      <c r="BJ65" s="950"/>
      <c r="BK65" s="950"/>
      <c r="BL65" s="950"/>
      <c r="BM65" s="950"/>
      <c r="BN65" s="950"/>
      <c r="BO65" s="950"/>
      <c r="BP65" s="950"/>
      <c r="BQ65" s="950"/>
      <c r="BR65" s="950"/>
      <c r="BS65" s="950"/>
      <c r="BT65" s="950"/>
      <c r="BU65" s="950"/>
    </row>
    <row r="66" spans="1:180" s="1028" customFormat="1" ht="38.25" customHeight="1">
      <c r="A66" s="1405" t="s">
        <v>2862</v>
      </c>
      <c r="B66" s="1406"/>
      <c r="C66" s="1406"/>
      <c r="D66" s="1406"/>
      <c r="E66" s="1406"/>
      <c r="F66" s="1406"/>
      <c r="G66" s="1406"/>
      <c r="H66" s="1406"/>
      <c r="I66" s="1406"/>
      <c r="J66" s="1406"/>
      <c r="K66" s="1406"/>
      <c r="L66" s="1406"/>
      <c r="M66" s="1406"/>
      <c r="N66" s="1406"/>
      <c r="O66" s="1406"/>
      <c r="P66" s="1406"/>
      <c r="Q66" s="1406"/>
      <c r="R66" s="1406"/>
      <c r="S66" s="1406"/>
      <c r="T66" s="1406"/>
      <c r="U66" s="1406"/>
      <c r="V66" s="1021"/>
      <c r="W66" s="950"/>
      <c r="X66" s="950"/>
      <c r="Y66" s="950"/>
      <c r="Z66" s="950"/>
      <c r="AA66" s="950"/>
      <c r="AB66" s="950"/>
      <c r="AC66" s="950"/>
      <c r="AD66" s="950"/>
      <c r="AE66" s="950"/>
      <c r="AF66" s="950"/>
      <c r="AG66" s="950"/>
      <c r="AH66" s="950"/>
      <c r="AI66" s="950"/>
      <c r="AJ66" s="950"/>
      <c r="AK66" s="950"/>
      <c r="AL66" s="950"/>
      <c r="AM66" s="950"/>
      <c r="AN66" s="950"/>
      <c r="AO66" s="950"/>
      <c r="AP66" s="950"/>
      <c r="AQ66" s="950"/>
      <c r="AR66" s="950"/>
      <c r="AS66" s="950"/>
      <c r="AT66" s="950"/>
      <c r="AU66" s="950"/>
      <c r="AV66" s="950"/>
      <c r="AW66" s="950"/>
      <c r="AX66" s="950"/>
      <c r="AY66" s="950"/>
      <c r="AZ66" s="950"/>
      <c r="BA66" s="950"/>
      <c r="BB66" s="950"/>
      <c r="BC66" s="950"/>
      <c r="BD66" s="950"/>
      <c r="BE66" s="950"/>
      <c r="BF66" s="950"/>
      <c r="BG66" s="950"/>
      <c r="BH66" s="950"/>
      <c r="BI66" s="950"/>
      <c r="BJ66" s="950"/>
      <c r="BK66" s="950"/>
      <c r="BL66" s="950"/>
      <c r="BM66" s="950"/>
      <c r="BN66" s="950"/>
      <c r="BO66" s="950"/>
      <c r="BP66" s="950"/>
      <c r="BQ66" s="950"/>
      <c r="BR66" s="950"/>
      <c r="BS66" s="950"/>
      <c r="BT66" s="950"/>
      <c r="BU66" s="950"/>
      <c r="BV66" s="950"/>
      <c r="BW66" s="950"/>
      <c r="BX66" s="950"/>
      <c r="BY66" s="950"/>
      <c r="BZ66" s="950"/>
      <c r="CA66" s="950"/>
      <c r="CB66" s="950"/>
      <c r="CC66" s="950"/>
      <c r="CD66" s="950"/>
      <c r="CE66" s="950"/>
      <c r="CF66" s="950"/>
      <c r="CG66" s="950"/>
      <c r="CH66" s="950"/>
      <c r="CI66" s="950"/>
      <c r="CJ66" s="950"/>
      <c r="CK66" s="950"/>
      <c r="CL66" s="950"/>
      <c r="CM66" s="950"/>
      <c r="CN66" s="950"/>
      <c r="CO66" s="950"/>
      <c r="CP66" s="950"/>
      <c r="CQ66" s="950"/>
      <c r="CR66" s="950"/>
      <c r="CS66" s="950"/>
      <c r="CT66" s="950"/>
      <c r="CU66" s="950"/>
      <c r="CV66" s="950"/>
      <c r="CW66" s="950"/>
      <c r="CX66" s="950"/>
      <c r="CY66" s="950"/>
      <c r="CZ66" s="950"/>
      <c r="DA66" s="950"/>
      <c r="DB66" s="950"/>
      <c r="DC66" s="950"/>
      <c r="DD66" s="950"/>
      <c r="DE66" s="950"/>
      <c r="DF66" s="950"/>
      <c r="DG66" s="950"/>
      <c r="DH66" s="950"/>
      <c r="DI66" s="950"/>
      <c r="DJ66" s="950"/>
      <c r="DK66" s="950"/>
      <c r="DL66" s="950"/>
      <c r="DM66" s="950"/>
      <c r="DN66" s="950"/>
      <c r="DO66" s="950"/>
      <c r="DP66" s="950"/>
      <c r="DQ66" s="950"/>
      <c r="DR66" s="950"/>
      <c r="DS66" s="950"/>
      <c r="DT66" s="950"/>
      <c r="DU66" s="950"/>
      <c r="DV66" s="950"/>
      <c r="DW66" s="950"/>
      <c r="DX66" s="950"/>
      <c r="DY66" s="950"/>
      <c r="DZ66" s="950"/>
      <c r="EA66" s="950"/>
      <c r="EB66" s="950"/>
      <c r="EC66" s="950"/>
      <c r="ED66" s="950"/>
      <c r="EE66" s="950"/>
      <c r="EF66" s="950"/>
      <c r="EG66" s="950"/>
      <c r="EH66" s="950"/>
      <c r="EI66" s="950"/>
      <c r="EJ66" s="950"/>
      <c r="EK66" s="950"/>
      <c r="EL66" s="950"/>
      <c r="EM66" s="950"/>
      <c r="EN66" s="950"/>
      <c r="EO66" s="950"/>
      <c r="EP66" s="950"/>
      <c r="EQ66" s="950"/>
      <c r="ER66" s="950"/>
      <c r="ES66" s="950"/>
      <c r="ET66" s="950"/>
      <c r="EU66" s="950"/>
      <c r="EV66" s="950"/>
      <c r="EW66" s="950"/>
      <c r="EX66" s="950"/>
      <c r="EY66" s="950"/>
      <c r="EZ66" s="950"/>
      <c r="FA66" s="950"/>
      <c r="FB66" s="950"/>
      <c r="FC66" s="950"/>
      <c r="FD66" s="950"/>
      <c r="FE66" s="950"/>
      <c r="FF66" s="950"/>
      <c r="FG66" s="950"/>
      <c r="FH66" s="950"/>
      <c r="FI66" s="950"/>
      <c r="FJ66" s="950"/>
      <c r="FK66" s="950"/>
      <c r="FL66" s="950"/>
      <c r="FM66" s="950"/>
      <c r="FN66" s="950"/>
      <c r="FO66" s="950"/>
      <c r="FP66" s="950"/>
      <c r="FQ66" s="950"/>
      <c r="FR66" s="950"/>
      <c r="FS66" s="950"/>
      <c r="FT66" s="950"/>
      <c r="FU66" s="950"/>
      <c r="FV66" s="950"/>
      <c r="FW66" s="950"/>
      <c r="FX66" s="950"/>
    </row>
    <row r="67" spans="1:180" s="950" customFormat="1" ht="32.25" customHeight="1">
      <c r="A67" s="994">
        <v>1</v>
      </c>
      <c r="B67" s="994">
        <v>2</v>
      </c>
      <c r="C67" s="994">
        <v>3</v>
      </c>
      <c r="D67" s="994">
        <v>4</v>
      </c>
      <c r="E67" s="994">
        <v>5</v>
      </c>
      <c r="F67" s="994">
        <v>6</v>
      </c>
      <c r="G67" s="1444">
        <v>7</v>
      </c>
      <c r="H67" s="1444"/>
      <c r="I67" s="1444"/>
      <c r="J67" s="1444"/>
      <c r="K67" s="1444"/>
      <c r="L67" s="1444"/>
      <c r="M67" s="1444"/>
      <c r="N67" s="1444"/>
      <c r="O67" s="1444"/>
      <c r="P67" s="1444"/>
      <c r="Q67" s="1444"/>
      <c r="R67" s="1444"/>
      <c r="S67" s="1449">
        <v>8</v>
      </c>
      <c r="T67" s="1450"/>
      <c r="U67" s="1450"/>
      <c r="V67" s="1021"/>
    </row>
    <row r="68" spans="1:180" s="950" customFormat="1" ht="20.25" customHeight="1">
      <c r="A68" s="1451" t="s">
        <v>2824</v>
      </c>
      <c r="B68" s="1453" t="s">
        <v>5</v>
      </c>
      <c r="C68" s="1454" t="s">
        <v>6</v>
      </c>
      <c r="D68" s="1454" t="s">
        <v>729</v>
      </c>
      <c r="E68" s="1454" t="s">
        <v>8</v>
      </c>
      <c r="F68" s="1425" t="s">
        <v>9</v>
      </c>
      <c r="G68" s="1441" t="s">
        <v>10</v>
      </c>
      <c r="H68" s="1441"/>
      <c r="I68" s="1441"/>
      <c r="J68" s="1441"/>
      <c r="K68" s="1441"/>
      <c r="L68" s="1441"/>
      <c r="M68" s="1441"/>
      <c r="N68" s="1441"/>
      <c r="O68" s="1441"/>
      <c r="P68" s="1441"/>
      <c r="Q68" s="1441"/>
      <c r="R68" s="1441"/>
      <c r="S68" s="1442" t="s">
        <v>11</v>
      </c>
      <c r="T68" s="1443"/>
      <c r="U68" s="1443"/>
    </row>
    <row r="69" spans="1:180" s="950" customFormat="1">
      <c r="A69" s="1452"/>
      <c r="B69" s="1453"/>
      <c r="C69" s="1454"/>
      <c r="D69" s="1454"/>
      <c r="E69" s="1454"/>
      <c r="F69" s="1426"/>
      <c r="G69" s="1444" t="s">
        <v>12</v>
      </c>
      <c r="H69" s="1444"/>
      <c r="I69" s="1444"/>
      <c r="J69" s="1444" t="s">
        <v>13</v>
      </c>
      <c r="K69" s="1444"/>
      <c r="L69" s="1444"/>
      <c r="M69" s="1444" t="s">
        <v>14</v>
      </c>
      <c r="N69" s="1444"/>
      <c r="O69" s="1444"/>
      <c r="P69" s="1444" t="s">
        <v>15</v>
      </c>
      <c r="Q69" s="1444"/>
      <c r="R69" s="1444"/>
      <c r="S69" s="1445" t="s">
        <v>16</v>
      </c>
      <c r="T69" s="1446" t="s">
        <v>17</v>
      </c>
      <c r="U69" s="1447"/>
      <c r="V69" s="1021"/>
    </row>
    <row r="70" spans="1:180" s="950" customFormat="1">
      <c r="A70" s="1422"/>
      <c r="B70" s="1424"/>
      <c r="C70" s="1427"/>
      <c r="D70" s="1427"/>
      <c r="E70" s="1427"/>
      <c r="F70" s="1427"/>
      <c r="G70" s="953">
        <v>1</v>
      </c>
      <c r="H70" s="953">
        <v>2</v>
      </c>
      <c r="I70" s="953">
        <v>3</v>
      </c>
      <c r="J70" s="953">
        <v>4</v>
      </c>
      <c r="K70" s="953">
        <v>5</v>
      </c>
      <c r="L70" s="953">
        <v>6</v>
      </c>
      <c r="M70" s="953">
        <v>7</v>
      </c>
      <c r="N70" s="953">
        <v>8</v>
      </c>
      <c r="O70" s="953">
        <v>9</v>
      </c>
      <c r="P70" s="953">
        <v>10</v>
      </c>
      <c r="Q70" s="953">
        <v>11</v>
      </c>
      <c r="R70" s="953">
        <v>12</v>
      </c>
      <c r="S70" s="1417"/>
      <c r="T70" s="977" t="s">
        <v>18</v>
      </c>
      <c r="U70" s="967" t="s">
        <v>19</v>
      </c>
      <c r="V70" s="1021"/>
    </row>
    <row r="71" spans="1:180" ht="190.5" customHeight="1">
      <c r="A71" s="995" t="s">
        <v>2863</v>
      </c>
      <c r="B71" s="1029" t="s">
        <v>2864</v>
      </c>
      <c r="C71" s="1030">
        <v>1</v>
      </c>
      <c r="D71" s="995" t="s">
        <v>2863</v>
      </c>
      <c r="E71" s="1031" t="s">
        <v>2865</v>
      </c>
      <c r="F71" s="1032" t="s">
        <v>2866</v>
      </c>
      <c r="G71" s="998"/>
      <c r="H71" s="1002"/>
      <c r="I71" s="1002"/>
      <c r="J71" s="1002"/>
      <c r="K71" s="1002"/>
      <c r="L71" s="1003"/>
      <c r="M71" s="1002"/>
      <c r="N71" s="1002"/>
      <c r="O71" s="1002"/>
      <c r="P71" s="1002"/>
      <c r="Q71" s="1002"/>
      <c r="R71" s="1002"/>
      <c r="S71" s="1033"/>
      <c r="T71" s="1034"/>
      <c r="U71" s="1019"/>
    </row>
    <row r="72" spans="1:180" ht="164.25" customHeight="1">
      <c r="A72" s="995" t="s">
        <v>2867</v>
      </c>
      <c r="B72" s="1029" t="s">
        <v>2868</v>
      </c>
      <c r="C72" s="1030">
        <v>1</v>
      </c>
      <c r="D72" s="997" t="s">
        <v>2869</v>
      </c>
      <c r="E72" s="1031" t="s">
        <v>2870</v>
      </c>
      <c r="F72" s="1032" t="s">
        <v>2866</v>
      </c>
      <c r="G72" s="1002"/>
      <c r="H72" s="998"/>
      <c r="I72" s="1002"/>
      <c r="J72" s="1002"/>
      <c r="K72" s="1002"/>
      <c r="L72" s="1003"/>
      <c r="M72" s="1002"/>
      <c r="N72" s="1002"/>
      <c r="O72" s="1002"/>
      <c r="P72" s="1002"/>
      <c r="Q72" s="1002"/>
      <c r="R72" s="1002"/>
      <c r="S72" s="1033"/>
      <c r="T72" s="1034"/>
      <c r="U72" s="1019"/>
    </row>
    <row r="73" spans="1:180" s="1028" customFormat="1" ht="225" customHeight="1">
      <c r="A73" s="1482" t="s">
        <v>2871</v>
      </c>
      <c r="B73" s="1490" t="s">
        <v>2872</v>
      </c>
      <c r="C73" s="1030">
        <v>12</v>
      </c>
      <c r="D73" s="997" t="s">
        <v>2873</v>
      </c>
      <c r="E73" s="1031" t="s">
        <v>2874</v>
      </c>
      <c r="F73" s="1478" t="s">
        <v>2875</v>
      </c>
      <c r="G73" s="998"/>
      <c r="H73" s="998"/>
      <c r="I73" s="998"/>
      <c r="J73" s="998"/>
      <c r="K73" s="998"/>
      <c r="L73" s="999"/>
      <c r="M73" s="998"/>
      <c r="N73" s="998"/>
      <c r="O73" s="998"/>
      <c r="P73" s="998"/>
      <c r="Q73" s="998"/>
      <c r="R73" s="998"/>
      <c r="S73" s="1466" t="s">
        <v>2876</v>
      </c>
      <c r="T73" s="1430">
        <v>350000</v>
      </c>
      <c r="U73" s="1485"/>
      <c r="V73" s="1021"/>
      <c r="W73" s="950"/>
      <c r="X73" s="950"/>
      <c r="Y73" s="950"/>
      <c r="Z73" s="950"/>
      <c r="AA73" s="950"/>
      <c r="AB73" s="950"/>
      <c r="AC73" s="950"/>
      <c r="AD73" s="950"/>
      <c r="AE73" s="950"/>
      <c r="AF73" s="950"/>
      <c r="AG73" s="950"/>
      <c r="AH73" s="950"/>
      <c r="AI73" s="950"/>
      <c r="AJ73" s="950"/>
      <c r="AK73" s="950"/>
      <c r="AL73" s="950"/>
      <c r="AM73" s="950"/>
      <c r="AN73" s="950"/>
      <c r="AO73" s="950"/>
      <c r="AP73" s="950"/>
      <c r="AQ73" s="950"/>
      <c r="AR73" s="950"/>
      <c r="AS73" s="950"/>
      <c r="AT73" s="950"/>
      <c r="AU73" s="950"/>
      <c r="AV73" s="950"/>
      <c r="AW73" s="950"/>
      <c r="AX73" s="950"/>
      <c r="AY73" s="950"/>
      <c r="AZ73" s="950"/>
      <c r="BA73" s="950"/>
      <c r="BB73" s="950"/>
      <c r="BC73" s="950"/>
      <c r="BD73" s="950"/>
      <c r="BE73" s="950"/>
      <c r="BF73" s="950"/>
      <c r="BG73" s="950"/>
      <c r="BH73" s="950"/>
      <c r="BI73" s="950"/>
      <c r="BJ73" s="950"/>
      <c r="BK73" s="950"/>
      <c r="BL73" s="950"/>
      <c r="BM73" s="950"/>
      <c r="BN73" s="950"/>
      <c r="BO73" s="950"/>
      <c r="BP73" s="950"/>
      <c r="BQ73" s="950"/>
      <c r="BR73" s="950"/>
      <c r="BS73" s="950"/>
      <c r="BT73" s="950"/>
      <c r="BU73" s="950"/>
      <c r="BV73" s="950"/>
      <c r="BW73" s="950"/>
      <c r="BX73" s="950"/>
      <c r="BY73" s="950"/>
      <c r="BZ73" s="950"/>
      <c r="CA73" s="950"/>
      <c r="CB73" s="950"/>
      <c r="CC73" s="950"/>
      <c r="CD73" s="950"/>
      <c r="CE73" s="950"/>
      <c r="CF73" s="950"/>
      <c r="CG73" s="950"/>
      <c r="CH73" s="950"/>
      <c r="CI73" s="950"/>
      <c r="CJ73" s="950"/>
      <c r="CK73" s="950"/>
      <c r="CL73" s="950"/>
      <c r="CM73" s="950"/>
      <c r="CN73" s="950"/>
      <c r="CO73" s="950"/>
      <c r="CP73" s="950"/>
      <c r="CQ73" s="950"/>
      <c r="CR73" s="950"/>
      <c r="CS73" s="950"/>
      <c r="CT73" s="950"/>
      <c r="CU73" s="950"/>
      <c r="CV73" s="950"/>
      <c r="CW73" s="950"/>
      <c r="CX73" s="950"/>
      <c r="CY73" s="950"/>
      <c r="CZ73" s="950"/>
      <c r="DA73" s="950"/>
      <c r="DB73" s="950"/>
      <c r="DC73" s="950"/>
      <c r="DD73" s="950"/>
      <c r="DE73" s="950"/>
      <c r="DF73" s="950"/>
      <c r="DG73" s="950"/>
      <c r="DH73" s="950"/>
      <c r="DI73" s="950"/>
      <c r="DJ73" s="950"/>
      <c r="DK73" s="950"/>
      <c r="DL73" s="950"/>
      <c r="DM73" s="950"/>
      <c r="DN73" s="950"/>
      <c r="DO73" s="950"/>
      <c r="DP73" s="950"/>
      <c r="DQ73" s="950"/>
      <c r="DR73" s="950"/>
      <c r="DS73" s="950"/>
      <c r="DT73" s="950"/>
      <c r="DU73" s="950"/>
      <c r="DV73" s="950"/>
      <c r="DW73" s="950"/>
      <c r="DX73" s="950"/>
      <c r="DY73" s="950"/>
      <c r="DZ73" s="950"/>
      <c r="EA73" s="950"/>
      <c r="EB73" s="950"/>
      <c r="EC73" s="950"/>
      <c r="ED73" s="950"/>
      <c r="EE73" s="950"/>
      <c r="EF73" s="950"/>
      <c r="EG73" s="950"/>
      <c r="EH73" s="950"/>
      <c r="EI73" s="950"/>
      <c r="EJ73" s="950"/>
      <c r="EK73" s="950"/>
      <c r="EL73" s="950"/>
      <c r="EM73" s="950"/>
      <c r="EN73" s="950"/>
      <c r="EO73" s="950"/>
      <c r="EP73" s="950"/>
      <c r="EQ73" s="950"/>
      <c r="ER73" s="950"/>
      <c r="ES73" s="950"/>
      <c r="ET73" s="950"/>
      <c r="EU73" s="950"/>
      <c r="EV73" s="950"/>
      <c r="EW73" s="950"/>
      <c r="EX73" s="950"/>
      <c r="EY73" s="950"/>
      <c r="EZ73" s="950"/>
      <c r="FA73" s="950"/>
      <c r="FB73" s="950"/>
      <c r="FC73" s="950"/>
      <c r="FD73" s="950"/>
      <c r="FE73" s="950"/>
      <c r="FF73" s="950"/>
      <c r="FG73" s="950"/>
      <c r="FH73" s="950"/>
      <c r="FI73" s="950"/>
      <c r="FJ73" s="950"/>
      <c r="FK73" s="950"/>
      <c r="FL73" s="950"/>
      <c r="FM73" s="950"/>
      <c r="FN73" s="950"/>
      <c r="FO73" s="950"/>
      <c r="FP73" s="950"/>
      <c r="FQ73" s="950"/>
      <c r="FR73" s="950"/>
      <c r="FS73" s="950"/>
      <c r="FT73" s="950"/>
      <c r="FU73" s="950"/>
      <c r="FV73" s="950"/>
      <c r="FW73" s="950"/>
      <c r="FX73" s="950"/>
    </row>
    <row r="74" spans="1:180" s="1028" customFormat="1" ht="196.5" customHeight="1">
      <c r="A74" s="1484"/>
      <c r="B74" s="1491"/>
      <c r="C74" s="1030">
        <v>4</v>
      </c>
      <c r="D74" s="997" t="s">
        <v>2877</v>
      </c>
      <c r="E74" s="1031" t="s">
        <v>2443</v>
      </c>
      <c r="F74" s="1479"/>
      <c r="G74" s="1002"/>
      <c r="H74" s="1002"/>
      <c r="I74" s="998"/>
      <c r="J74" s="1002"/>
      <c r="K74" s="1002"/>
      <c r="L74" s="999"/>
      <c r="M74" s="1002"/>
      <c r="N74" s="1002"/>
      <c r="O74" s="998"/>
      <c r="P74" s="1002"/>
      <c r="Q74" s="1002"/>
      <c r="R74" s="998"/>
      <c r="S74" s="1468"/>
      <c r="T74" s="1432"/>
      <c r="U74" s="1485"/>
      <c r="V74" s="1021"/>
      <c r="W74" s="950"/>
      <c r="X74" s="950"/>
      <c r="Y74" s="950"/>
      <c r="Z74" s="950"/>
      <c r="AA74" s="950"/>
      <c r="AB74" s="950"/>
      <c r="AC74" s="950"/>
      <c r="AD74" s="950"/>
      <c r="AE74" s="950"/>
      <c r="AF74" s="950"/>
      <c r="AG74" s="950"/>
      <c r="AH74" s="950"/>
      <c r="AI74" s="950"/>
      <c r="AJ74" s="950"/>
      <c r="AK74" s="950"/>
      <c r="AL74" s="950"/>
      <c r="AM74" s="950"/>
      <c r="AN74" s="950"/>
      <c r="AO74" s="950"/>
      <c r="AP74" s="950"/>
      <c r="AQ74" s="950"/>
      <c r="AR74" s="950"/>
      <c r="AS74" s="950"/>
      <c r="AT74" s="950"/>
      <c r="AU74" s="950"/>
      <c r="AV74" s="950"/>
      <c r="AW74" s="950"/>
      <c r="AX74" s="950"/>
      <c r="AY74" s="950"/>
      <c r="AZ74" s="950"/>
      <c r="BA74" s="950"/>
      <c r="BB74" s="950"/>
      <c r="BC74" s="950"/>
      <c r="BD74" s="950"/>
      <c r="BE74" s="950"/>
      <c r="BF74" s="950"/>
      <c r="BG74" s="950"/>
      <c r="BH74" s="950"/>
      <c r="BI74" s="950"/>
      <c r="BJ74" s="950"/>
      <c r="BK74" s="950"/>
      <c r="BL74" s="950"/>
      <c r="BM74" s="950"/>
      <c r="BN74" s="950"/>
      <c r="BO74" s="950"/>
      <c r="BP74" s="950"/>
      <c r="BQ74" s="950"/>
      <c r="BR74" s="950"/>
      <c r="BS74" s="950"/>
      <c r="BT74" s="950"/>
      <c r="BU74" s="950"/>
      <c r="BV74" s="950"/>
      <c r="BW74" s="950"/>
      <c r="BX74" s="950"/>
      <c r="BY74" s="950"/>
      <c r="BZ74" s="950"/>
      <c r="CA74" s="950"/>
      <c r="CB74" s="950"/>
      <c r="CC74" s="950"/>
      <c r="CD74" s="950"/>
      <c r="CE74" s="950"/>
      <c r="CF74" s="950"/>
      <c r="CG74" s="950"/>
      <c r="CH74" s="950"/>
      <c r="CI74" s="950"/>
      <c r="CJ74" s="950"/>
      <c r="CK74" s="950"/>
      <c r="CL74" s="950"/>
      <c r="CM74" s="950"/>
      <c r="CN74" s="950"/>
      <c r="CO74" s="950"/>
      <c r="CP74" s="950"/>
      <c r="CQ74" s="950"/>
      <c r="CR74" s="950"/>
      <c r="CS74" s="950"/>
      <c r="CT74" s="950"/>
      <c r="CU74" s="950"/>
      <c r="CV74" s="950"/>
      <c r="CW74" s="950"/>
      <c r="CX74" s="950"/>
      <c r="CY74" s="950"/>
      <c r="CZ74" s="950"/>
      <c r="DA74" s="950"/>
      <c r="DB74" s="950"/>
      <c r="DC74" s="950"/>
      <c r="DD74" s="950"/>
      <c r="DE74" s="950"/>
      <c r="DF74" s="950"/>
      <c r="DG74" s="950"/>
      <c r="DH74" s="950"/>
      <c r="DI74" s="950"/>
      <c r="DJ74" s="950"/>
      <c r="DK74" s="950"/>
      <c r="DL74" s="950"/>
      <c r="DM74" s="950"/>
      <c r="DN74" s="950"/>
      <c r="DO74" s="950"/>
      <c r="DP74" s="950"/>
      <c r="DQ74" s="950"/>
      <c r="DR74" s="950"/>
      <c r="DS74" s="950"/>
      <c r="DT74" s="950"/>
      <c r="DU74" s="950"/>
      <c r="DV74" s="950"/>
      <c r="DW74" s="950"/>
      <c r="DX74" s="950"/>
      <c r="DY74" s="950"/>
      <c r="DZ74" s="950"/>
      <c r="EA74" s="950"/>
      <c r="EB74" s="950"/>
      <c r="EC74" s="950"/>
      <c r="ED74" s="950"/>
      <c r="EE74" s="950"/>
      <c r="EF74" s="950"/>
      <c r="EG74" s="950"/>
      <c r="EH74" s="950"/>
      <c r="EI74" s="950"/>
      <c r="EJ74" s="950"/>
      <c r="EK74" s="950"/>
      <c r="EL74" s="950"/>
      <c r="EM74" s="950"/>
      <c r="EN74" s="950"/>
      <c r="EO74" s="950"/>
      <c r="EP74" s="950"/>
      <c r="EQ74" s="950"/>
      <c r="ER74" s="950"/>
      <c r="ES74" s="950"/>
      <c r="ET74" s="950"/>
      <c r="EU74" s="950"/>
      <c r="EV74" s="950"/>
      <c r="EW74" s="950"/>
      <c r="EX74" s="950"/>
      <c r="EY74" s="950"/>
      <c r="EZ74" s="950"/>
      <c r="FA74" s="950"/>
      <c r="FB74" s="950"/>
      <c r="FC74" s="950"/>
      <c r="FD74" s="950"/>
      <c r="FE74" s="950"/>
      <c r="FF74" s="950"/>
      <c r="FG74" s="950"/>
      <c r="FH74" s="950"/>
      <c r="FI74" s="950"/>
      <c r="FJ74" s="950"/>
      <c r="FK74" s="950"/>
      <c r="FL74" s="950"/>
      <c r="FM74" s="950"/>
      <c r="FN74" s="950"/>
      <c r="FO74" s="950"/>
      <c r="FP74" s="950"/>
      <c r="FQ74" s="950"/>
      <c r="FR74" s="950"/>
      <c r="FS74" s="950"/>
      <c r="FT74" s="950"/>
      <c r="FU74" s="950"/>
      <c r="FV74" s="950"/>
      <c r="FW74" s="950"/>
      <c r="FX74" s="950"/>
    </row>
    <row r="75" spans="1:180" s="1028" customFormat="1" ht="129.75" customHeight="1">
      <c r="A75" s="995" t="s">
        <v>2878</v>
      </c>
      <c r="B75" s="1035" t="s">
        <v>2879</v>
      </c>
      <c r="C75" s="1030">
        <v>2</v>
      </c>
      <c r="D75" s="997" t="s">
        <v>2880</v>
      </c>
      <c r="E75" s="1036" t="s">
        <v>2881</v>
      </c>
      <c r="F75" s="1032" t="s">
        <v>2866</v>
      </c>
      <c r="G75" s="1002"/>
      <c r="H75" s="1002"/>
      <c r="I75" s="1002"/>
      <c r="J75" s="1002"/>
      <c r="K75" s="1002"/>
      <c r="L75" s="999"/>
      <c r="M75" s="1002"/>
      <c r="N75" s="1002"/>
      <c r="O75" s="1002"/>
      <c r="P75" s="1002"/>
      <c r="Q75" s="1002"/>
      <c r="R75" s="998"/>
      <c r="S75" s="1033"/>
      <c r="T75" s="1034"/>
      <c r="U75" s="1019"/>
      <c r="V75" s="1021"/>
      <c r="W75" s="950"/>
      <c r="X75" s="950"/>
      <c r="Y75" s="950"/>
      <c r="Z75" s="950"/>
      <c r="AA75" s="950"/>
      <c r="AB75" s="950"/>
      <c r="AC75" s="950"/>
      <c r="AD75" s="950"/>
      <c r="AE75" s="950"/>
      <c r="AF75" s="950"/>
      <c r="AG75" s="950"/>
      <c r="AH75" s="950"/>
      <c r="AI75" s="950"/>
      <c r="AJ75" s="950"/>
      <c r="AK75" s="950"/>
      <c r="AL75" s="950"/>
      <c r="AM75" s="950"/>
      <c r="AN75" s="950"/>
      <c r="AO75" s="950"/>
      <c r="AP75" s="950"/>
      <c r="AQ75" s="950"/>
      <c r="AR75" s="950"/>
      <c r="AS75" s="950"/>
      <c r="AT75" s="950"/>
      <c r="AU75" s="950"/>
      <c r="AV75" s="950"/>
      <c r="AW75" s="950"/>
      <c r="AX75" s="950"/>
      <c r="AY75" s="950"/>
      <c r="AZ75" s="950"/>
      <c r="BA75" s="950"/>
      <c r="BB75" s="950"/>
      <c r="BC75" s="950"/>
      <c r="BD75" s="950"/>
      <c r="BE75" s="950"/>
      <c r="BF75" s="950"/>
      <c r="BG75" s="950"/>
      <c r="BH75" s="950"/>
      <c r="BI75" s="950"/>
      <c r="BJ75" s="950"/>
      <c r="BK75" s="950"/>
      <c r="BL75" s="950"/>
      <c r="BM75" s="950"/>
      <c r="BN75" s="950"/>
      <c r="BO75" s="950"/>
      <c r="BP75" s="950"/>
      <c r="BQ75" s="950"/>
      <c r="BR75" s="950"/>
      <c r="BS75" s="950"/>
      <c r="BT75" s="950"/>
      <c r="BU75" s="950"/>
      <c r="BV75" s="950"/>
      <c r="BW75" s="950"/>
      <c r="BX75" s="950"/>
      <c r="BY75" s="950"/>
      <c r="BZ75" s="950"/>
      <c r="CA75" s="950"/>
      <c r="CB75" s="950"/>
      <c r="CC75" s="950"/>
      <c r="CD75" s="950"/>
      <c r="CE75" s="950"/>
      <c r="CF75" s="950"/>
      <c r="CG75" s="950"/>
      <c r="CH75" s="950"/>
      <c r="CI75" s="950"/>
      <c r="CJ75" s="950"/>
      <c r="CK75" s="950"/>
      <c r="CL75" s="950"/>
      <c r="CM75" s="950"/>
      <c r="CN75" s="950"/>
      <c r="CO75" s="950"/>
      <c r="CP75" s="950"/>
      <c r="CQ75" s="950"/>
      <c r="CR75" s="950"/>
      <c r="CS75" s="950"/>
      <c r="CT75" s="950"/>
      <c r="CU75" s="950"/>
      <c r="CV75" s="950"/>
      <c r="CW75" s="950"/>
      <c r="CX75" s="950"/>
      <c r="CY75" s="950"/>
      <c r="CZ75" s="950"/>
      <c r="DA75" s="950"/>
      <c r="DB75" s="950"/>
      <c r="DC75" s="950"/>
      <c r="DD75" s="950"/>
      <c r="DE75" s="950"/>
      <c r="DF75" s="950"/>
      <c r="DG75" s="950"/>
      <c r="DH75" s="950"/>
      <c r="DI75" s="950"/>
      <c r="DJ75" s="950"/>
      <c r="DK75" s="950"/>
      <c r="DL75" s="950"/>
      <c r="DM75" s="950"/>
      <c r="DN75" s="950"/>
      <c r="DO75" s="950"/>
      <c r="DP75" s="950"/>
      <c r="DQ75" s="950"/>
      <c r="DR75" s="950"/>
      <c r="DS75" s="950"/>
      <c r="DT75" s="950"/>
      <c r="DU75" s="950"/>
      <c r="DV75" s="950"/>
      <c r="DW75" s="950"/>
      <c r="DX75" s="950"/>
      <c r="DY75" s="950"/>
      <c r="DZ75" s="950"/>
      <c r="EA75" s="950"/>
      <c r="EB75" s="950"/>
      <c r="EC75" s="950"/>
      <c r="ED75" s="950"/>
      <c r="EE75" s="950"/>
      <c r="EF75" s="950"/>
      <c r="EG75" s="950"/>
      <c r="EH75" s="950"/>
      <c r="EI75" s="950"/>
      <c r="EJ75" s="950"/>
      <c r="EK75" s="950"/>
      <c r="EL75" s="950"/>
      <c r="EM75" s="950"/>
      <c r="EN75" s="950"/>
      <c r="EO75" s="950"/>
      <c r="EP75" s="950"/>
      <c r="EQ75" s="950"/>
      <c r="ER75" s="950"/>
      <c r="ES75" s="950"/>
      <c r="ET75" s="950"/>
      <c r="EU75" s="950"/>
      <c r="EV75" s="950"/>
      <c r="EW75" s="950"/>
      <c r="EX75" s="950"/>
      <c r="EY75" s="950"/>
      <c r="EZ75" s="950"/>
      <c r="FA75" s="950"/>
      <c r="FB75" s="950"/>
      <c r="FC75" s="950"/>
      <c r="FD75" s="950"/>
      <c r="FE75" s="950"/>
      <c r="FF75" s="950"/>
      <c r="FG75" s="950"/>
      <c r="FH75" s="950"/>
      <c r="FI75" s="950"/>
      <c r="FJ75" s="950"/>
      <c r="FK75" s="950"/>
      <c r="FL75" s="950"/>
      <c r="FM75" s="950"/>
      <c r="FN75" s="950"/>
      <c r="FO75" s="950"/>
      <c r="FP75" s="950"/>
      <c r="FQ75" s="950"/>
      <c r="FR75" s="950"/>
      <c r="FS75" s="950"/>
      <c r="FT75" s="950"/>
      <c r="FU75" s="950"/>
      <c r="FV75" s="950"/>
      <c r="FW75" s="950"/>
      <c r="FX75" s="950"/>
    </row>
    <row r="76" spans="1:180" s="1028" customFormat="1" ht="174" customHeight="1">
      <c r="A76" s="1482" t="s">
        <v>2882</v>
      </c>
      <c r="B76" s="1486" t="s">
        <v>2883</v>
      </c>
      <c r="C76" s="1488">
        <v>1</v>
      </c>
      <c r="D76" s="997" t="s">
        <v>2884</v>
      </c>
      <c r="E76" s="1036" t="s">
        <v>2885</v>
      </c>
      <c r="F76" s="1410" t="s">
        <v>2886</v>
      </c>
      <c r="G76" s="1002"/>
      <c r="H76" s="1002"/>
      <c r="I76" s="1002"/>
      <c r="J76" s="1002"/>
      <c r="K76" s="1002"/>
      <c r="L76" s="999"/>
      <c r="M76" s="1002"/>
      <c r="N76" s="1002"/>
      <c r="O76" s="1002"/>
      <c r="P76" s="1002"/>
      <c r="Q76" s="1002"/>
      <c r="R76" s="998"/>
      <c r="S76" s="1033"/>
      <c r="T76" s="1034"/>
      <c r="U76" s="1019"/>
      <c r="V76" s="1021"/>
      <c r="W76" s="950"/>
      <c r="X76" s="950"/>
      <c r="Y76" s="950"/>
      <c r="Z76" s="950"/>
      <c r="AA76" s="950"/>
      <c r="AB76" s="950"/>
      <c r="AC76" s="950"/>
      <c r="AD76" s="950"/>
      <c r="AE76" s="950"/>
      <c r="AF76" s="950"/>
      <c r="AG76" s="950"/>
      <c r="AH76" s="950"/>
      <c r="AI76" s="950"/>
      <c r="AJ76" s="950"/>
      <c r="AK76" s="950"/>
      <c r="AL76" s="950"/>
      <c r="AM76" s="950"/>
      <c r="AN76" s="950"/>
      <c r="AO76" s="950"/>
      <c r="AP76" s="950"/>
      <c r="AQ76" s="950"/>
      <c r="AR76" s="950"/>
      <c r="AS76" s="950"/>
      <c r="AT76" s="950"/>
      <c r="AU76" s="950"/>
      <c r="AV76" s="950"/>
      <c r="AW76" s="950"/>
      <c r="AX76" s="950"/>
      <c r="AY76" s="950"/>
      <c r="AZ76" s="950"/>
      <c r="BA76" s="950"/>
      <c r="BB76" s="950"/>
      <c r="BC76" s="950"/>
      <c r="BD76" s="950"/>
      <c r="BE76" s="950"/>
      <c r="BF76" s="950"/>
      <c r="BG76" s="950"/>
      <c r="BH76" s="950"/>
      <c r="BI76" s="950"/>
      <c r="BJ76" s="950"/>
      <c r="BK76" s="950"/>
      <c r="BL76" s="950"/>
      <c r="BM76" s="950"/>
      <c r="BN76" s="950"/>
      <c r="BO76" s="950"/>
      <c r="BP76" s="950"/>
      <c r="BQ76" s="950"/>
      <c r="BR76" s="950"/>
      <c r="BS76" s="950"/>
      <c r="BT76" s="950"/>
      <c r="BU76" s="950"/>
      <c r="BV76" s="950"/>
      <c r="BW76" s="950"/>
      <c r="BX76" s="950"/>
      <c r="BY76" s="950"/>
      <c r="BZ76" s="950"/>
      <c r="CA76" s="950"/>
      <c r="CB76" s="950"/>
      <c r="CC76" s="950"/>
      <c r="CD76" s="950"/>
      <c r="CE76" s="950"/>
      <c r="CF76" s="950"/>
      <c r="CG76" s="950"/>
      <c r="CH76" s="950"/>
      <c r="CI76" s="950"/>
      <c r="CJ76" s="950"/>
      <c r="CK76" s="950"/>
      <c r="CL76" s="950"/>
      <c r="CM76" s="950"/>
      <c r="CN76" s="950"/>
      <c r="CO76" s="950"/>
      <c r="CP76" s="950"/>
      <c r="CQ76" s="950"/>
      <c r="CR76" s="950"/>
      <c r="CS76" s="950"/>
      <c r="CT76" s="950"/>
      <c r="CU76" s="950"/>
      <c r="CV76" s="950"/>
      <c r="CW76" s="950"/>
      <c r="CX76" s="950"/>
      <c r="CY76" s="950"/>
      <c r="CZ76" s="950"/>
      <c r="DA76" s="950"/>
      <c r="DB76" s="950"/>
      <c r="DC76" s="950"/>
      <c r="DD76" s="950"/>
      <c r="DE76" s="950"/>
      <c r="DF76" s="950"/>
      <c r="DG76" s="950"/>
      <c r="DH76" s="950"/>
      <c r="DI76" s="950"/>
      <c r="DJ76" s="950"/>
      <c r="DK76" s="950"/>
      <c r="DL76" s="950"/>
      <c r="DM76" s="950"/>
      <c r="DN76" s="950"/>
      <c r="DO76" s="950"/>
      <c r="DP76" s="950"/>
      <c r="DQ76" s="950"/>
      <c r="DR76" s="950"/>
      <c r="DS76" s="950"/>
      <c r="DT76" s="950"/>
      <c r="DU76" s="950"/>
      <c r="DV76" s="950"/>
      <c r="DW76" s="950"/>
      <c r="DX76" s="950"/>
      <c r="DY76" s="950"/>
      <c r="DZ76" s="950"/>
      <c r="EA76" s="950"/>
      <c r="EB76" s="950"/>
      <c r="EC76" s="950"/>
      <c r="ED76" s="950"/>
      <c r="EE76" s="950"/>
      <c r="EF76" s="950"/>
      <c r="EG76" s="950"/>
      <c r="EH76" s="950"/>
      <c r="EI76" s="950"/>
      <c r="EJ76" s="950"/>
      <c r="EK76" s="950"/>
      <c r="EL76" s="950"/>
      <c r="EM76" s="950"/>
      <c r="EN76" s="950"/>
      <c r="EO76" s="950"/>
      <c r="EP76" s="950"/>
      <c r="EQ76" s="950"/>
      <c r="ER76" s="950"/>
      <c r="ES76" s="950"/>
      <c r="ET76" s="950"/>
      <c r="EU76" s="950"/>
      <c r="EV76" s="950"/>
      <c r="EW76" s="950"/>
      <c r="EX76" s="950"/>
      <c r="EY76" s="950"/>
      <c r="EZ76" s="950"/>
      <c r="FA76" s="950"/>
      <c r="FB76" s="950"/>
      <c r="FC76" s="950"/>
      <c r="FD76" s="950"/>
      <c r="FE76" s="950"/>
      <c r="FF76" s="950"/>
      <c r="FG76" s="950"/>
      <c r="FH76" s="950"/>
      <c r="FI76" s="950"/>
      <c r="FJ76" s="950"/>
      <c r="FK76" s="950"/>
      <c r="FL76" s="950"/>
      <c r="FM76" s="950"/>
      <c r="FN76" s="950"/>
      <c r="FO76" s="950"/>
      <c r="FP76" s="950"/>
      <c r="FQ76" s="950"/>
      <c r="FR76" s="950"/>
      <c r="FS76" s="950"/>
      <c r="FT76" s="950"/>
      <c r="FU76" s="950"/>
      <c r="FV76" s="950"/>
      <c r="FW76" s="950"/>
      <c r="FX76" s="950"/>
    </row>
    <row r="77" spans="1:180" s="1028" customFormat="1" ht="190.5" customHeight="1">
      <c r="A77" s="1484"/>
      <c r="B77" s="1487"/>
      <c r="C77" s="1489"/>
      <c r="D77" s="1037" t="s">
        <v>2887</v>
      </c>
      <c r="E77" s="1038" t="s">
        <v>2888</v>
      </c>
      <c r="F77" s="1412"/>
      <c r="G77" s="1002"/>
      <c r="H77" s="1002"/>
      <c r="I77" s="998"/>
      <c r="J77" s="1002"/>
      <c r="K77" s="1002"/>
      <c r="L77" s="999"/>
      <c r="M77" s="1002"/>
      <c r="N77" s="1002"/>
      <c r="O77" s="1002"/>
      <c r="P77" s="1002"/>
      <c r="Q77" s="1002"/>
      <c r="R77" s="1002"/>
      <c r="S77" s="1033"/>
      <c r="T77" s="1034"/>
      <c r="U77" s="1019"/>
      <c r="V77" s="1021"/>
      <c r="W77" s="950"/>
      <c r="X77" s="950"/>
      <c r="Y77" s="950"/>
      <c r="Z77" s="950"/>
      <c r="AA77" s="950"/>
      <c r="AB77" s="950"/>
      <c r="AC77" s="950"/>
      <c r="AD77" s="950"/>
      <c r="AE77" s="950"/>
      <c r="AF77" s="950"/>
      <c r="AG77" s="950"/>
      <c r="AH77" s="950"/>
      <c r="AI77" s="950"/>
      <c r="AJ77" s="950"/>
      <c r="AK77" s="950"/>
      <c r="AL77" s="950"/>
      <c r="AM77" s="950"/>
      <c r="AN77" s="950"/>
      <c r="AO77" s="950"/>
      <c r="AP77" s="950"/>
      <c r="AQ77" s="950"/>
      <c r="AR77" s="950"/>
      <c r="AS77" s="950"/>
      <c r="AT77" s="950"/>
      <c r="AU77" s="950"/>
      <c r="AV77" s="950"/>
      <c r="AW77" s="950"/>
      <c r="AX77" s="950"/>
      <c r="AY77" s="950"/>
      <c r="AZ77" s="950"/>
      <c r="BA77" s="950"/>
      <c r="BB77" s="950"/>
      <c r="BC77" s="950"/>
      <c r="BD77" s="950"/>
      <c r="BE77" s="950"/>
      <c r="BF77" s="950"/>
      <c r="BG77" s="950"/>
      <c r="BH77" s="950"/>
      <c r="BI77" s="950"/>
      <c r="BJ77" s="950"/>
      <c r="BK77" s="950"/>
      <c r="BL77" s="950"/>
      <c r="BM77" s="950"/>
      <c r="BN77" s="950"/>
      <c r="BO77" s="950"/>
      <c r="BP77" s="950"/>
      <c r="BQ77" s="950"/>
      <c r="BR77" s="950"/>
      <c r="BS77" s="950"/>
      <c r="BT77" s="950"/>
      <c r="BU77" s="950"/>
      <c r="BV77" s="950"/>
      <c r="BW77" s="950"/>
      <c r="BX77" s="950"/>
      <c r="BY77" s="950"/>
      <c r="BZ77" s="950"/>
      <c r="CA77" s="950"/>
      <c r="CB77" s="950"/>
      <c r="CC77" s="950"/>
      <c r="CD77" s="950"/>
      <c r="CE77" s="950"/>
      <c r="CF77" s="950"/>
      <c r="CG77" s="950"/>
      <c r="CH77" s="950"/>
      <c r="CI77" s="950"/>
      <c r="CJ77" s="950"/>
      <c r="CK77" s="950"/>
      <c r="CL77" s="950"/>
      <c r="CM77" s="950"/>
      <c r="CN77" s="950"/>
      <c r="CO77" s="950"/>
      <c r="CP77" s="950"/>
      <c r="CQ77" s="950"/>
      <c r="CR77" s="950"/>
      <c r="CS77" s="950"/>
      <c r="CT77" s="950"/>
      <c r="CU77" s="950"/>
      <c r="CV77" s="950"/>
      <c r="CW77" s="950"/>
      <c r="CX77" s="950"/>
      <c r="CY77" s="950"/>
      <c r="CZ77" s="950"/>
      <c r="DA77" s="950"/>
      <c r="DB77" s="950"/>
      <c r="DC77" s="950"/>
      <c r="DD77" s="950"/>
      <c r="DE77" s="950"/>
      <c r="DF77" s="950"/>
      <c r="DG77" s="950"/>
      <c r="DH77" s="950"/>
      <c r="DI77" s="950"/>
      <c r="DJ77" s="950"/>
      <c r="DK77" s="950"/>
      <c r="DL77" s="950"/>
      <c r="DM77" s="950"/>
      <c r="DN77" s="950"/>
      <c r="DO77" s="950"/>
      <c r="DP77" s="950"/>
      <c r="DQ77" s="950"/>
      <c r="DR77" s="950"/>
      <c r="DS77" s="950"/>
      <c r="DT77" s="950"/>
      <c r="DU77" s="950"/>
      <c r="DV77" s="950"/>
      <c r="DW77" s="950"/>
      <c r="DX77" s="950"/>
      <c r="DY77" s="950"/>
      <c r="DZ77" s="950"/>
      <c r="EA77" s="950"/>
      <c r="EB77" s="950"/>
      <c r="EC77" s="950"/>
      <c r="ED77" s="950"/>
      <c r="EE77" s="950"/>
      <c r="EF77" s="950"/>
      <c r="EG77" s="950"/>
      <c r="EH77" s="950"/>
      <c r="EI77" s="950"/>
      <c r="EJ77" s="950"/>
      <c r="EK77" s="950"/>
      <c r="EL77" s="950"/>
      <c r="EM77" s="950"/>
      <c r="EN77" s="950"/>
      <c r="EO77" s="950"/>
      <c r="EP77" s="950"/>
      <c r="EQ77" s="950"/>
      <c r="ER77" s="950"/>
      <c r="ES77" s="950"/>
      <c r="ET77" s="950"/>
      <c r="EU77" s="950"/>
      <c r="EV77" s="950"/>
      <c r="EW77" s="950"/>
      <c r="EX77" s="950"/>
      <c r="EY77" s="950"/>
      <c r="EZ77" s="950"/>
      <c r="FA77" s="950"/>
      <c r="FB77" s="950"/>
      <c r="FC77" s="950"/>
      <c r="FD77" s="950"/>
      <c r="FE77" s="950"/>
      <c r="FF77" s="950"/>
      <c r="FG77" s="950"/>
      <c r="FH77" s="950"/>
      <c r="FI77" s="950"/>
      <c r="FJ77" s="950"/>
      <c r="FK77" s="950"/>
      <c r="FL77" s="950"/>
      <c r="FM77" s="950"/>
      <c r="FN77" s="950"/>
      <c r="FO77" s="950"/>
      <c r="FP77" s="950"/>
      <c r="FQ77" s="950"/>
      <c r="FR77" s="950"/>
      <c r="FS77" s="950"/>
      <c r="FT77" s="950"/>
      <c r="FU77" s="950"/>
      <c r="FV77" s="950"/>
      <c r="FW77" s="950"/>
      <c r="FX77" s="950"/>
    </row>
    <row r="78" spans="1:180" s="1028" customFormat="1" ht="209.25" customHeight="1">
      <c r="A78" s="1039" t="s">
        <v>2889</v>
      </c>
      <c r="B78" s="1035" t="s">
        <v>2890</v>
      </c>
      <c r="C78" s="1030">
        <v>1</v>
      </c>
      <c r="D78" s="981"/>
      <c r="E78" s="1040"/>
      <c r="F78" s="1041" t="s">
        <v>2891</v>
      </c>
      <c r="G78" s="1002"/>
      <c r="H78" s="1002"/>
      <c r="I78" s="1002"/>
      <c r="J78" s="998"/>
      <c r="K78" s="998"/>
      <c r="L78" s="999"/>
      <c r="M78" s="1002"/>
      <c r="N78" s="1002"/>
      <c r="O78" s="1002"/>
      <c r="P78" s="1002"/>
      <c r="Q78" s="1002"/>
      <c r="R78" s="1002"/>
      <c r="S78" s="959" t="s">
        <v>2892</v>
      </c>
      <c r="T78" s="1034"/>
      <c r="U78" s="1019"/>
      <c r="V78" s="1021"/>
      <c r="W78" s="950"/>
      <c r="X78" s="950"/>
      <c r="Y78" s="950"/>
      <c r="Z78" s="950"/>
      <c r="AA78" s="950"/>
      <c r="AB78" s="950"/>
      <c r="AC78" s="950"/>
      <c r="AD78" s="950"/>
      <c r="AE78" s="950"/>
      <c r="AF78" s="950"/>
      <c r="AG78" s="950"/>
      <c r="AH78" s="950"/>
      <c r="AI78" s="950"/>
      <c r="AJ78" s="950"/>
      <c r="AK78" s="950"/>
      <c r="AL78" s="950"/>
      <c r="AM78" s="950"/>
      <c r="AN78" s="950"/>
      <c r="AO78" s="950"/>
      <c r="AP78" s="950"/>
      <c r="AQ78" s="950"/>
      <c r="AR78" s="950"/>
      <c r="AS78" s="950"/>
      <c r="AT78" s="950"/>
      <c r="AU78" s="950"/>
      <c r="AV78" s="950"/>
      <c r="AW78" s="950"/>
      <c r="AX78" s="950"/>
      <c r="AY78" s="950"/>
      <c r="AZ78" s="950"/>
      <c r="BA78" s="950"/>
      <c r="BB78" s="950"/>
      <c r="BC78" s="950"/>
      <c r="BD78" s="950"/>
      <c r="BE78" s="950"/>
      <c r="BF78" s="950"/>
      <c r="BG78" s="950"/>
      <c r="BH78" s="950"/>
      <c r="BI78" s="950"/>
      <c r="BJ78" s="950"/>
      <c r="BK78" s="950"/>
      <c r="BL78" s="950"/>
      <c r="BM78" s="950"/>
      <c r="BN78" s="950"/>
      <c r="BO78" s="950"/>
      <c r="BP78" s="950"/>
      <c r="BQ78" s="950"/>
      <c r="BR78" s="950"/>
      <c r="BS78" s="950"/>
      <c r="BT78" s="950"/>
      <c r="BU78" s="950"/>
      <c r="BV78" s="950"/>
      <c r="BW78" s="950"/>
      <c r="BX78" s="950"/>
      <c r="BY78" s="950"/>
      <c r="BZ78" s="950"/>
      <c r="CA78" s="950"/>
      <c r="CB78" s="950"/>
      <c r="CC78" s="950"/>
      <c r="CD78" s="950"/>
      <c r="CE78" s="950"/>
      <c r="CF78" s="950"/>
      <c r="CG78" s="950"/>
      <c r="CH78" s="950"/>
      <c r="CI78" s="950"/>
      <c r="CJ78" s="950"/>
      <c r="CK78" s="950"/>
      <c r="CL78" s="950"/>
      <c r="CM78" s="950"/>
      <c r="CN78" s="950"/>
      <c r="CO78" s="950"/>
      <c r="CP78" s="950"/>
      <c r="CQ78" s="950"/>
      <c r="CR78" s="950"/>
      <c r="CS78" s="950"/>
      <c r="CT78" s="950"/>
      <c r="CU78" s="950"/>
      <c r="CV78" s="950"/>
      <c r="CW78" s="950"/>
      <c r="CX78" s="950"/>
      <c r="CY78" s="950"/>
      <c r="CZ78" s="950"/>
      <c r="DA78" s="950"/>
      <c r="DB78" s="950"/>
      <c r="DC78" s="950"/>
      <c r="DD78" s="950"/>
      <c r="DE78" s="950"/>
      <c r="DF78" s="950"/>
      <c r="DG78" s="950"/>
      <c r="DH78" s="950"/>
      <c r="DI78" s="950"/>
      <c r="DJ78" s="950"/>
      <c r="DK78" s="950"/>
      <c r="DL78" s="950"/>
      <c r="DM78" s="950"/>
      <c r="DN78" s="950"/>
      <c r="DO78" s="950"/>
      <c r="DP78" s="950"/>
      <c r="DQ78" s="950"/>
      <c r="DR78" s="950"/>
      <c r="DS78" s="950"/>
      <c r="DT78" s="950"/>
      <c r="DU78" s="950"/>
      <c r="DV78" s="950"/>
      <c r="DW78" s="950"/>
      <c r="DX78" s="950"/>
      <c r="DY78" s="950"/>
      <c r="DZ78" s="950"/>
      <c r="EA78" s="950"/>
      <c r="EB78" s="950"/>
      <c r="EC78" s="950"/>
      <c r="ED78" s="950"/>
      <c r="EE78" s="950"/>
      <c r="EF78" s="950"/>
      <c r="EG78" s="950"/>
      <c r="EH78" s="950"/>
      <c r="EI78" s="950"/>
      <c r="EJ78" s="950"/>
      <c r="EK78" s="950"/>
      <c r="EL78" s="950"/>
      <c r="EM78" s="950"/>
      <c r="EN78" s="950"/>
      <c r="EO78" s="950"/>
      <c r="EP78" s="950"/>
      <c r="EQ78" s="950"/>
      <c r="ER78" s="950"/>
      <c r="ES78" s="950"/>
      <c r="ET78" s="950"/>
      <c r="EU78" s="950"/>
      <c r="EV78" s="950"/>
      <c r="EW78" s="950"/>
      <c r="EX78" s="950"/>
      <c r="EY78" s="950"/>
      <c r="EZ78" s="950"/>
      <c r="FA78" s="950"/>
      <c r="FB78" s="950"/>
      <c r="FC78" s="950"/>
      <c r="FD78" s="950"/>
      <c r="FE78" s="950"/>
      <c r="FF78" s="950"/>
      <c r="FG78" s="950"/>
      <c r="FH78" s="950"/>
      <c r="FI78" s="950"/>
      <c r="FJ78" s="950"/>
      <c r="FK78" s="950"/>
      <c r="FL78" s="950"/>
      <c r="FM78" s="950"/>
      <c r="FN78" s="950"/>
      <c r="FO78" s="950"/>
      <c r="FP78" s="950"/>
      <c r="FQ78" s="950"/>
      <c r="FR78" s="950"/>
      <c r="FS78" s="950"/>
      <c r="FT78" s="950"/>
      <c r="FU78" s="950"/>
      <c r="FV78" s="950"/>
      <c r="FW78" s="950"/>
      <c r="FX78" s="950"/>
    </row>
    <row r="79" spans="1:180" s="1028" customFormat="1" ht="159.75" customHeight="1">
      <c r="A79" s="1482" t="s">
        <v>2893</v>
      </c>
      <c r="B79" s="1490" t="s">
        <v>2894</v>
      </c>
      <c r="C79" s="1488">
        <v>1</v>
      </c>
      <c r="D79" s="1031" t="s">
        <v>2895</v>
      </c>
      <c r="E79" s="995" t="s">
        <v>2896</v>
      </c>
      <c r="F79" s="1040"/>
      <c r="G79" s="1002"/>
      <c r="H79" s="998"/>
      <c r="I79" s="1002"/>
      <c r="J79" s="1002"/>
      <c r="K79" s="1002"/>
      <c r="L79" s="1003"/>
      <c r="M79" s="1002"/>
      <c r="N79" s="1002"/>
      <c r="O79" s="1002"/>
      <c r="P79" s="1002"/>
      <c r="Q79" s="1002"/>
      <c r="R79" s="1002"/>
      <c r="S79" s="1042"/>
      <c r="T79" s="1034"/>
      <c r="U79" s="1019"/>
      <c r="V79" s="1021"/>
      <c r="W79" s="950"/>
      <c r="X79" s="950"/>
      <c r="Y79" s="950"/>
      <c r="Z79" s="950"/>
      <c r="AA79" s="950"/>
      <c r="AB79" s="950"/>
      <c r="AC79" s="950"/>
      <c r="AD79" s="950"/>
      <c r="AE79" s="950"/>
      <c r="AF79" s="950"/>
      <c r="AG79" s="950"/>
      <c r="AH79" s="950"/>
      <c r="AI79" s="950"/>
      <c r="AJ79" s="950"/>
      <c r="AK79" s="950"/>
      <c r="AL79" s="950"/>
      <c r="AM79" s="950"/>
      <c r="AN79" s="950"/>
      <c r="AO79" s="950"/>
      <c r="AP79" s="950"/>
      <c r="AQ79" s="950"/>
      <c r="AR79" s="950"/>
      <c r="AS79" s="950"/>
      <c r="AT79" s="950"/>
      <c r="AU79" s="950"/>
      <c r="AV79" s="950"/>
      <c r="AW79" s="950"/>
      <c r="AX79" s="950"/>
      <c r="AY79" s="950"/>
      <c r="AZ79" s="950"/>
      <c r="BA79" s="950"/>
      <c r="BB79" s="950"/>
      <c r="BC79" s="950"/>
      <c r="BD79" s="950"/>
      <c r="BE79" s="950"/>
      <c r="BF79" s="950"/>
      <c r="BG79" s="950"/>
      <c r="BH79" s="950"/>
      <c r="BI79" s="950"/>
      <c r="BJ79" s="950"/>
      <c r="BK79" s="950"/>
      <c r="BL79" s="950"/>
      <c r="BM79" s="950"/>
      <c r="BN79" s="950"/>
      <c r="BO79" s="950"/>
      <c r="BP79" s="950"/>
      <c r="BQ79" s="950"/>
      <c r="BR79" s="950"/>
      <c r="BS79" s="950"/>
      <c r="BT79" s="950"/>
      <c r="BU79" s="950"/>
      <c r="BV79" s="950"/>
      <c r="BW79" s="950"/>
      <c r="BX79" s="950"/>
      <c r="BY79" s="950"/>
      <c r="BZ79" s="950"/>
      <c r="CA79" s="950"/>
      <c r="CB79" s="950"/>
      <c r="CC79" s="950"/>
      <c r="CD79" s="950"/>
      <c r="CE79" s="950"/>
      <c r="CF79" s="950"/>
      <c r="CG79" s="950"/>
      <c r="CH79" s="950"/>
      <c r="CI79" s="950"/>
      <c r="CJ79" s="950"/>
      <c r="CK79" s="950"/>
      <c r="CL79" s="950"/>
      <c r="CM79" s="950"/>
      <c r="CN79" s="950"/>
      <c r="CO79" s="950"/>
      <c r="CP79" s="950"/>
      <c r="CQ79" s="950"/>
      <c r="CR79" s="950"/>
      <c r="CS79" s="950"/>
      <c r="CT79" s="950"/>
      <c r="CU79" s="950"/>
      <c r="CV79" s="950"/>
      <c r="CW79" s="950"/>
      <c r="CX79" s="950"/>
      <c r="CY79" s="950"/>
      <c r="CZ79" s="950"/>
      <c r="DA79" s="950"/>
      <c r="DB79" s="950"/>
      <c r="DC79" s="950"/>
      <c r="DD79" s="950"/>
      <c r="DE79" s="950"/>
      <c r="DF79" s="950"/>
      <c r="DG79" s="950"/>
      <c r="DH79" s="950"/>
      <c r="DI79" s="950"/>
      <c r="DJ79" s="950"/>
      <c r="DK79" s="950"/>
      <c r="DL79" s="950"/>
      <c r="DM79" s="950"/>
      <c r="DN79" s="950"/>
      <c r="DO79" s="950"/>
      <c r="DP79" s="950"/>
      <c r="DQ79" s="950"/>
      <c r="DR79" s="950"/>
      <c r="DS79" s="950"/>
      <c r="DT79" s="950"/>
      <c r="DU79" s="950"/>
      <c r="DV79" s="950"/>
      <c r="DW79" s="950"/>
      <c r="DX79" s="950"/>
      <c r="DY79" s="950"/>
      <c r="DZ79" s="950"/>
      <c r="EA79" s="950"/>
      <c r="EB79" s="950"/>
      <c r="EC79" s="950"/>
      <c r="ED79" s="950"/>
      <c r="EE79" s="950"/>
      <c r="EF79" s="950"/>
      <c r="EG79" s="950"/>
      <c r="EH79" s="950"/>
      <c r="EI79" s="950"/>
      <c r="EJ79" s="950"/>
      <c r="EK79" s="950"/>
      <c r="EL79" s="950"/>
      <c r="EM79" s="950"/>
      <c r="EN79" s="950"/>
      <c r="EO79" s="950"/>
      <c r="EP79" s="950"/>
      <c r="EQ79" s="950"/>
      <c r="ER79" s="950"/>
      <c r="ES79" s="950"/>
      <c r="ET79" s="950"/>
      <c r="EU79" s="950"/>
      <c r="EV79" s="950"/>
      <c r="EW79" s="950"/>
      <c r="EX79" s="950"/>
      <c r="EY79" s="950"/>
      <c r="EZ79" s="950"/>
      <c r="FA79" s="950"/>
      <c r="FB79" s="950"/>
      <c r="FC79" s="950"/>
      <c r="FD79" s="950"/>
      <c r="FE79" s="950"/>
      <c r="FF79" s="950"/>
      <c r="FG79" s="950"/>
      <c r="FH79" s="950"/>
      <c r="FI79" s="950"/>
      <c r="FJ79" s="950"/>
      <c r="FK79" s="950"/>
      <c r="FL79" s="950"/>
      <c r="FM79" s="950"/>
      <c r="FN79" s="950"/>
      <c r="FO79" s="950"/>
      <c r="FP79" s="950"/>
      <c r="FQ79" s="950"/>
      <c r="FR79" s="950"/>
      <c r="FS79" s="950"/>
      <c r="FT79" s="950"/>
      <c r="FU79" s="950"/>
      <c r="FV79" s="950"/>
      <c r="FW79" s="950"/>
      <c r="FX79" s="950"/>
    </row>
    <row r="80" spans="1:180" s="1028" customFormat="1" ht="71.25" customHeight="1">
      <c r="A80" s="1484"/>
      <c r="B80" s="1491"/>
      <c r="C80" s="1489"/>
      <c r="D80" s="956" t="s">
        <v>2897</v>
      </c>
      <c r="E80" s="959" t="s">
        <v>2898</v>
      </c>
      <c r="F80" s="1043"/>
      <c r="V80" s="1021"/>
      <c r="W80" s="950"/>
      <c r="X80" s="950"/>
      <c r="Y80" s="950"/>
      <c r="Z80" s="950"/>
      <c r="AA80" s="950"/>
      <c r="AB80" s="950"/>
      <c r="AC80" s="950"/>
      <c r="AD80" s="950"/>
      <c r="AE80" s="950"/>
      <c r="AF80" s="950"/>
      <c r="AG80" s="950"/>
      <c r="AH80" s="950"/>
      <c r="AI80" s="950"/>
      <c r="AJ80" s="950"/>
      <c r="AK80" s="950"/>
      <c r="AL80" s="950"/>
      <c r="AM80" s="950"/>
      <c r="AN80" s="950"/>
      <c r="AO80" s="950"/>
      <c r="AP80" s="950"/>
      <c r="AQ80" s="950"/>
      <c r="AR80" s="950"/>
      <c r="AS80" s="950"/>
      <c r="AT80" s="950"/>
      <c r="AU80" s="950"/>
      <c r="AV80" s="950"/>
      <c r="AW80" s="950"/>
      <c r="AX80" s="950"/>
      <c r="AY80" s="950"/>
      <c r="AZ80" s="950"/>
      <c r="BA80" s="950"/>
      <c r="BB80" s="950"/>
      <c r="BC80" s="950"/>
      <c r="BD80" s="950"/>
      <c r="BE80" s="950"/>
      <c r="BF80" s="950"/>
      <c r="BG80" s="950"/>
      <c r="BH80" s="950"/>
      <c r="BI80" s="950"/>
      <c r="BJ80" s="950"/>
      <c r="BK80" s="950"/>
      <c r="BL80" s="950"/>
      <c r="BM80" s="950"/>
      <c r="BN80" s="950"/>
      <c r="BO80" s="950"/>
      <c r="BP80" s="950"/>
      <c r="BQ80" s="950"/>
      <c r="BR80" s="950"/>
      <c r="BS80" s="950"/>
      <c r="BT80" s="950"/>
      <c r="BU80" s="950"/>
      <c r="BV80" s="950"/>
      <c r="BW80" s="950"/>
      <c r="BX80" s="950"/>
      <c r="BY80" s="950"/>
      <c r="BZ80" s="950"/>
      <c r="CA80" s="950"/>
      <c r="CB80" s="950"/>
      <c r="CC80" s="950"/>
      <c r="CD80" s="950"/>
      <c r="CE80" s="950"/>
      <c r="CF80" s="950"/>
      <c r="CG80" s="950"/>
      <c r="CH80" s="950"/>
      <c r="CI80" s="950"/>
      <c r="CJ80" s="950"/>
      <c r="CK80" s="950"/>
      <c r="CL80" s="950"/>
      <c r="CM80" s="950"/>
      <c r="CN80" s="950"/>
      <c r="CO80" s="950"/>
      <c r="CP80" s="950"/>
      <c r="CQ80" s="950"/>
      <c r="CR80" s="950"/>
      <c r="CS80" s="950"/>
      <c r="CT80" s="950"/>
      <c r="CU80" s="950"/>
      <c r="CV80" s="950"/>
      <c r="CW80" s="950"/>
      <c r="CX80" s="950"/>
      <c r="CY80" s="950"/>
      <c r="CZ80" s="950"/>
      <c r="DA80" s="950"/>
      <c r="DB80" s="950"/>
      <c r="DC80" s="950"/>
      <c r="DD80" s="950"/>
      <c r="DE80" s="950"/>
      <c r="DF80" s="950"/>
      <c r="DG80" s="950"/>
      <c r="DH80" s="950"/>
      <c r="DI80" s="950"/>
      <c r="DJ80" s="950"/>
      <c r="DK80" s="950"/>
      <c r="DL80" s="950"/>
      <c r="DM80" s="950"/>
      <c r="DN80" s="950"/>
      <c r="DO80" s="950"/>
      <c r="DP80" s="950"/>
      <c r="DQ80" s="950"/>
      <c r="DR80" s="950"/>
      <c r="DS80" s="950"/>
      <c r="DT80" s="950"/>
      <c r="DU80" s="950"/>
      <c r="DV80" s="950"/>
      <c r="DW80" s="950"/>
      <c r="DX80" s="950"/>
      <c r="DY80" s="950"/>
      <c r="DZ80" s="950"/>
      <c r="EA80" s="950"/>
      <c r="EB80" s="950"/>
      <c r="EC80" s="950"/>
      <c r="ED80" s="950"/>
      <c r="EE80" s="950"/>
      <c r="EF80" s="950"/>
      <c r="EG80" s="950"/>
      <c r="EH80" s="950"/>
      <c r="EI80" s="950"/>
      <c r="EJ80" s="950"/>
      <c r="EK80" s="950"/>
      <c r="EL80" s="950"/>
      <c r="EM80" s="950"/>
      <c r="EN80" s="950"/>
      <c r="EO80" s="950"/>
      <c r="EP80" s="950"/>
      <c r="EQ80" s="950"/>
      <c r="ER80" s="950"/>
      <c r="ES80" s="950"/>
      <c r="ET80" s="950"/>
      <c r="EU80" s="950"/>
      <c r="EV80" s="950"/>
      <c r="EW80" s="950"/>
      <c r="EX80" s="950"/>
      <c r="EY80" s="950"/>
      <c r="EZ80" s="950"/>
      <c r="FA80" s="950"/>
      <c r="FB80" s="950"/>
      <c r="FC80" s="950"/>
      <c r="FD80" s="950"/>
      <c r="FE80" s="950"/>
      <c r="FF80" s="950"/>
      <c r="FG80" s="950"/>
      <c r="FH80" s="950"/>
      <c r="FI80" s="950"/>
      <c r="FJ80" s="950"/>
      <c r="FK80" s="950"/>
      <c r="FL80" s="950"/>
      <c r="FM80" s="950"/>
      <c r="FN80" s="950"/>
      <c r="FO80" s="950"/>
      <c r="FP80" s="950"/>
      <c r="FQ80" s="950"/>
      <c r="FR80" s="950"/>
      <c r="FS80" s="950"/>
      <c r="FT80" s="950"/>
      <c r="FU80" s="950"/>
      <c r="FV80" s="950"/>
      <c r="FW80" s="950"/>
      <c r="FX80" s="950"/>
    </row>
    <row r="81" spans="1:180" s="1028" customFormat="1" ht="20.25" customHeight="1">
      <c r="A81" s="983"/>
      <c r="B81" s="1022"/>
      <c r="C81" s="1023"/>
      <c r="D81" s="986"/>
      <c r="E81" s="1024"/>
      <c r="F81" s="1024"/>
      <c r="G81" s="989"/>
      <c r="H81" s="989"/>
      <c r="I81" s="989"/>
      <c r="J81" s="989"/>
      <c r="K81" s="989"/>
      <c r="L81" s="990"/>
      <c r="M81" s="989"/>
      <c r="N81" s="989"/>
      <c r="O81" s="989"/>
      <c r="P81" s="989"/>
      <c r="Q81" s="989"/>
      <c r="R81" s="989"/>
      <c r="S81" s="1025"/>
      <c r="T81" s="1026"/>
      <c r="U81" s="1027"/>
      <c r="V81" s="1021"/>
      <c r="W81" s="950"/>
      <c r="X81" s="950"/>
      <c r="Y81" s="950"/>
      <c r="Z81" s="950"/>
      <c r="AA81" s="950"/>
      <c r="AB81" s="950"/>
      <c r="AC81" s="950"/>
      <c r="AD81" s="950"/>
      <c r="AE81" s="950"/>
      <c r="AF81" s="950"/>
      <c r="AG81" s="950"/>
      <c r="AH81" s="950"/>
      <c r="AI81" s="950"/>
      <c r="AJ81" s="950"/>
      <c r="AK81" s="950"/>
      <c r="AL81" s="950"/>
      <c r="AM81" s="950"/>
      <c r="AN81" s="950"/>
      <c r="AO81" s="950"/>
      <c r="AP81" s="950"/>
      <c r="AQ81" s="950"/>
      <c r="AR81" s="950"/>
      <c r="AS81" s="950"/>
      <c r="AT81" s="950"/>
      <c r="AU81" s="950"/>
      <c r="AV81" s="950"/>
      <c r="AW81" s="950"/>
      <c r="AX81" s="950"/>
      <c r="AY81" s="950"/>
      <c r="AZ81" s="950"/>
      <c r="BA81" s="950"/>
      <c r="BB81" s="950"/>
      <c r="BC81" s="950"/>
      <c r="BD81" s="950"/>
      <c r="BE81" s="950"/>
      <c r="BF81" s="950"/>
      <c r="BG81" s="950"/>
      <c r="BH81" s="950"/>
      <c r="BI81" s="950"/>
      <c r="BJ81" s="950"/>
      <c r="BK81" s="950"/>
      <c r="BL81" s="950"/>
      <c r="BM81" s="950"/>
      <c r="BN81" s="950"/>
      <c r="BO81" s="950"/>
      <c r="BP81" s="950"/>
      <c r="BQ81" s="950"/>
      <c r="BR81" s="950"/>
      <c r="BS81" s="950"/>
      <c r="BT81" s="950"/>
      <c r="BU81" s="950"/>
      <c r="BV81" s="950"/>
      <c r="BW81" s="950"/>
      <c r="BX81" s="950"/>
      <c r="BY81" s="950"/>
      <c r="BZ81" s="950"/>
      <c r="CA81" s="950"/>
      <c r="CB81" s="950"/>
      <c r="CC81" s="950"/>
      <c r="CD81" s="950"/>
      <c r="CE81" s="950"/>
      <c r="CF81" s="950"/>
      <c r="CG81" s="950"/>
      <c r="CH81" s="950"/>
      <c r="CI81" s="950"/>
      <c r="CJ81" s="950"/>
      <c r="CK81" s="950"/>
      <c r="CL81" s="950"/>
      <c r="CM81" s="950"/>
      <c r="CN81" s="950"/>
      <c r="CO81" s="950"/>
      <c r="CP81" s="950"/>
      <c r="CQ81" s="950"/>
      <c r="CR81" s="950"/>
      <c r="CS81" s="950"/>
      <c r="CT81" s="950"/>
      <c r="CU81" s="950"/>
      <c r="CV81" s="950"/>
      <c r="CW81" s="950"/>
      <c r="CX81" s="950"/>
      <c r="CY81" s="950"/>
      <c r="CZ81" s="950"/>
      <c r="DA81" s="950"/>
      <c r="DB81" s="950"/>
      <c r="DC81" s="950"/>
      <c r="DD81" s="950"/>
      <c r="DE81" s="950"/>
      <c r="DF81" s="950"/>
      <c r="DG81" s="950"/>
      <c r="DH81" s="950"/>
      <c r="DI81" s="950"/>
      <c r="DJ81" s="950"/>
      <c r="DK81" s="950"/>
      <c r="DL81" s="950"/>
      <c r="DM81" s="950"/>
      <c r="DN81" s="950"/>
      <c r="DO81" s="950"/>
      <c r="DP81" s="950"/>
      <c r="DQ81" s="950"/>
      <c r="DR81" s="950"/>
      <c r="DS81" s="950"/>
      <c r="DT81" s="950"/>
      <c r="DU81" s="950"/>
      <c r="DV81" s="950"/>
      <c r="DW81" s="950"/>
      <c r="DX81" s="950"/>
      <c r="DY81" s="950"/>
      <c r="DZ81" s="950"/>
      <c r="EA81" s="950"/>
      <c r="EB81" s="950"/>
      <c r="EC81" s="950"/>
      <c r="ED81" s="950"/>
      <c r="EE81" s="950"/>
      <c r="EF81" s="950"/>
      <c r="EG81" s="950"/>
      <c r="EH81" s="950"/>
      <c r="EI81" s="950"/>
      <c r="EJ81" s="950"/>
      <c r="EK81" s="950"/>
      <c r="EL81" s="950"/>
      <c r="EM81" s="950"/>
      <c r="EN81" s="950"/>
      <c r="EO81" s="950"/>
      <c r="EP81" s="950"/>
      <c r="EQ81" s="950"/>
      <c r="ER81" s="950"/>
      <c r="ES81" s="950"/>
      <c r="ET81" s="950"/>
      <c r="EU81" s="950"/>
      <c r="EV81" s="950"/>
      <c r="EW81" s="950"/>
      <c r="EX81" s="950"/>
      <c r="EY81" s="950"/>
      <c r="EZ81" s="950"/>
      <c r="FA81" s="950"/>
      <c r="FB81" s="950"/>
      <c r="FC81" s="950"/>
      <c r="FD81" s="950"/>
      <c r="FE81" s="950"/>
      <c r="FF81" s="950"/>
      <c r="FG81" s="950"/>
      <c r="FH81" s="950"/>
      <c r="FI81" s="950"/>
      <c r="FJ81" s="950"/>
      <c r="FK81" s="950"/>
      <c r="FL81" s="950"/>
      <c r="FM81" s="950"/>
      <c r="FN81" s="950"/>
      <c r="FO81" s="950"/>
      <c r="FP81" s="950"/>
      <c r="FQ81" s="950"/>
      <c r="FR81" s="950"/>
      <c r="FS81" s="950"/>
      <c r="FT81" s="950"/>
      <c r="FU81" s="950"/>
      <c r="FV81" s="950"/>
      <c r="FW81" s="950"/>
      <c r="FX81" s="950"/>
    </row>
    <row r="82" spans="1:180" s="1028" customFormat="1" ht="51" customHeight="1">
      <c r="A82" s="1405" t="s">
        <v>2899</v>
      </c>
      <c r="B82" s="1406"/>
      <c r="C82" s="1406"/>
      <c r="D82" s="1406"/>
      <c r="E82" s="1406"/>
      <c r="F82" s="1406"/>
      <c r="G82" s="1406"/>
      <c r="H82" s="1406"/>
      <c r="I82" s="1406"/>
      <c r="J82" s="1406"/>
      <c r="K82" s="1406"/>
      <c r="L82" s="1406"/>
      <c r="M82" s="1406"/>
      <c r="N82" s="1406"/>
      <c r="O82" s="1406"/>
      <c r="P82" s="1406"/>
      <c r="Q82" s="1406"/>
      <c r="R82" s="1406"/>
      <c r="S82" s="1406"/>
      <c r="T82" s="1406"/>
      <c r="U82" s="1406"/>
      <c r="V82" s="1021"/>
      <c r="W82" s="950"/>
      <c r="X82" s="950"/>
      <c r="Y82" s="950"/>
      <c r="Z82" s="950"/>
      <c r="AA82" s="950"/>
      <c r="AB82" s="950"/>
      <c r="AC82" s="950"/>
      <c r="AD82" s="950"/>
      <c r="AE82" s="950"/>
      <c r="AF82" s="950"/>
      <c r="AG82" s="950"/>
      <c r="AH82" s="950"/>
      <c r="AI82" s="950"/>
      <c r="AJ82" s="950"/>
      <c r="AK82" s="950"/>
      <c r="AL82" s="950"/>
      <c r="AM82" s="950"/>
      <c r="AN82" s="950"/>
      <c r="AO82" s="950"/>
      <c r="AP82" s="950"/>
      <c r="AQ82" s="950"/>
      <c r="AR82" s="950"/>
      <c r="AS82" s="950"/>
      <c r="AT82" s="950"/>
      <c r="AU82" s="950"/>
      <c r="AV82" s="950"/>
      <c r="AW82" s="950"/>
      <c r="AX82" s="950"/>
      <c r="AY82" s="950"/>
      <c r="AZ82" s="950"/>
      <c r="BA82" s="950"/>
      <c r="BB82" s="950"/>
      <c r="BC82" s="950"/>
      <c r="BD82" s="950"/>
      <c r="BE82" s="950"/>
      <c r="BF82" s="950"/>
      <c r="BG82" s="950"/>
      <c r="BH82" s="950"/>
      <c r="BI82" s="950"/>
      <c r="BJ82" s="950"/>
      <c r="BK82" s="950"/>
      <c r="BL82" s="950"/>
      <c r="BM82" s="950"/>
      <c r="BN82" s="950"/>
      <c r="BO82" s="950"/>
      <c r="BP82" s="950"/>
      <c r="BQ82" s="950"/>
      <c r="BR82" s="950"/>
      <c r="BS82" s="950"/>
      <c r="BT82" s="950"/>
      <c r="BU82" s="950"/>
      <c r="BV82" s="950"/>
      <c r="BW82" s="950"/>
      <c r="BX82" s="950"/>
      <c r="BY82" s="950"/>
      <c r="BZ82" s="950"/>
      <c r="CA82" s="950"/>
      <c r="CB82" s="950"/>
      <c r="CC82" s="950"/>
      <c r="CD82" s="950"/>
      <c r="CE82" s="950"/>
      <c r="CF82" s="950"/>
      <c r="CG82" s="950"/>
      <c r="CH82" s="950"/>
      <c r="CI82" s="950"/>
      <c r="CJ82" s="950"/>
      <c r="CK82" s="950"/>
      <c r="CL82" s="950"/>
      <c r="CM82" s="950"/>
      <c r="CN82" s="950"/>
      <c r="CO82" s="950"/>
      <c r="CP82" s="950"/>
      <c r="CQ82" s="950"/>
      <c r="CR82" s="950"/>
      <c r="CS82" s="950"/>
      <c r="CT82" s="950"/>
      <c r="CU82" s="950"/>
      <c r="CV82" s="950"/>
      <c r="CW82" s="950"/>
      <c r="CX82" s="950"/>
      <c r="CY82" s="950"/>
      <c r="CZ82" s="950"/>
      <c r="DA82" s="950"/>
      <c r="DB82" s="950"/>
      <c r="DC82" s="950"/>
      <c r="DD82" s="950"/>
      <c r="DE82" s="950"/>
      <c r="DF82" s="950"/>
      <c r="DG82" s="950"/>
      <c r="DH82" s="950"/>
      <c r="DI82" s="950"/>
      <c r="DJ82" s="950"/>
      <c r="DK82" s="950"/>
      <c r="DL82" s="950"/>
      <c r="DM82" s="950"/>
      <c r="DN82" s="950"/>
      <c r="DO82" s="950"/>
      <c r="DP82" s="950"/>
      <c r="DQ82" s="950"/>
      <c r="DR82" s="950"/>
      <c r="DS82" s="950"/>
      <c r="DT82" s="950"/>
      <c r="DU82" s="950"/>
      <c r="DV82" s="950"/>
      <c r="DW82" s="950"/>
      <c r="DX82" s="950"/>
      <c r="DY82" s="950"/>
      <c r="DZ82" s="950"/>
      <c r="EA82" s="950"/>
      <c r="EB82" s="950"/>
      <c r="EC82" s="950"/>
      <c r="ED82" s="950"/>
      <c r="EE82" s="950"/>
      <c r="EF82" s="950"/>
      <c r="EG82" s="950"/>
      <c r="EH82" s="950"/>
      <c r="EI82" s="950"/>
      <c r="EJ82" s="950"/>
      <c r="EK82" s="950"/>
      <c r="EL82" s="950"/>
      <c r="EM82" s="950"/>
      <c r="EN82" s="950"/>
      <c r="EO82" s="950"/>
      <c r="EP82" s="950"/>
      <c r="EQ82" s="950"/>
      <c r="ER82" s="950"/>
      <c r="ES82" s="950"/>
      <c r="ET82" s="950"/>
      <c r="EU82" s="950"/>
      <c r="EV82" s="950"/>
      <c r="EW82" s="950"/>
      <c r="EX82" s="950"/>
      <c r="EY82" s="950"/>
      <c r="EZ82" s="950"/>
      <c r="FA82" s="950"/>
      <c r="FB82" s="950"/>
      <c r="FC82" s="950"/>
      <c r="FD82" s="950"/>
      <c r="FE82" s="950"/>
      <c r="FF82" s="950"/>
      <c r="FG82" s="950"/>
      <c r="FH82" s="950"/>
      <c r="FI82" s="950"/>
      <c r="FJ82" s="950"/>
      <c r="FK82" s="950"/>
      <c r="FL82" s="950"/>
      <c r="FM82" s="950"/>
      <c r="FN82" s="950"/>
      <c r="FO82" s="950"/>
      <c r="FP82" s="950"/>
      <c r="FQ82" s="950"/>
      <c r="FR82" s="950"/>
      <c r="FS82" s="950"/>
      <c r="FT82" s="950"/>
      <c r="FU82" s="950"/>
      <c r="FV82" s="950"/>
      <c r="FW82" s="950"/>
      <c r="FX82" s="950"/>
    </row>
    <row r="83" spans="1:180" s="950" customFormat="1" ht="33" customHeight="1">
      <c r="A83" s="994">
        <v>1</v>
      </c>
      <c r="B83" s="994">
        <v>2</v>
      </c>
      <c r="C83" s="994">
        <v>3</v>
      </c>
      <c r="D83" s="994">
        <v>4</v>
      </c>
      <c r="E83" s="994">
        <v>5</v>
      </c>
      <c r="F83" s="994">
        <v>6</v>
      </c>
      <c r="G83" s="1444">
        <v>7</v>
      </c>
      <c r="H83" s="1444"/>
      <c r="I83" s="1444"/>
      <c r="J83" s="1444"/>
      <c r="K83" s="1444"/>
      <c r="L83" s="1444"/>
      <c r="M83" s="1444"/>
      <c r="N83" s="1444"/>
      <c r="O83" s="1444"/>
      <c r="P83" s="1444"/>
      <c r="Q83" s="1444"/>
      <c r="R83" s="1444"/>
      <c r="S83" s="1449">
        <v>8</v>
      </c>
      <c r="T83" s="1450"/>
      <c r="U83" s="1450"/>
      <c r="V83" s="1021"/>
    </row>
    <row r="84" spans="1:180" s="950" customFormat="1" ht="20.25" customHeight="1">
      <c r="A84" s="1451" t="s">
        <v>2900</v>
      </c>
      <c r="B84" s="1453" t="s">
        <v>5</v>
      </c>
      <c r="C84" s="1454" t="s">
        <v>6</v>
      </c>
      <c r="D84" s="1454" t="s">
        <v>2901</v>
      </c>
      <c r="E84" s="1454" t="s">
        <v>8</v>
      </c>
      <c r="F84" s="1425" t="s">
        <v>9</v>
      </c>
      <c r="G84" s="1441" t="s">
        <v>10</v>
      </c>
      <c r="H84" s="1441"/>
      <c r="I84" s="1441"/>
      <c r="J84" s="1441"/>
      <c r="K84" s="1441"/>
      <c r="L84" s="1441"/>
      <c r="M84" s="1441"/>
      <c r="N84" s="1441"/>
      <c r="O84" s="1441"/>
      <c r="P84" s="1441"/>
      <c r="Q84" s="1441"/>
      <c r="R84" s="1441"/>
      <c r="S84" s="1442" t="s">
        <v>11</v>
      </c>
      <c r="T84" s="1443"/>
      <c r="U84" s="1443"/>
    </row>
    <row r="85" spans="1:180" s="950" customFormat="1">
      <c r="A85" s="1452"/>
      <c r="B85" s="1453"/>
      <c r="C85" s="1454"/>
      <c r="D85" s="1454"/>
      <c r="E85" s="1454"/>
      <c r="F85" s="1426"/>
      <c r="G85" s="1444" t="s">
        <v>12</v>
      </c>
      <c r="H85" s="1444"/>
      <c r="I85" s="1444"/>
      <c r="J85" s="1444" t="s">
        <v>13</v>
      </c>
      <c r="K85" s="1444"/>
      <c r="L85" s="1444"/>
      <c r="M85" s="1444" t="s">
        <v>14</v>
      </c>
      <c r="N85" s="1444"/>
      <c r="O85" s="1444"/>
      <c r="P85" s="1444" t="s">
        <v>15</v>
      </c>
      <c r="Q85" s="1444"/>
      <c r="R85" s="1444"/>
      <c r="S85" s="1445" t="s">
        <v>16</v>
      </c>
      <c r="T85" s="1446" t="s">
        <v>17</v>
      </c>
      <c r="U85" s="1447"/>
      <c r="V85" s="1021"/>
    </row>
    <row r="86" spans="1:180" s="950" customFormat="1">
      <c r="A86" s="1422"/>
      <c r="B86" s="1424"/>
      <c r="C86" s="1427"/>
      <c r="D86" s="1427"/>
      <c r="E86" s="1427"/>
      <c r="F86" s="1427"/>
      <c r="G86" s="953">
        <v>1</v>
      </c>
      <c r="H86" s="953">
        <v>2</v>
      </c>
      <c r="I86" s="953">
        <v>3</v>
      </c>
      <c r="J86" s="953">
        <v>4</v>
      </c>
      <c r="K86" s="953">
        <v>5</v>
      </c>
      <c r="L86" s="953">
        <v>6</v>
      </c>
      <c r="M86" s="953">
        <v>7</v>
      </c>
      <c r="N86" s="953">
        <v>8</v>
      </c>
      <c r="O86" s="953">
        <v>9</v>
      </c>
      <c r="P86" s="953">
        <v>10</v>
      </c>
      <c r="Q86" s="953">
        <v>11</v>
      </c>
      <c r="R86" s="953">
        <v>12</v>
      </c>
      <c r="S86" s="1417"/>
      <c r="T86" s="954" t="s">
        <v>18</v>
      </c>
      <c r="U86" s="955" t="s">
        <v>19</v>
      </c>
      <c r="V86" s="1021"/>
    </row>
    <row r="87" spans="1:180" ht="213" customHeight="1">
      <c r="A87" s="1482" t="s">
        <v>2902</v>
      </c>
      <c r="B87" s="1436" t="s">
        <v>2903</v>
      </c>
      <c r="C87" s="1428">
        <v>2</v>
      </c>
      <c r="D87" s="956" t="s">
        <v>2904</v>
      </c>
      <c r="E87" s="956" t="s">
        <v>2905</v>
      </c>
      <c r="F87" s="1410" t="s">
        <v>2815</v>
      </c>
      <c r="G87" s="958"/>
      <c r="H87" s="958"/>
      <c r="I87" s="952"/>
      <c r="J87" s="958"/>
      <c r="K87" s="958"/>
      <c r="L87" s="958"/>
      <c r="M87" s="958"/>
      <c r="N87" s="958"/>
      <c r="O87" s="952"/>
      <c r="P87" s="958"/>
      <c r="Q87" s="958"/>
      <c r="R87" s="958"/>
      <c r="S87" s="1007" t="s">
        <v>2906</v>
      </c>
      <c r="T87" s="960">
        <v>150000</v>
      </c>
      <c r="U87" s="961"/>
    </row>
    <row r="88" spans="1:180" ht="40.5">
      <c r="A88" s="1483"/>
      <c r="B88" s="1437"/>
      <c r="C88" s="1429"/>
      <c r="D88" s="956" t="s">
        <v>2907</v>
      </c>
      <c r="E88" s="981" t="s">
        <v>2908</v>
      </c>
      <c r="F88" s="1411"/>
      <c r="G88" s="958"/>
      <c r="H88" s="958"/>
      <c r="I88" s="958"/>
      <c r="J88" s="952"/>
      <c r="K88" s="952"/>
      <c r="L88" s="958"/>
      <c r="M88" s="958"/>
      <c r="N88" s="958"/>
      <c r="O88" s="958"/>
      <c r="P88" s="952"/>
      <c r="Q88" s="952"/>
      <c r="R88" s="958"/>
      <c r="S88" s="1433"/>
      <c r="T88" s="1433"/>
      <c r="U88" s="1433"/>
    </row>
    <row r="89" spans="1:180" ht="53.25" customHeight="1">
      <c r="A89" s="1483"/>
      <c r="B89" s="1437"/>
      <c r="C89" s="1429"/>
      <c r="D89" s="956" t="s">
        <v>2909</v>
      </c>
      <c r="E89" s="956" t="s">
        <v>2910</v>
      </c>
      <c r="F89" s="1411"/>
      <c r="G89" s="958"/>
      <c r="H89" s="958"/>
      <c r="I89" s="958"/>
      <c r="J89" s="958"/>
      <c r="K89" s="952"/>
      <c r="L89" s="958"/>
      <c r="M89" s="958"/>
      <c r="N89" s="958"/>
      <c r="O89" s="958"/>
      <c r="P89" s="958"/>
      <c r="Q89" s="952"/>
      <c r="R89" s="958"/>
      <c r="S89" s="1435"/>
      <c r="T89" s="1435"/>
      <c r="U89" s="1435"/>
    </row>
    <row r="90" spans="1:180" ht="49.5" customHeight="1">
      <c r="A90" s="1484"/>
      <c r="B90" s="1438"/>
      <c r="C90" s="1439"/>
      <c r="D90" s="981" t="s">
        <v>2911</v>
      </c>
      <c r="E90" s="956" t="s">
        <v>2912</v>
      </c>
      <c r="F90" s="1412"/>
      <c r="G90" s="1002"/>
      <c r="H90" s="1002"/>
      <c r="I90" s="1002"/>
      <c r="J90" s="1002"/>
      <c r="K90" s="1002"/>
      <c r="L90" s="999"/>
      <c r="M90" s="1002"/>
      <c r="N90" s="1002"/>
      <c r="O90" s="1002"/>
      <c r="P90" s="1002"/>
      <c r="Q90" s="1002"/>
      <c r="R90" s="998"/>
      <c r="S90" s="1044" t="s">
        <v>2913</v>
      </c>
      <c r="T90" s="1000">
        <v>300000</v>
      </c>
      <c r="U90" s="1019"/>
    </row>
    <row r="91" spans="1:180" ht="51.75" customHeight="1">
      <c r="A91" s="1482" t="s">
        <v>2914</v>
      </c>
      <c r="B91" s="1326" t="s">
        <v>2915</v>
      </c>
      <c r="C91" s="1326">
        <v>1</v>
      </c>
      <c r="D91" s="956" t="s">
        <v>3646</v>
      </c>
      <c r="E91" s="956" t="s">
        <v>2809</v>
      </c>
      <c r="F91" s="1480" t="s">
        <v>2778</v>
      </c>
      <c r="G91" s="1002"/>
      <c r="H91" s="1002"/>
      <c r="I91" s="998"/>
      <c r="J91" s="1002"/>
      <c r="K91" s="1002"/>
      <c r="L91" s="1003"/>
      <c r="M91" s="1002"/>
      <c r="N91" s="1002"/>
      <c r="O91" s="1002"/>
      <c r="P91" s="1002"/>
      <c r="Q91" s="1002"/>
      <c r="R91" s="1002"/>
      <c r="S91" s="1043"/>
      <c r="T91" s="1043"/>
      <c r="U91" s="1019"/>
    </row>
    <row r="92" spans="1:180" s="1028" customFormat="1" ht="82.5" customHeight="1">
      <c r="A92" s="1483"/>
      <c r="B92" s="1326"/>
      <c r="C92" s="1326"/>
      <c r="D92" s="956" t="s">
        <v>3647</v>
      </c>
      <c r="E92" s="956" t="s">
        <v>2916</v>
      </c>
      <c r="F92" s="1497"/>
      <c r="G92" s="1002"/>
      <c r="H92" s="1002"/>
      <c r="I92" s="1002"/>
      <c r="J92" s="998"/>
      <c r="K92" s="1002"/>
      <c r="L92" s="1003"/>
      <c r="M92" s="1002"/>
      <c r="N92" s="1002"/>
      <c r="O92" s="1002"/>
      <c r="P92" s="1002"/>
      <c r="Q92" s="1002"/>
      <c r="R92" s="1002"/>
      <c r="S92" s="1033"/>
      <c r="T92" s="1034"/>
      <c r="U92" s="1019"/>
      <c r="V92" s="1021"/>
      <c r="W92" s="950"/>
      <c r="X92" s="950"/>
      <c r="Y92" s="950"/>
      <c r="Z92" s="950"/>
      <c r="AA92" s="950"/>
      <c r="AB92" s="950"/>
      <c r="AC92" s="950"/>
      <c r="AD92" s="950"/>
      <c r="AE92" s="950"/>
      <c r="AF92" s="950"/>
      <c r="AG92" s="950"/>
      <c r="AH92" s="950"/>
      <c r="AI92" s="950"/>
      <c r="AJ92" s="950"/>
      <c r="AK92" s="950"/>
      <c r="AL92" s="950"/>
      <c r="AM92" s="950"/>
      <c r="AN92" s="950"/>
      <c r="AO92" s="950"/>
      <c r="AP92" s="950"/>
      <c r="AQ92" s="950"/>
      <c r="AR92" s="950"/>
      <c r="AS92" s="950"/>
      <c r="AT92" s="950"/>
      <c r="AU92" s="950"/>
      <c r="AV92" s="950"/>
      <c r="AW92" s="950"/>
      <c r="AX92" s="950"/>
      <c r="AY92" s="950"/>
      <c r="AZ92" s="950"/>
      <c r="BA92" s="950"/>
      <c r="BB92" s="950"/>
      <c r="BC92" s="950"/>
      <c r="BD92" s="950"/>
      <c r="BE92" s="950"/>
      <c r="BF92" s="950"/>
      <c r="BG92" s="950"/>
      <c r="BH92" s="950"/>
      <c r="BI92" s="950"/>
      <c r="BJ92" s="950"/>
      <c r="BK92" s="950"/>
      <c r="BL92" s="950"/>
      <c r="BM92" s="950"/>
      <c r="BN92" s="950"/>
      <c r="BO92" s="950"/>
      <c r="BP92" s="950"/>
      <c r="BQ92" s="950"/>
      <c r="BR92" s="950"/>
      <c r="BS92" s="950"/>
      <c r="BT92" s="950"/>
      <c r="BU92" s="950"/>
      <c r="BV92" s="950"/>
      <c r="BW92" s="950"/>
      <c r="BX92" s="950"/>
      <c r="BY92" s="950"/>
      <c r="BZ92" s="950"/>
      <c r="CA92" s="950"/>
      <c r="CB92" s="950"/>
      <c r="CC92" s="950"/>
      <c r="CD92" s="950"/>
      <c r="CE92" s="950"/>
      <c r="CF92" s="950"/>
      <c r="CG92" s="950"/>
      <c r="CH92" s="950"/>
      <c r="CI92" s="950"/>
      <c r="CJ92" s="950"/>
      <c r="CK92" s="950"/>
      <c r="CL92" s="950"/>
      <c r="CM92" s="950"/>
      <c r="CN92" s="950"/>
      <c r="CO92" s="950"/>
      <c r="CP92" s="950"/>
      <c r="CQ92" s="950"/>
      <c r="CR92" s="950"/>
      <c r="CS92" s="950"/>
      <c r="CT92" s="950"/>
      <c r="CU92" s="950"/>
      <c r="CV92" s="950"/>
      <c r="CW92" s="950"/>
      <c r="CX92" s="950"/>
      <c r="CY92" s="950"/>
      <c r="CZ92" s="950"/>
      <c r="DA92" s="950"/>
      <c r="DB92" s="950"/>
      <c r="DC92" s="950"/>
      <c r="DD92" s="950"/>
      <c r="DE92" s="950"/>
      <c r="DF92" s="950"/>
      <c r="DG92" s="950"/>
      <c r="DH92" s="950"/>
      <c r="DI92" s="950"/>
      <c r="DJ92" s="950"/>
      <c r="DK92" s="950"/>
      <c r="DL92" s="950"/>
      <c r="DM92" s="950"/>
      <c r="DN92" s="950"/>
      <c r="DO92" s="950"/>
      <c r="DP92" s="950"/>
      <c r="DQ92" s="950"/>
      <c r="DR92" s="950"/>
      <c r="DS92" s="950"/>
      <c r="DT92" s="950"/>
      <c r="DU92" s="950"/>
      <c r="DV92" s="950"/>
      <c r="DW92" s="950"/>
      <c r="DX92" s="950"/>
      <c r="DY92" s="950"/>
      <c r="DZ92" s="950"/>
      <c r="EA92" s="950"/>
      <c r="EB92" s="950"/>
      <c r="EC92" s="950"/>
      <c r="ED92" s="950"/>
      <c r="EE92" s="950"/>
      <c r="EF92" s="950"/>
      <c r="EG92" s="950"/>
      <c r="EH92" s="950"/>
      <c r="EI92" s="950"/>
      <c r="EJ92" s="950"/>
      <c r="EK92" s="950"/>
      <c r="EL92" s="950"/>
      <c r="EM92" s="950"/>
      <c r="EN92" s="950"/>
      <c r="EO92" s="950"/>
      <c r="EP92" s="950"/>
      <c r="EQ92" s="950"/>
      <c r="ER92" s="950"/>
      <c r="ES92" s="950"/>
      <c r="ET92" s="950"/>
      <c r="EU92" s="950"/>
      <c r="EV92" s="950"/>
      <c r="EW92" s="950"/>
      <c r="EX92" s="950"/>
      <c r="EY92" s="950"/>
      <c r="EZ92" s="950"/>
      <c r="FA92" s="950"/>
      <c r="FB92" s="950"/>
      <c r="FC92" s="950"/>
      <c r="FD92" s="950"/>
      <c r="FE92" s="950"/>
      <c r="FF92" s="950"/>
      <c r="FG92" s="950"/>
      <c r="FH92" s="950"/>
      <c r="FI92" s="950"/>
      <c r="FJ92" s="950"/>
      <c r="FK92" s="950"/>
      <c r="FL92" s="950"/>
      <c r="FM92" s="950"/>
      <c r="FN92" s="950"/>
      <c r="FO92" s="950"/>
      <c r="FP92" s="950"/>
      <c r="FQ92" s="950"/>
      <c r="FR92" s="950"/>
      <c r="FS92" s="950"/>
      <c r="FT92" s="950"/>
      <c r="FU92" s="950"/>
      <c r="FV92" s="950"/>
      <c r="FW92" s="950"/>
      <c r="FX92" s="950"/>
    </row>
    <row r="93" spans="1:180" s="1028" customFormat="1" ht="106.5" customHeight="1">
      <c r="A93" s="1484"/>
      <c r="B93" s="1326"/>
      <c r="C93" s="1326"/>
      <c r="D93" s="962" t="s">
        <v>3648</v>
      </c>
      <c r="E93" s="1045" t="s">
        <v>2917</v>
      </c>
      <c r="F93" s="1481"/>
      <c r="G93" s="1002"/>
      <c r="H93" s="1002"/>
      <c r="I93" s="1002"/>
      <c r="J93" s="1002"/>
      <c r="K93" s="998"/>
      <c r="L93" s="999"/>
      <c r="M93" s="1002"/>
      <c r="N93" s="1002"/>
      <c r="O93" s="1002"/>
      <c r="P93" s="1002"/>
      <c r="Q93" s="1002"/>
      <c r="R93" s="1002"/>
      <c r="S93" s="71" t="s">
        <v>2918</v>
      </c>
      <c r="T93" s="1046">
        <v>20000</v>
      </c>
      <c r="U93" s="1019"/>
      <c r="V93" s="1021"/>
      <c r="W93" s="950"/>
      <c r="X93" s="950"/>
      <c r="Y93" s="950"/>
      <c r="Z93" s="950"/>
      <c r="AA93" s="950"/>
      <c r="AB93" s="950"/>
      <c r="AC93" s="950"/>
      <c r="AD93" s="950"/>
      <c r="AE93" s="950"/>
      <c r="AF93" s="950"/>
      <c r="AG93" s="950"/>
      <c r="AH93" s="950"/>
      <c r="AI93" s="950"/>
      <c r="AJ93" s="950"/>
      <c r="AK93" s="950"/>
      <c r="AL93" s="950"/>
      <c r="AM93" s="950"/>
      <c r="AN93" s="950"/>
      <c r="AO93" s="950"/>
      <c r="AP93" s="950"/>
      <c r="AQ93" s="950"/>
      <c r="AR93" s="950"/>
      <c r="AS93" s="950"/>
      <c r="AT93" s="950"/>
      <c r="AU93" s="950"/>
      <c r="AV93" s="950"/>
      <c r="AW93" s="950"/>
      <c r="AX93" s="950"/>
      <c r="AY93" s="950"/>
      <c r="AZ93" s="950"/>
      <c r="BA93" s="950"/>
      <c r="BB93" s="950"/>
      <c r="BC93" s="950"/>
      <c r="BD93" s="950"/>
      <c r="BE93" s="950"/>
      <c r="BF93" s="950"/>
      <c r="BG93" s="950"/>
      <c r="BH93" s="950"/>
      <c r="BI93" s="950"/>
      <c r="BJ93" s="950"/>
      <c r="BK93" s="950"/>
      <c r="BL93" s="950"/>
      <c r="BM93" s="950"/>
      <c r="BN93" s="950"/>
      <c r="BO93" s="950"/>
      <c r="BP93" s="950"/>
      <c r="BQ93" s="950"/>
      <c r="BR93" s="950"/>
      <c r="BS93" s="950"/>
      <c r="BT93" s="950"/>
      <c r="BU93" s="950"/>
      <c r="BV93" s="950"/>
      <c r="BW93" s="950"/>
      <c r="BX93" s="950"/>
      <c r="BY93" s="950"/>
      <c r="BZ93" s="950"/>
      <c r="CA93" s="950"/>
      <c r="CB93" s="950"/>
      <c r="CC93" s="950"/>
      <c r="CD93" s="950"/>
      <c r="CE93" s="950"/>
      <c r="CF93" s="950"/>
      <c r="CG93" s="950"/>
      <c r="CH93" s="950"/>
      <c r="CI93" s="950"/>
      <c r="CJ93" s="950"/>
      <c r="CK93" s="950"/>
      <c r="CL93" s="950"/>
      <c r="CM93" s="950"/>
      <c r="CN93" s="950"/>
      <c r="CO93" s="950"/>
      <c r="CP93" s="950"/>
      <c r="CQ93" s="950"/>
      <c r="CR93" s="950"/>
      <c r="CS93" s="950"/>
      <c r="CT93" s="950"/>
      <c r="CU93" s="950"/>
      <c r="CV93" s="950"/>
      <c r="CW93" s="950"/>
      <c r="CX93" s="950"/>
      <c r="CY93" s="950"/>
      <c r="CZ93" s="950"/>
      <c r="DA93" s="950"/>
      <c r="DB93" s="950"/>
      <c r="DC93" s="950"/>
      <c r="DD93" s="950"/>
      <c r="DE93" s="950"/>
      <c r="DF93" s="950"/>
      <c r="DG93" s="950"/>
      <c r="DH93" s="950"/>
      <c r="DI93" s="950"/>
      <c r="DJ93" s="950"/>
      <c r="DK93" s="950"/>
      <c r="DL93" s="950"/>
      <c r="DM93" s="950"/>
      <c r="DN93" s="950"/>
      <c r="DO93" s="950"/>
      <c r="DP93" s="950"/>
      <c r="DQ93" s="950"/>
      <c r="DR93" s="950"/>
      <c r="DS93" s="950"/>
      <c r="DT93" s="950"/>
      <c r="DU93" s="950"/>
      <c r="DV93" s="950"/>
      <c r="DW93" s="950"/>
      <c r="DX93" s="950"/>
      <c r="DY93" s="950"/>
      <c r="DZ93" s="950"/>
      <c r="EA93" s="950"/>
      <c r="EB93" s="950"/>
      <c r="EC93" s="950"/>
      <c r="ED93" s="950"/>
      <c r="EE93" s="950"/>
      <c r="EF93" s="950"/>
      <c r="EG93" s="950"/>
      <c r="EH93" s="950"/>
      <c r="EI93" s="950"/>
      <c r="EJ93" s="950"/>
      <c r="EK93" s="950"/>
      <c r="EL93" s="950"/>
      <c r="EM93" s="950"/>
      <c r="EN93" s="950"/>
      <c r="EO93" s="950"/>
      <c r="EP93" s="950"/>
      <c r="EQ93" s="950"/>
      <c r="ER93" s="950"/>
      <c r="ES93" s="950"/>
      <c r="ET93" s="950"/>
      <c r="EU93" s="950"/>
      <c r="EV93" s="950"/>
      <c r="EW93" s="950"/>
      <c r="EX93" s="950"/>
      <c r="EY93" s="950"/>
      <c r="EZ93" s="950"/>
      <c r="FA93" s="950"/>
      <c r="FB93" s="950"/>
      <c r="FC93" s="950"/>
      <c r="FD93" s="950"/>
      <c r="FE93" s="950"/>
      <c r="FF93" s="950"/>
      <c r="FG93" s="950"/>
      <c r="FH93" s="950"/>
      <c r="FI93" s="950"/>
      <c r="FJ93" s="950"/>
      <c r="FK93" s="950"/>
      <c r="FL93" s="950"/>
      <c r="FM93" s="950"/>
      <c r="FN93" s="950"/>
      <c r="FO93" s="950"/>
      <c r="FP93" s="950"/>
      <c r="FQ93" s="950"/>
      <c r="FR93" s="950"/>
      <c r="FS93" s="950"/>
      <c r="FT93" s="950"/>
      <c r="FU93" s="950"/>
      <c r="FV93" s="950"/>
      <c r="FW93" s="950"/>
      <c r="FX93" s="950"/>
    </row>
    <row r="94" spans="1:180" s="1028" customFormat="1" ht="409.5" customHeight="1">
      <c r="A94" s="1482" t="s">
        <v>2919</v>
      </c>
      <c r="B94" s="1480" t="s">
        <v>2920</v>
      </c>
      <c r="C94" s="1480">
        <v>12</v>
      </c>
      <c r="D94" s="981" t="s">
        <v>2921</v>
      </c>
      <c r="E94" s="71" t="s">
        <v>2922</v>
      </c>
      <c r="F94" s="1480" t="s">
        <v>2923</v>
      </c>
      <c r="G94" s="1047"/>
      <c r="H94" s="1047"/>
      <c r="I94" s="998"/>
      <c r="J94" s="998"/>
      <c r="K94" s="998"/>
      <c r="L94" s="999"/>
      <c r="M94" s="998"/>
      <c r="N94" s="998"/>
      <c r="O94" s="998"/>
      <c r="P94" s="998"/>
      <c r="Q94" s="998"/>
      <c r="R94" s="998"/>
      <c r="S94" s="71" t="s">
        <v>2924</v>
      </c>
      <c r="T94" s="1000">
        <v>150000</v>
      </c>
      <c r="U94" s="1019"/>
      <c r="V94" s="1021"/>
      <c r="W94" s="950"/>
      <c r="X94" s="950"/>
      <c r="Y94" s="950"/>
      <c r="Z94" s="950"/>
      <c r="AA94" s="950"/>
      <c r="AB94" s="950"/>
      <c r="AC94" s="950"/>
      <c r="AD94" s="950"/>
      <c r="AE94" s="950"/>
      <c r="AF94" s="950"/>
      <c r="AG94" s="950"/>
      <c r="AH94" s="950"/>
      <c r="AI94" s="950"/>
      <c r="AJ94" s="950"/>
      <c r="AK94" s="950"/>
      <c r="AL94" s="950"/>
      <c r="AM94" s="950"/>
      <c r="AN94" s="950"/>
      <c r="AO94" s="950"/>
      <c r="AP94" s="950"/>
      <c r="AQ94" s="950"/>
      <c r="AR94" s="950"/>
      <c r="AS94" s="950"/>
      <c r="AT94" s="950"/>
      <c r="AU94" s="950"/>
      <c r="AV94" s="950"/>
      <c r="AW94" s="950"/>
      <c r="AX94" s="950"/>
      <c r="AY94" s="950"/>
      <c r="AZ94" s="950"/>
      <c r="BA94" s="950"/>
      <c r="BB94" s="950"/>
      <c r="BC94" s="950"/>
      <c r="BD94" s="950"/>
      <c r="BE94" s="950"/>
      <c r="BF94" s="950"/>
      <c r="BG94" s="950"/>
      <c r="BH94" s="950"/>
      <c r="BI94" s="950"/>
      <c r="BJ94" s="950"/>
      <c r="BK94" s="950"/>
      <c r="BL94" s="950"/>
      <c r="BM94" s="950"/>
      <c r="BN94" s="950"/>
      <c r="BO94" s="950"/>
      <c r="BP94" s="950"/>
      <c r="BQ94" s="950"/>
      <c r="BR94" s="950"/>
      <c r="BS94" s="950"/>
      <c r="BT94" s="950"/>
      <c r="BU94" s="950"/>
      <c r="BV94" s="950"/>
      <c r="BW94" s="950"/>
      <c r="BX94" s="950"/>
      <c r="BY94" s="950"/>
      <c r="BZ94" s="950"/>
      <c r="CA94" s="950"/>
      <c r="CB94" s="950"/>
      <c r="CC94" s="950"/>
      <c r="CD94" s="950"/>
      <c r="CE94" s="950"/>
      <c r="CF94" s="950"/>
      <c r="CG94" s="950"/>
      <c r="CH94" s="950"/>
      <c r="CI94" s="950"/>
      <c r="CJ94" s="950"/>
      <c r="CK94" s="950"/>
      <c r="CL94" s="950"/>
      <c r="CM94" s="950"/>
      <c r="CN94" s="950"/>
      <c r="CO94" s="950"/>
      <c r="CP94" s="950"/>
      <c r="CQ94" s="950"/>
      <c r="CR94" s="950"/>
      <c r="CS94" s="950"/>
      <c r="CT94" s="950"/>
      <c r="CU94" s="950"/>
      <c r="CV94" s="950"/>
      <c r="CW94" s="950"/>
      <c r="CX94" s="950"/>
      <c r="CY94" s="950"/>
      <c r="CZ94" s="950"/>
      <c r="DA94" s="950"/>
      <c r="DB94" s="950"/>
      <c r="DC94" s="950"/>
      <c r="DD94" s="950"/>
      <c r="DE94" s="950"/>
      <c r="DF94" s="950"/>
      <c r="DG94" s="950"/>
      <c r="DH94" s="950"/>
      <c r="DI94" s="950"/>
      <c r="DJ94" s="950"/>
      <c r="DK94" s="950"/>
      <c r="DL94" s="950"/>
      <c r="DM94" s="950"/>
      <c r="DN94" s="950"/>
      <c r="DO94" s="950"/>
      <c r="DP94" s="950"/>
      <c r="DQ94" s="950"/>
      <c r="DR94" s="950"/>
      <c r="DS94" s="950"/>
      <c r="DT94" s="950"/>
      <c r="DU94" s="950"/>
      <c r="DV94" s="950"/>
      <c r="DW94" s="950"/>
      <c r="DX94" s="950"/>
      <c r="DY94" s="950"/>
      <c r="DZ94" s="950"/>
      <c r="EA94" s="950"/>
      <c r="EB94" s="950"/>
      <c r="EC94" s="950"/>
      <c r="ED94" s="950"/>
      <c r="EE94" s="950"/>
      <c r="EF94" s="950"/>
      <c r="EG94" s="950"/>
      <c r="EH94" s="950"/>
      <c r="EI94" s="950"/>
      <c r="EJ94" s="950"/>
      <c r="EK94" s="950"/>
      <c r="EL94" s="950"/>
      <c r="EM94" s="950"/>
      <c r="EN94" s="950"/>
      <c r="EO94" s="950"/>
      <c r="EP94" s="950"/>
      <c r="EQ94" s="950"/>
      <c r="ER94" s="950"/>
      <c r="ES94" s="950"/>
      <c r="ET94" s="950"/>
      <c r="EU94" s="950"/>
      <c r="EV94" s="950"/>
      <c r="EW94" s="950"/>
      <c r="EX94" s="950"/>
      <c r="EY94" s="950"/>
      <c r="EZ94" s="950"/>
      <c r="FA94" s="950"/>
      <c r="FB94" s="950"/>
      <c r="FC94" s="950"/>
      <c r="FD94" s="950"/>
      <c r="FE94" s="950"/>
      <c r="FF94" s="950"/>
      <c r="FG94" s="950"/>
      <c r="FH94" s="950"/>
      <c r="FI94" s="950"/>
      <c r="FJ94" s="950"/>
      <c r="FK94" s="950"/>
      <c r="FL94" s="950"/>
      <c r="FM94" s="950"/>
      <c r="FN94" s="950"/>
      <c r="FO94" s="950"/>
      <c r="FP94" s="950"/>
      <c r="FQ94" s="950"/>
      <c r="FR94" s="950"/>
      <c r="FS94" s="950"/>
      <c r="FT94" s="950"/>
      <c r="FU94" s="950"/>
      <c r="FV94" s="950"/>
      <c r="FW94" s="950"/>
      <c r="FX94" s="950"/>
    </row>
    <row r="95" spans="1:180" s="1028" customFormat="1" ht="91.5" customHeight="1">
      <c r="A95" s="1483"/>
      <c r="B95" s="1497"/>
      <c r="C95" s="1497"/>
      <c r="D95" s="71" t="s">
        <v>2925</v>
      </c>
      <c r="E95" s="71" t="s">
        <v>2851</v>
      </c>
      <c r="F95" s="1497"/>
      <c r="G95" s="1047"/>
      <c r="H95" s="1047"/>
      <c r="I95" s="998"/>
      <c r="J95" s="998"/>
      <c r="K95" s="998"/>
      <c r="L95" s="999"/>
      <c r="M95" s="998"/>
      <c r="N95" s="998"/>
      <c r="O95" s="998"/>
      <c r="P95" s="998"/>
      <c r="Q95" s="998"/>
      <c r="R95" s="998"/>
      <c r="S95" s="71" t="s">
        <v>2926</v>
      </c>
      <c r="T95" s="1000">
        <v>70000</v>
      </c>
      <c r="U95" s="1019"/>
      <c r="V95" s="1021"/>
      <c r="W95" s="950"/>
      <c r="X95" s="950"/>
      <c r="Y95" s="950"/>
      <c r="Z95" s="950"/>
      <c r="AA95" s="950"/>
      <c r="AB95" s="950"/>
      <c r="AC95" s="950"/>
      <c r="AD95" s="950"/>
      <c r="AE95" s="950"/>
      <c r="AF95" s="950"/>
      <c r="AG95" s="950"/>
      <c r="AH95" s="950"/>
      <c r="AI95" s="950"/>
      <c r="AJ95" s="950"/>
      <c r="AK95" s="950"/>
      <c r="AL95" s="950"/>
      <c r="AM95" s="950"/>
      <c r="AN95" s="950"/>
      <c r="AO95" s="950"/>
      <c r="AP95" s="950"/>
      <c r="AQ95" s="950"/>
      <c r="AR95" s="950"/>
      <c r="AS95" s="950"/>
      <c r="AT95" s="950"/>
      <c r="AU95" s="950"/>
      <c r="AV95" s="950"/>
      <c r="AW95" s="950"/>
      <c r="AX95" s="950"/>
      <c r="AY95" s="950"/>
      <c r="AZ95" s="950"/>
      <c r="BA95" s="950"/>
      <c r="BB95" s="950"/>
      <c r="BC95" s="950"/>
      <c r="BD95" s="950"/>
      <c r="BE95" s="950"/>
      <c r="BF95" s="950"/>
      <c r="BG95" s="950"/>
      <c r="BH95" s="950"/>
      <c r="BI95" s="950"/>
      <c r="BJ95" s="950"/>
      <c r="BK95" s="950"/>
      <c r="BL95" s="950"/>
      <c r="BM95" s="950"/>
      <c r="BN95" s="950"/>
      <c r="BO95" s="950"/>
      <c r="BP95" s="950"/>
      <c r="BQ95" s="950"/>
      <c r="BR95" s="950"/>
      <c r="BS95" s="950"/>
      <c r="BT95" s="950"/>
      <c r="BU95" s="950"/>
      <c r="BV95" s="950"/>
      <c r="BW95" s="950"/>
      <c r="BX95" s="950"/>
      <c r="BY95" s="950"/>
      <c r="BZ95" s="950"/>
      <c r="CA95" s="950"/>
      <c r="CB95" s="950"/>
      <c r="CC95" s="950"/>
      <c r="CD95" s="950"/>
      <c r="CE95" s="950"/>
      <c r="CF95" s="950"/>
      <c r="CG95" s="950"/>
      <c r="CH95" s="950"/>
      <c r="CI95" s="950"/>
      <c r="CJ95" s="950"/>
      <c r="CK95" s="950"/>
      <c r="CL95" s="950"/>
      <c r="CM95" s="950"/>
      <c r="CN95" s="950"/>
      <c r="CO95" s="950"/>
      <c r="CP95" s="950"/>
      <c r="CQ95" s="950"/>
      <c r="CR95" s="950"/>
      <c r="CS95" s="950"/>
      <c r="CT95" s="950"/>
      <c r="CU95" s="950"/>
      <c r="CV95" s="950"/>
      <c r="CW95" s="950"/>
      <c r="CX95" s="950"/>
      <c r="CY95" s="950"/>
      <c r="CZ95" s="950"/>
      <c r="DA95" s="950"/>
      <c r="DB95" s="950"/>
      <c r="DC95" s="950"/>
      <c r="DD95" s="950"/>
      <c r="DE95" s="950"/>
      <c r="DF95" s="950"/>
      <c r="DG95" s="950"/>
      <c r="DH95" s="950"/>
      <c r="DI95" s="950"/>
      <c r="DJ95" s="950"/>
      <c r="DK95" s="950"/>
      <c r="DL95" s="950"/>
      <c r="DM95" s="950"/>
      <c r="DN95" s="950"/>
      <c r="DO95" s="950"/>
      <c r="DP95" s="950"/>
      <c r="DQ95" s="950"/>
      <c r="DR95" s="950"/>
      <c r="DS95" s="950"/>
      <c r="DT95" s="950"/>
      <c r="DU95" s="950"/>
      <c r="DV95" s="950"/>
      <c r="DW95" s="950"/>
      <c r="DX95" s="950"/>
      <c r="DY95" s="950"/>
      <c r="DZ95" s="950"/>
      <c r="EA95" s="950"/>
      <c r="EB95" s="950"/>
      <c r="EC95" s="950"/>
      <c r="ED95" s="950"/>
      <c r="EE95" s="950"/>
      <c r="EF95" s="950"/>
      <c r="EG95" s="950"/>
      <c r="EH95" s="950"/>
      <c r="EI95" s="950"/>
      <c r="EJ95" s="950"/>
      <c r="EK95" s="950"/>
      <c r="EL95" s="950"/>
      <c r="EM95" s="950"/>
      <c r="EN95" s="950"/>
      <c r="EO95" s="950"/>
      <c r="EP95" s="950"/>
      <c r="EQ95" s="950"/>
      <c r="ER95" s="950"/>
      <c r="ES95" s="950"/>
      <c r="ET95" s="950"/>
      <c r="EU95" s="950"/>
      <c r="EV95" s="950"/>
      <c r="EW95" s="950"/>
      <c r="EX95" s="950"/>
      <c r="EY95" s="950"/>
      <c r="EZ95" s="950"/>
      <c r="FA95" s="950"/>
      <c r="FB95" s="950"/>
      <c r="FC95" s="950"/>
      <c r="FD95" s="950"/>
      <c r="FE95" s="950"/>
      <c r="FF95" s="950"/>
      <c r="FG95" s="950"/>
      <c r="FH95" s="950"/>
      <c r="FI95" s="950"/>
      <c r="FJ95" s="950"/>
      <c r="FK95" s="950"/>
      <c r="FL95" s="950"/>
      <c r="FM95" s="950"/>
      <c r="FN95" s="950"/>
      <c r="FO95" s="950"/>
      <c r="FP95" s="950"/>
      <c r="FQ95" s="950"/>
      <c r="FR95" s="950"/>
      <c r="FS95" s="950"/>
      <c r="FT95" s="950"/>
      <c r="FU95" s="950"/>
      <c r="FV95" s="950"/>
      <c r="FW95" s="950"/>
      <c r="FX95" s="950"/>
    </row>
    <row r="96" spans="1:180" s="1028" customFormat="1" ht="243.75" customHeight="1">
      <c r="A96" s="1483"/>
      <c r="B96" s="1497"/>
      <c r="C96" s="1497"/>
      <c r="D96" s="71" t="s">
        <v>2927</v>
      </c>
      <c r="E96" s="71" t="s">
        <v>2851</v>
      </c>
      <c r="F96" s="1497"/>
      <c r="G96" s="1047"/>
      <c r="H96" s="1047"/>
      <c r="I96" s="998"/>
      <c r="J96" s="998"/>
      <c r="K96" s="998"/>
      <c r="L96" s="999"/>
      <c r="M96" s="998"/>
      <c r="N96" s="998"/>
      <c r="O96" s="998"/>
      <c r="P96" s="998"/>
      <c r="Q96" s="998"/>
      <c r="R96" s="998"/>
      <c r="S96" s="71" t="s">
        <v>2928</v>
      </c>
      <c r="T96" s="1000">
        <v>120000</v>
      </c>
      <c r="U96" s="1019"/>
      <c r="V96" s="1021"/>
      <c r="W96" s="950"/>
      <c r="X96" s="950"/>
      <c r="Y96" s="950"/>
      <c r="Z96" s="950"/>
      <c r="AA96" s="950"/>
      <c r="AB96" s="950"/>
      <c r="AC96" s="950"/>
      <c r="AD96" s="950"/>
      <c r="AE96" s="950"/>
      <c r="AF96" s="950"/>
      <c r="AG96" s="950"/>
      <c r="AH96" s="950"/>
      <c r="AI96" s="950"/>
      <c r="AJ96" s="950"/>
      <c r="AK96" s="950"/>
      <c r="AL96" s="950"/>
      <c r="AM96" s="950"/>
      <c r="AN96" s="950"/>
      <c r="AO96" s="950"/>
      <c r="AP96" s="950"/>
      <c r="AQ96" s="950"/>
      <c r="AR96" s="950"/>
      <c r="AS96" s="950"/>
      <c r="AT96" s="950"/>
      <c r="AU96" s="950"/>
      <c r="AV96" s="950"/>
      <c r="AW96" s="950"/>
      <c r="AX96" s="950"/>
      <c r="AY96" s="950"/>
      <c r="AZ96" s="950"/>
      <c r="BA96" s="950"/>
      <c r="BB96" s="950"/>
      <c r="BC96" s="950"/>
      <c r="BD96" s="950"/>
      <c r="BE96" s="950"/>
      <c r="BF96" s="950"/>
      <c r="BG96" s="950"/>
      <c r="BH96" s="950"/>
      <c r="BI96" s="950"/>
      <c r="BJ96" s="950"/>
      <c r="BK96" s="950"/>
      <c r="BL96" s="950"/>
      <c r="BM96" s="950"/>
      <c r="BN96" s="950"/>
      <c r="BO96" s="950"/>
      <c r="BP96" s="950"/>
      <c r="BQ96" s="950"/>
      <c r="BR96" s="950"/>
      <c r="BS96" s="950"/>
      <c r="BT96" s="950"/>
      <c r="BU96" s="950"/>
      <c r="BV96" s="950"/>
      <c r="BW96" s="950"/>
      <c r="BX96" s="950"/>
      <c r="BY96" s="950"/>
      <c r="BZ96" s="950"/>
      <c r="CA96" s="950"/>
      <c r="CB96" s="950"/>
      <c r="CC96" s="950"/>
      <c r="CD96" s="950"/>
      <c r="CE96" s="950"/>
      <c r="CF96" s="950"/>
      <c r="CG96" s="950"/>
      <c r="CH96" s="950"/>
      <c r="CI96" s="950"/>
      <c r="CJ96" s="950"/>
      <c r="CK96" s="950"/>
      <c r="CL96" s="950"/>
      <c r="CM96" s="950"/>
      <c r="CN96" s="950"/>
      <c r="CO96" s="950"/>
      <c r="CP96" s="950"/>
      <c r="CQ96" s="950"/>
      <c r="CR96" s="950"/>
      <c r="CS96" s="950"/>
      <c r="CT96" s="950"/>
      <c r="CU96" s="950"/>
      <c r="CV96" s="950"/>
      <c r="CW96" s="950"/>
      <c r="CX96" s="950"/>
      <c r="CY96" s="950"/>
      <c r="CZ96" s="950"/>
      <c r="DA96" s="950"/>
      <c r="DB96" s="950"/>
      <c r="DC96" s="950"/>
      <c r="DD96" s="950"/>
      <c r="DE96" s="950"/>
      <c r="DF96" s="950"/>
      <c r="DG96" s="950"/>
      <c r="DH96" s="950"/>
      <c r="DI96" s="950"/>
      <c r="DJ96" s="950"/>
      <c r="DK96" s="950"/>
      <c r="DL96" s="950"/>
      <c r="DM96" s="950"/>
      <c r="DN96" s="950"/>
      <c r="DO96" s="950"/>
      <c r="DP96" s="950"/>
      <c r="DQ96" s="950"/>
      <c r="DR96" s="950"/>
      <c r="DS96" s="950"/>
      <c r="DT96" s="950"/>
      <c r="DU96" s="950"/>
      <c r="DV96" s="950"/>
      <c r="DW96" s="950"/>
      <c r="DX96" s="950"/>
      <c r="DY96" s="950"/>
      <c r="DZ96" s="950"/>
      <c r="EA96" s="950"/>
      <c r="EB96" s="950"/>
      <c r="EC96" s="950"/>
      <c r="ED96" s="950"/>
      <c r="EE96" s="950"/>
      <c r="EF96" s="950"/>
      <c r="EG96" s="950"/>
      <c r="EH96" s="950"/>
      <c r="EI96" s="950"/>
      <c r="EJ96" s="950"/>
      <c r="EK96" s="950"/>
      <c r="EL96" s="950"/>
      <c r="EM96" s="950"/>
      <c r="EN96" s="950"/>
      <c r="EO96" s="950"/>
      <c r="EP96" s="950"/>
      <c r="EQ96" s="950"/>
      <c r="ER96" s="950"/>
      <c r="ES96" s="950"/>
      <c r="ET96" s="950"/>
      <c r="EU96" s="950"/>
      <c r="EV96" s="950"/>
      <c r="EW96" s="950"/>
      <c r="EX96" s="950"/>
      <c r="EY96" s="950"/>
      <c r="EZ96" s="950"/>
      <c r="FA96" s="950"/>
      <c r="FB96" s="950"/>
      <c r="FC96" s="950"/>
      <c r="FD96" s="950"/>
      <c r="FE96" s="950"/>
      <c r="FF96" s="950"/>
      <c r="FG96" s="950"/>
      <c r="FH96" s="950"/>
      <c r="FI96" s="950"/>
      <c r="FJ96" s="950"/>
      <c r="FK96" s="950"/>
      <c r="FL96" s="950"/>
      <c r="FM96" s="950"/>
      <c r="FN96" s="950"/>
      <c r="FO96" s="950"/>
      <c r="FP96" s="950"/>
      <c r="FQ96" s="950"/>
      <c r="FR96" s="950"/>
      <c r="FS96" s="950"/>
      <c r="FT96" s="950"/>
      <c r="FU96" s="950"/>
      <c r="FV96" s="950"/>
      <c r="FW96" s="950"/>
      <c r="FX96" s="950"/>
    </row>
    <row r="97" spans="1:180" s="1028" customFormat="1" ht="156" customHeight="1">
      <c r="A97" s="1483"/>
      <c r="B97" s="1497"/>
      <c r="C97" s="1497"/>
      <c r="D97" s="86" t="s">
        <v>2929</v>
      </c>
      <c r="E97" s="71" t="s">
        <v>2930</v>
      </c>
      <c r="F97" s="1497"/>
      <c r="G97" s="1047"/>
      <c r="H97" s="1047"/>
      <c r="I97" s="998"/>
      <c r="J97" s="998"/>
      <c r="K97" s="998"/>
      <c r="L97" s="999"/>
      <c r="M97" s="998"/>
      <c r="N97" s="998"/>
      <c r="O97" s="998"/>
      <c r="P97" s="998"/>
      <c r="Q97" s="998"/>
      <c r="R97" s="998"/>
      <c r="S97" s="1043"/>
      <c r="T97" s="1000">
        <v>90000</v>
      </c>
      <c r="U97" s="1019"/>
      <c r="V97" s="1021"/>
      <c r="W97" s="950"/>
      <c r="X97" s="950"/>
      <c r="Y97" s="950"/>
      <c r="Z97" s="950"/>
      <c r="AA97" s="950"/>
      <c r="AB97" s="950"/>
      <c r="AC97" s="950"/>
      <c r="AD97" s="950"/>
      <c r="AE97" s="950"/>
      <c r="AF97" s="950"/>
      <c r="AG97" s="950"/>
      <c r="AH97" s="950"/>
      <c r="AI97" s="950"/>
      <c r="AJ97" s="950"/>
      <c r="AK97" s="950"/>
      <c r="AL97" s="950"/>
      <c r="AM97" s="950"/>
      <c r="AN97" s="950"/>
      <c r="AO97" s="950"/>
      <c r="AP97" s="950"/>
      <c r="AQ97" s="950"/>
      <c r="AR97" s="950"/>
      <c r="AS97" s="950"/>
      <c r="AT97" s="950"/>
      <c r="AU97" s="950"/>
      <c r="AV97" s="950"/>
      <c r="AW97" s="950"/>
      <c r="AX97" s="950"/>
      <c r="AY97" s="950"/>
      <c r="AZ97" s="950"/>
      <c r="BA97" s="950"/>
      <c r="BB97" s="950"/>
      <c r="BC97" s="950"/>
      <c r="BD97" s="950"/>
      <c r="BE97" s="950"/>
      <c r="BF97" s="950"/>
      <c r="BG97" s="950"/>
      <c r="BH97" s="950"/>
      <c r="BI97" s="950"/>
      <c r="BJ97" s="950"/>
      <c r="BK97" s="950"/>
      <c r="BL97" s="950"/>
      <c r="BM97" s="950"/>
      <c r="BN97" s="950"/>
      <c r="BO97" s="950"/>
      <c r="BP97" s="950"/>
      <c r="BQ97" s="950"/>
      <c r="BR97" s="950"/>
      <c r="BS97" s="950"/>
      <c r="BT97" s="950"/>
      <c r="BU97" s="950"/>
      <c r="BV97" s="950"/>
      <c r="BW97" s="950"/>
      <c r="BX97" s="950"/>
      <c r="BY97" s="950"/>
      <c r="BZ97" s="950"/>
      <c r="CA97" s="950"/>
      <c r="CB97" s="950"/>
      <c r="CC97" s="950"/>
      <c r="CD97" s="950"/>
      <c r="CE97" s="950"/>
      <c r="CF97" s="950"/>
      <c r="CG97" s="950"/>
      <c r="CH97" s="950"/>
      <c r="CI97" s="950"/>
      <c r="CJ97" s="950"/>
      <c r="CK97" s="950"/>
      <c r="CL97" s="950"/>
      <c r="CM97" s="950"/>
      <c r="CN97" s="950"/>
      <c r="CO97" s="950"/>
      <c r="CP97" s="950"/>
      <c r="CQ97" s="950"/>
      <c r="CR97" s="950"/>
      <c r="CS97" s="950"/>
      <c r="CT97" s="950"/>
      <c r="CU97" s="950"/>
      <c r="CV97" s="950"/>
      <c r="CW97" s="950"/>
      <c r="CX97" s="950"/>
      <c r="CY97" s="950"/>
      <c r="CZ97" s="950"/>
      <c r="DA97" s="950"/>
      <c r="DB97" s="950"/>
      <c r="DC97" s="950"/>
      <c r="DD97" s="950"/>
      <c r="DE97" s="950"/>
      <c r="DF97" s="950"/>
      <c r="DG97" s="950"/>
      <c r="DH97" s="950"/>
      <c r="DI97" s="950"/>
      <c r="DJ97" s="950"/>
      <c r="DK97" s="950"/>
      <c r="DL97" s="950"/>
      <c r="DM97" s="950"/>
      <c r="DN97" s="950"/>
      <c r="DO97" s="950"/>
      <c r="DP97" s="950"/>
      <c r="DQ97" s="950"/>
      <c r="DR97" s="950"/>
      <c r="DS97" s="950"/>
      <c r="DT97" s="950"/>
      <c r="DU97" s="950"/>
      <c r="DV97" s="950"/>
      <c r="DW97" s="950"/>
      <c r="DX97" s="950"/>
      <c r="DY97" s="950"/>
      <c r="DZ97" s="950"/>
      <c r="EA97" s="950"/>
      <c r="EB97" s="950"/>
      <c r="EC97" s="950"/>
      <c r="ED97" s="950"/>
      <c r="EE97" s="950"/>
      <c r="EF97" s="950"/>
      <c r="EG97" s="950"/>
      <c r="EH97" s="950"/>
      <c r="EI97" s="950"/>
      <c r="EJ97" s="950"/>
      <c r="EK97" s="950"/>
      <c r="EL97" s="950"/>
      <c r="EM97" s="950"/>
      <c r="EN97" s="950"/>
      <c r="EO97" s="950"/>
      <c r="EP97" s="950"/>
      <c r="EQ97" s="950"/>
      <c r="ER97" s="950"/>
      <c r="ES97" s="950"/>
      <c r="ET97" s="950"/>
      <c r="EU97" s="950"/>
      <c r="EV97" s="950"/>
      <c r="EW97" s="950"/>
      <c r="EX97" s="950"/>
      <c r="EY97" s="950"/>
      <c r="EZ97" s="950"/>
      <c r="FA97" s="950"/>
      <c r="FB97" s="950"/>
      <c r="FC97" s="950"/>
      <c r="FD97" s="950"/>
      <c r="FE97" s="950"/>
      <c r="FF97" s="950"/>
      <c r="FG97" s="950"/>
      <c r="FH97" s="950"/>
      <c r="FI97" s="950"/>
      <c r="FJ97" s="950"/>
      <c r="FK97" s="950"/>
      <c r="FL97" s="950"/>
      <c r="FM97" s="950"/>
      <c r="FN97" s="950"/>
      <c r="FO97" s="950"/>
      <c r="FP97" s="950"/>
      <c r="FQ97" s="950"/>
      <c r="FR97" s="950"/>
      <c r="FS97" s="950"/>
      <c r="FT97" s="950"/>
      <c r="FU97" s="950"/>
      <c r="FV97" s="950"/>
      <c r="FW97" s="950"/>
      <c r="FX97" s="950"/>
    </row>
    <row r="98" spans="1:180" s="1028" customFormat="1" ht="154.5" customHeight="1">
      <c r="A98" s="1484"/>
      <c r="B98" s="1497"/>
      <c r="C98" s="1497"/>
      <c r="D98" s="86" t="s">
        <v>2931</v>
      </c>
      <c r="E98" s="71" t="s">
        <v>2932</v>
      </c>
      <c r="F98" s="1481"/>
      <c r="G98" s="998"/>
      <c r="H98" s="998"/>
      <c r="I98" s="998"/>
      <c r="J98" s="998"/>
      <c r="K98" s="998"/>
      <c r="L98" s="999"/>
      <c r="M98" s="998"/>
      <c r="N98" s="998"/>
      <c r="O98" s="998"/>
      <c r="P98" s="998"/>
      <c r="Q98" s="998"/>
      <c r="R98" s="998"/>
      <c r="S98" s="71"/>
      <c r="T98" s="1000">
        <v>100000</v>
      </c>
      <c r="U98" s="1019"/>
      <c r="V98" s="1021"/>
      <c r="W98" s="950"/>
      <c r="X98" s="950"/>
      <c r="Y98" s="950"/>
      <c r="Z98" s="950"/>
      <c r="AA98" s="950"/>
      <c r="AB98" s="950"/>
      <c r="AC98" s="950"/>
      <c r="AD98" s="950"/>
      <c r="AE98" s="950"/>
      <c r="AF98" s="950"/>
      <c r="AG98" s="950"/>
      <c r="AH98" s="950"/>
      <c r="AI98" s="950"/>
      <c r="AJ98" s="950"/>
      <c r="AK98" s="950"/>
      <c r="AL98" s="950"/>
      <c r="AM98" s="950"/>
      <c r="AN98" s="950"/>
      <c r="AO98" s="950"/>
      <c r="AP98" s="950"/>
      <c r="AQ98" s="950"/>
      <c r="AR98" s="950"/>
      <c r="AS98" s="950"/>
      <c r="AT98" s="950"/>
      <c r="AU98" s="950"/>
      <c r="AV98" s="950"/>
      <c r="AW98" s="950"/>
      <c r="AX98" s="950"/>
      <c r="AY98" s="950"/>
      <c r="AZ98" s="950"/>
      <c r="BA98" s="950"/>
      <c r="BB98" s="950"/>
      <c r="BC98" s="950"/>
      <c r="BD98" s="950"/>
      <c r="BE98" s="950"/>
      <c r="BF98" s="950"/>
      <c r="BG98" s="950"/>
      <c r="BH98" s="950"/>
      <c r="BI98" s="950"/>
      <c r="BJ98" s="950"/>
      <c r="BK98" s="950"/>
      <c r="BL98" s="950"/>
      <c r="BM98" s="950"/>
      <c r="BN98" s="950"/>
      <c r="BO98" s="950"/>
      <c r="BP98" s="950"/>
      <c r="BQ98" s="950"/>
      <c r="BR98" s="950"/>
      <c r="BS98" s="950"/>
      <c r="BT98" s="950"/>
      <c r="BU98" s="950"/>
      <c r="BV98" s="950"/>
      <c r="BW98" s="950"/>
      <c r="BX98" s="950"/>
      <c r="BY98" s="950"/>
      <c r="BZ98" s="950"/>
      <c r="CA98" s="950"/>
      <c r="CB98" s="950"/>
      <c r="CC98" s="950"/>
      <c r="CD98" s="950"/>
      <c r="CE98" s="950"/>
      <c r="CF98" s="950"/>
      <c r="CG98" s="950"/>
      <c r="CH98" s="950"/>
      <c r="CI98" s="950"/>
      <c r="CJ98" s="950"/>
      <c r="CK98" s="950"/>
      <c r="CL98" s="950"/>
      <c r="CM98" s="950"/>
      <c r="CN98" s="950"/>
      <c r="CO98" s="950"/>
      <c r="CP98" s="950"/>
      <c r="CQ98" s="950"/>
      <c r="CR98" s="950"/>
      <c r="CS98" s="950"/>
      <c r="CT98" s="950"/>
      <c r="CU98" s="950"/>
      <c r="CV98" s="950"/>
      <c r="CW98" s="950"/>
      <c r="CX98" s="950"/>
      <c r="CY98" s="950"/>
      <c r="CZ98" s="950"/>
      <c r="DA98" s="950"/>
      <c r="DB98" s="950"/>
      <c r="DC98" s="950"/>
      <c r="DD98" s="950"/>
      <c r="DE98" s="950"/>
      <c r="DF98" s="950"/>
      <c r="DG98" s="950"/>
      <c r="DH98" s="950"/>
      <c r="DI98" s="950"/>
      <c r="DJ98" s="950"/>
      <c r="DK98" s="950"/>
      <c r="DL98" s="950"/>
      <c r="DM98" s="950"/>
      <c r="DN98" s="950"/>
      <c r="DO98" s="950"/>
      <c r="DP98" s="950"/>
      <c r="DQ98" s="950"/>
      <c r="DR98" s="950"/>
      <c r="DS98" s="950"/>
      <c r="DT98" s="950"/>
      <c r="DU98" s="950"/>
      <c r="DV98" s="950"/>
      <c r="DW98" s="950"/>
      <c r="DX98" s="950"/>
      <c r="DY98" s="950"/>
      <c r="DZ98" s="950"/>
      <c r="EA98" s="950"/>
      <c r="EB98" s="950"/>
      <c r="EC98" s="950"/>
      <c r="ED98" s="950"/>
      <c r="EE98" s="950"/>
      <c r="EF98" s="950"/>
      <c r="EG98" s="950"/>
      <c r="EH98" s="950"/>
      <c r="EI98" s="950"/>
      <c r="EJ98" s="950"/>
      <c r="EK98" s="950"/>
      <c r="EL98" s="950"/>
      <c r="EM98" s="950"/>
      <c r="EN98" s="950"/>
      <c r="EO98" s="950"/>
      <c r="EP98" s="950"/>
      <c r="EQ98" s="950"/>
      <c r="ER98" s="950"/>
      <c r="ES98" s="950"/>
      <c r="ET98" s="950"/>
      <c r="EU98" s="950"/>
      <c r="EV98" s="950"/>
      <c r="EW98" s="950"/>
      <c r="EX98" s="950"/>
      <c r="EY98" s="950"/>
      <c r="EZ98" s="950"/>
      <c r="FA98" s="950"/>
      <c r="FB98" s="950"/>
      <c r="FC98" s="950"/>
      <c r="FD98" s="950"/>
      <c r="FE98" s="950"/>
      <c r="FF98" s="950"/>
      <c r="FG98" s="950"/>
      <c r="FH98" s="950"/>
      <c r="FI98" s="950"/>
      <c r="FJ98" s="950"/>
      <c r="FK98" s="950"/>
      <c r="FL98" s="950"/>
      <c r="FM98" s="950"/>
      <c r="FN98" s="950"/>
      <c r="FO98" s="950"/>
      <c r="FP98" s="950"/>
      <c r="FQ98" s="950"/>
      <c r="FR98" s="950"/>
      <c r="FS98" s="950"/>
      <c r="FT98" s="950"/>
      <c r="FU98" s="950"/>
      <c r="FV98" s="950"/>
      <c r="FW98" s="950"/>
      <c r="FX98" s="950"/>
    </row>
    <row r="99" spans="1:180" s="1028" customFormat="1" ht="52.5" customHeight="1">
      <c r="A99" s="1455" t="s">
        <v>2933</v>
      </c>
      <c r="B99" s="1410" t="s">
        <v>2934</v>
      </c>
      <c r="C99" s="1410">
        <v>2</v>
      </c>
      <c r="D99" s="956" t="s">
        <v>2935</v>
      </c>
      <c r="E99" s="956" t="s">
        <v>2905</v>
      </c>
      <c r="F99" s="1410" t="s">
        <v>2936</v>
      </c>
      <c r="G99" s="958"/>
      <c r="H99" s="958"/>
      <c r="I99" s="952"/>
      <c r="J99" s="958"/>
      <c r="K99" s="958"/>
      <c r="L99" s="958"/>
      <c r="M99" s="958"/>
      <c r="N99" s="958"/>
      <c r="O99" s="952"/>
      <c r="P99" s="958"/>
      <c r="Q99" s="958"/>
      <c r="R99" s="958"/>
      <c r="S99" s="1043"/>
      <c r="T99" s="1048"/>
      <c r="U99" s="1019"/>
      <c r="V99" s="1021"/>
      <c r="W99" s="950"/>
      <c r="X99" s="950"/>
      <c r="Y99" s="950"/>
      <c r="Z99" s="950"/>
      <c r="AA99" s="950"/>
      <c r="AB99" s="950"/>
      <c r="AC99" s="950"/>
      <c r="AD99" s="950"/>
      <c r="AE99" s="950"/>
      <c r="AF99" s="950"/>
      <c r="AG99" s="950"/>
      <c r="AH99" s="950"/>
      <c r="AI99" s="950"/>
      <c r="AJ99" s="950"/>
      <c r="AK99" s="950"/>
      <c r="AL99" s="950"/>
      <c r="AM99" s="950"/>
      <c r="AN99" s="950"/>
      <c r="AO99" s="950"/>
      <c r="AP99" s="950"/>
      <c r="AQ99" s="950"/>
      <c r="AR99" s="950"/>
      <c r="AS99" s="950"/>
      <c r="AT99" s="950"/>
      <c r="AU99" s="950"/>
      <c r="AV99" s="950"/>
      <c r="AW99" s="950"/>
      <c r="AX99" s="950"/>
      <c r="AY99" s="950"/>
      <c r="AZ99" s="950"/>
      <c r="BA99" s="950"/>
      <c r="BB99" s="950"/>
      <c r="BC99" s="950"/>
      <c r="BD99" s="950"/>
      <c r="BE99" s="950"/>
      <c r="BF99" s="950"/>
      <c r="BG99" s="950"/>
      <c r="BH99" s="950"/>
      <c r="BI99" s="950"/>
      <c r="BJ99" s="950"/>
      <c r="BK99" s="950"/>
      <c r="BL99" s="950"/>
      <c r="BM99" s="950"/>
      <c r="BN99" s="950"/>
      <c r="BO99" s="950"/>
      <c r="BP99" s="950"/>
      <c r="BQ99" s="950"/>
      <c r="BR99" s="950"/>
      <c r="BS99" s="950"/>
      <c r="BT99" s="950"/>
      <c r="BU99" s="950"/>
      <c r="BV99" s="950"/>
      <c r="BW99" s="950"/>
      <c r="BX99" s="950"/>
      <c r="BY99" s="950"/>
      <c r="BZ99" s="950"/>
      <c r="CA99" s="950"/>
      <c r="CB99" s="950"/>
      <c r="CC99" s="950"/>
      <c r="CD99" s="950"/>
      <c r="CE99" s="950"/>
      <c r="CF99" s="950"/>
      <c r="CG99" s="950"/>
      <c r="CH99" s="950"/>
      <c r="CI99" s="950"/>
      <c r="CJ99" s="950"/>
      <c r="CK99" s="950"/>
      <c r="CL99" s="950"/>
      <c r="CM99" s="950"/>
      <c r="CN99" s="950"/>
      <c r="CO99" s="950"/>
      <c r="CP99" s="950"/>
      <c r="CQ99" s="950"/>
      <c r="CR99" s="950"/>
      <c r="CS99" s="950"/>
      <c r="CT99" s="950"/>
      <c r="CU99" s="950"/>
      <c r="CV99" s="950"/>
      <c r="CW99" s="950"/>
      <c r="CX99" s="950"/>
      <c r="CY99" s="950"/>
      <c r="CZ99" s="950"/>
      <c r="DA99" s="950"/>
      <c r="DB99" s="950"/>
      <c r="DC99" s="950"/>
      <c r="DD99" s="950"/>
      <c r="DE99" s="950"/>
      <c r="DF99" s="950"/>
      <c r="DG99" s="950"/>
      <c r="DH99" s="950"/>
      <c r="DI99" s="950"/>
      <c r="DJ99" s="950"/>
      <c r="DK99" s="950"/>
      <c r="DL99" s="950"/>
      <c r="DM99" s="950"/>
      <c r="DN99" s="950"/>
      <c r="DO99" s="950"/>
      <c r="DP99" s="950"/>
      <c r="DQ99" s="950"/>
      <c r="DR99" s="950"/>
      <c r="DS99" s="950"/>
      <c r="DT99" s="950"/>
      <c r="DU99" s="950"/>
      <c r="DV99" s="950"/>
      <c r="DW99" s="950"/>
      <c r="DX99" s="950"/>
      <c r="DY99" s="950"/>
      <c r="DZ99" s="950"/>
      <c r="EA99" s="950"/>
      <c r="EB99" s="950"/>
      <c r="EC99" s="950"/>
      <c r="ED99" s="950"/>
      <c r="EE99" s="950"/>
      <c r="EF99" s="950"/>
      <c r="EG99" s="950"/>
      <c r="EH99" s="950"/>
      <c r="EI99" s="950"/>
      <c r="EJ99" s="950"/>
      <c r="EK99" s="950"/>
      <c r="EL99" s="950"/>
      <c r="EM99" s="950"/>
      <c r="EN99" s="950"/>
      <c r="EO99" s="950"/>
      <c r="EP99" s="950"/>
      <c r="EQ99" s="950"/>
      <c r="ER99" s="950"/>
      <c r="ES99" s="950"/>
      <c r="ET99" s="950"/>
      <c r="EU99" s="950"/>
      <c r="EV99" s="950"/>
      <c r="EW99" s="950"/>
      <c r="EX99" s="950"/>
      <c r="EY99" s="950"/>
      <c r="EZ99" s="950"/>
      <c r="FA99" s="950"/>
      <c r="FB99" s="950"/>
      <c r="FC99" s="950"/>
      <c r="FD99" s="950"/>
      <c r="FE99" s="950"/>
      <c r="FF99" s="950"/>
      <c r="FG99" s="950"/>
      <c r="FH99" s="950"/>
      <c r="FI99" s="950"/>
      <c r="FJ99" s="950"/>
      <c r="FK99" s="950"/>
      <c r="FL99" s="950"/>
      <c r="FM99" s="950"/>
      <c r="FN99" s="950"/>
      <c r="FO99" s="950"/>
      <c r="FP99" s="950"/>
      <c r="FQ99" s="950"/>
      <c r="FR99" s="950"/>
      <c r="FS99" s="950"/>
      <c r="FT99" s="950"/>
      <c r="FU99" s="950"/>
      <c r="FV99" s="950"/>
      <c r="FW99" s="950"/>
      <c r="FX99" s="950"/>
    </row>
    <row r="100" spans="1:180" s="1028" customFormat="1" ht="75.75" customHeight="1">
      <c r="A100" s="1456"/>
      <c r="B100" s="1411"/>
      <c r="C100" s="1411"/>
      <c r="D100" s="956" t="s">
        <v>2937</v>
      </c>
      <c r="E100" s="956" t="s">
        <v>2908</v>
      </c>
      <c r="F100" s="1411"/>
      <c r="G100" s="958"/>
      <c r="H100" s="958"/>
      <c r="I100" s="958"/>
      <c r="J100" s="952"/>
      <c r="K100" s="952"/>
      <c r="L100" s="958"/>
      <c r="M100" s="958"/>
      <c r="N100" s="958"/>
      <c r="O100" s="958"/>
      <c r="P100" s="952"/>
      <c r="Q100" s="952"/>
      <c r="R100" s="958"/>
      <c r="S100" s="1043"/>
      <c r="T100" s="1048"/>
      <c r="U100" s="1019"/>
      <c r="V100" s="1021"/>
      <c r="W100" s="950"/>
      <c r="X100" s="950"/>
      <c r="Y100" s="950"/>
      <c r="Z100" s="950"/>
      <c r="AA100" s="950"/>
      <c r="AB100" s="950"/>
      <c r="AC100" s="950"/>
      <c r="AD100" s="950"/>
      <c r="AE100" s="950"/>
      <c r="AF100" s="950"/>
      <c r="AG100" s="950"/>
      <c r="AH100" s="950"/>
      <c r="AI100" s="950"/>
      <c r="AJ100" s="950"/>
      <c r="AK100" s="950"/>
      <c r="AL100" s="950"/>
      <c r="AM100" s="950"/>
      <c r="AN100" s="950"/>
      <c r="AO100" s="950"/>
      <c r="AP100" s="950"/>
      <c r="AQ100" s="950"/>
      <c r="AR100" s="950"/>
      <c r="AS100" s="950"/>
      <c r="AT100" s="950"/>
      <c r="AU100" s="950"/>
      <c r="AV100" s="950"/>
      <c r="AW100" s="950"/>
      <c r="AX100" s="950"/>
      <c r="AY100" s="950"/>
      <c r="AZ100" s="950"/>
      <c r="BA100" s="950"/>
      <c r="BB100" s="950"/>
      <c r="BC100" s="950"/>
      <c r="BD100" s="950"/>
      <c r="BE100" s="950"/>
      <c r="BF100" s="950"/>
      <c r="BG100" s="950"/>
      <c r="BH100" s="950"/>
      <c r="BI100" s="950"/>
      <c r="BJ100" s="950"/>
      <c r="BK100" s="950"/>
      <c r="BL100" s="950"/>
      <c r="BM100" s="950"/>
      <c r="BN100" s="950"/>
      <c r="BO100" s="950"/>
      <c r="BP100" s="950"/>
      <c r="BQ100" s="950"/>
      <c r="BR100" s="950"/>
      <c r="BS100" s="950"/>
      <c r="BT100" s="950"/>
      <c r="BU100" s="950"/>
      <c r="BV100" s="950"/>
      <c r="BW100" s="950"/>
      <c r="BX100" s="950"/>
      <c r="BY100" s="950"/>
      <c r="BZ100" s="950"/>
      <c r="CA100" s="950"/>
      <c r="CB100" s="950"/>
      <c r="CC100" s="950"/>
      <c r="CD100" s="950"/>
      <c r="CE100" s="950"/>
      <c r="CF100" s="950"/>
      <c r="CG100" s="950"/>
      <c r="CH100" s="950"/>
      <c r="CI100" s="950"/>
      <c r="CJ100" s="950"/>
      <c r="CK100" s="950"/>
      <c r="CL100" s="950"/>
      <c r="CM100" s="950"/>
      <c r="CN100" s="950"/>
      <c r="CO100" s="950"/>
      <c r="CP100" s="950"/>
      <c r="CQ100" s="950"/>
      <c r="CR100" s="950"/>
      <c r="CS100" s="950"/>
      <c r="CT100" s="950"/>
      <c r="CU100" s="950"/>
      <c r="CV100" s="950"/>
      <c r="CW100" s="950"/>
      <c r="CX100" s="950"/>
      <c r="CY100" s="950"/>
      <c r="CZ100" s="950"/>
      <c r="DA100" s="950"/>
      <c r="DB100" s="950"/>
      <c r="DC100" s="950"/>
      <c r="DD100" s="950"/>
      <c r="DE100" s="950"/>
      <c r="DF100" s="950"/>
      <c r="DG100" s="950"/>
      <c r="DH100" s="950"/>
      <c r="DI100" s="950"/>
      <c r="DJ100" s="950"/>
      <c r="DK100" s="950"/>
      <c r="DL100" s="950"/>
      <c r="DM100" s="950"/>
      <c r="DN100" s="950"/>
      <c r="DO100" s="950"/>
      <c r="DP100" s="950"/>
      <c r="DQ100" s="950"/>
      <c r="DR100" s="950"/>
      <c r="DS100" s="950"/>
      <c r="DT100" s="950"/>
      <c r="DU100" s="950"/>
      <c r="DV100" s="950"/>
      <c r="DW100" s="950"/>
      <c r="DX100" s="950"/>
      <c r="DY100" s="950"/>
      <c r="DZ100" s="950"/>
      <c r="EA100" s="950"/>
      <c r="EB100" s="950"/>
      <c r="EC100" s="950"/>
      <c r="ED100" s="950"/>
      <c r="EE100" s="950"/>
      <c r="EF100" s="950"/>
      <c r="EG100" s="950"/>
      <c r="EH100" s="950"/>
      <c r="EI100" s="950"/>
      <c r="EJ100" s="950"/>
      <c r="EK100" s="950"/>
      <c r="EL100" s="950"/>
      <c r="EM100" s="950"/>
      <c r="EN100" s="950"/>
      <c r="EO100" s="950"/>
      <c r="EP100" s="950"/>
      <c r="EQ100" s="950"/>
      <c r="ER100" s="950"/>
      <c r="ES100" s="950"/>
      <c r="ET100" s="950"/>
      <c r="EU100" s="950"/>
      <c r="EV100" s="950"/>
      <c r="EW100" s="950"/>
      <c r="EX100" s="950"/>
      <c r="EY100" s="950"/>
      <c r="EZ100" s="950"/>
      <c r="FA100" s="950"/>
      <c r="FB100" s="950"/>
      <c r="FC100" s="950"/>
      <c r="FD100" s="950"/>
      <c r="FE100" s="950"/>
      <c r="FF100" s="950"/>
      <c r="FG100" s="950"/>
      <c r="FH100" s="950"/>
      <c r="FI100" s="950"/>
      <c r="FJ100" s="950"/>
      <c r="FK100" s="950"/>
      <c r="FL100" s="950"/>
      <c r="FM100" s="950"/>
      <c r="FN100" s="950"/>
      <c r="FO100" s="950"/>
      <c r="FP100" s="950"/>
      <c r="FQ100" s="950"/>
      <c r="FR100" s="950"/>
      <c r="FS100" s="950"/>
      <c r="FT100" s="950"/>
      <c r="FU100" s="950"/>
      <c r="FV100" s="950"/>
      <c r="FW100" s="950"/>
      <c r="FX100" s="950"/>
    </row>
    <row r="101" spans="1:180" s="950" customFormat="1" ht="43.5" customHeight="1">
      <c r="A101" s="1456"/>
      <c r="B101" s="1411"/>
      <c r="C101" s="1411"/>
      <c r="D101" s="956" t="s">
        <v>2938</v>
      </c>
      <c r="E101" s="956" t="s">
        <v>2910</v>
      </c>
      <c r="F101" s="1411"/>
      <c r="G101" s="958"/>
      <c r="H101" s="958"/>
      <c r="I101" s="958"/>
      <c r="J101" s="958"/>
      <c r="K101" s="952"/>
      <c r="L101" s="958"/>
      <c r="M101" s="958"/>
      <c r="N101" s="958"/>
      <c r="O101" s="958"/>
      <c r="P101" s="958"/>
      <c r="Q101" s="952"/>
      <c r="R101" s="958"/>
      <c r="S101" s="1049"/>
      <c r="T101" s="1048"/>
      <c r="U101" s="1019"/>
      <c r="V101" s="1021"/>
    </row>
    <row r="102" spans="1:180" s="950" customFormat="1" ht="126" customHeight="1">
      <c r="A102" s="1457"/>
      <c r="B102" s="1412"/>
      <c r="C102" s="1412"/>
      <c r="D102" s="981" t="s">
        <v>2939</v>
      </c>
      <c r="E102" s="956" t="s">
        <v>2912</v>
      </c>
      <c r="F102" s="1412"/>
      <c r="G102" s="1002"/>
      <c r="H102" s="1002"/>
      <c r="I102" s="999"/>
      <c r="J102" s="1002"/>
      <c r="K102" s="1002"/>
      <c r="L102" s="1003"/>
      <c r="M102" s="1002"/>
      <c r="N102" s="1002"/>
      <c r="O102" s="998"/>
      <c r="P102" s="1002"/>
      <c r="Q102" s="1002"/>
      <c r="R102" s="1002"/>
      <c r="S102" s="1049" t="s">
        <v>2913</v>
      </c>
      <c r="T102" s="1046">
        <v>300000</v>
      </c>
      <c r="U102" s="1019"/>
      <c r="V102" s="1021"/>
    </row>
    <row r="103" spans="1:180" s="950" customFormat="1" ht="37.5" customHeight="1">
      <c r="A103" s="983"/>
      <c r="B103" s="1022"/>
      <c r="C103" s="1023"/>
      <c r="D103" s="986"/>
      <c r="E103" s="1024"/>
      <c r="F103" s="1024"/>
      <c r="G103" s="989"/>
      <c r="H103" s="989"/>
      <c r="I103" s="989"/>
      <c r="J103" s="989"/>
      <c r="K103" s="989"/>
      <c r="L103" s="990"/>
      <c r="M103" s="989"/>
      <c r="N103" s="989"/>
      <c r="O103" s="989"/>
      <c r="P103" s="989"/>
      <c r="Q103" s="989"/>
      <c r="R103" s="989"/>
      <c r="S103" s="1025"/>
      <c r="T103" s="1026"/>
      <c r="U103" s="1027"/>
      <c r="V103" s="1021"/>
    </row>
    <row r="104" spans="1:180" s="950" customFormat="1" ht="39" customHeight="1">
      <c r="A104" s="1492" t="s">
        <v>2940</v>
      </c>
      <c r="B104" s="1493"/>
      <c r="C104" s="1493"/>
      <c r="D104" s="1493"/>
      <c r="E104" s="1493"/>
      <c r="F104" s="1493"/>
      <c r="G104" s="1493"/>
      <c r="H104" s="1493"/>
      <c r="I104" s="1493"/>
      <c r="J104" s="1493"/>
      <c r="K104" s="1493"/>
      <c r="L104" s="1493"/>
      <c r="M104" s="1493"/>
      <c r="N104" s="1493"/>
      <c r="O104" s="1493"/>
      <c r="P104" s="1493"/>
      <c r="Q104" s="1493"/>
      <c r="R104" s="1493"/>
      <c r="S104" s="1493"/>
      <c r="T104" s="1493"/>
      <c r="U104" s="1493"/>
      <c r="V104" s="1021"/>
    </row>
    <row r="105" spans="1:180" s="950" customFormat="1" ht="56.25" customHeight="1">
      <c r="A105" s="1050">
        <v>1</v>
      </c>
      <c r="B105" s="994">
        <v>2</v>
      </c>
      <c r="C105" s="994">
        <v>3</v>
      </c>
      <c r="D105" s="1050">
        <v>4</v>
      </c>
      <c r="E105" s="1050">
        <v>5</v>
      </c>
      <c r="F105" s="1050">
        <v>6</v>
      </c>
      <c r="G105" s="1494">
        <v>7</v>
      </c>
      <c r="H105" s="1494"/>
      <c r="I105" s="1494"/>
      <c r="J105" s="1494"/>
      <c r="K105" s="1494"/>
      <c r="L105" s="1494"/>
      <c r="M105" s="1494"/>
      <c r="N105" s="1494"/>
      <c r="O105" s="1494"/>
      <c r="P105" s="1494"/>
      <c r="Q105" s="1494"/>
      <c r="R105" s="1494"/>
      <c r="S105" s="1495">
        <v>8</v>
      </c>
      <c r="T105" s="1496"/>
      <c r="U105" s="1496"/>
      <c r="V105" s="1021"/>
    </row>
    <row r="106" spans="1:180" s="950" customFormat="1" ht="20.25" customHeight="1">
      <c r="A106" s="1451" t="s">
        <v>4</v>
      </c>
      <c r="B106" s="1453" t="s">
        <v>5</v>
      </c>
      <c r="C106" s="1454" t="s">
        <v>6</v>
      </c>
      <c r="D106" s="1454" t="s">
        <v>729</v>
      </c>
      <c r="E106" s="1454" t="s">
        <v>8</v>
      </c>
      <c r="F106" s="1425" t="s">
        <v>9</v>
      </c>
      <c r="G106" s="1441" t="s">
        <v>10</v>
      </c>
      <c r="H106" s="1441"/>
      <c r="I106" s="1441"/>
      <c r="J106" s="1441"/>
      <c r="K106" s="1441"/>
      <c r="L106" s="1441"/>
      <c r="M106" s="1441"/>
      <c r="N106" s="1441"/>
      <c r="O106" s="1441"/>
      <c r="P106" s="1441"/>
      <c r="Q106" s="1441"/>
      <c r="R106" s="1441"/>
      <c r="S106" s="1442" t="s">
        <v>11</v>
      </c>
      <c r="T106" s="1443"/>
      <c r="U106" s="1443"/>
    </row>
    <row r="107" spans="1:180" s="950" customFormat="1">
      <c r="A107" s="1452"/>
      <c r="B107" s="1453"/>
      <c r="C107" s="1454"/>
      <c r="D107" s="1454"/>
      <c r="E107" s="1454"/>
      <c r="F107" s="1426"/>
      <c r="G107" s="1444" t="s">
        <v>12</v>
      </c>
      <c r="H107" s="1444"/>
      <c r="I107" s="1444"/>
      <c r="J107" s="1444" t="s">
        <v>13</v>
      </c>
      <c r="K107" s="1444"/>
      <c r="L107" s="1444"/>
      <c r="M107" s="1444" t="s">
        <v>14</v>
      </c>
      <c r="N107" s="1444"/>
      <c r="O107" s="1444"/>
      <c r="P107" s="1444" t="s">
        <v>15</v>
      </c>
      <c r="Q107" s="1444"/>
      <c r="R107" s="1444"/>
      <c r="S107" s="1445" t="s">
        <v>16</v>
      </c>
      <c r="T107" s="1446" t="s">
        <v>17</v>
      </c>
      <c r="U107" s="1447"/>
      <c r="V107" s="1021"/>
    </row>
    <row r="108" spans="1:180" s="950" customFormat="1">
      <c r="A108" s="1422"/>
      <c r="B108" s="1424"/>
      <c r="C108" s="1427"/>
      <c r="D108" s="1427"/>
      <c r="E108" s="1427"/>
      <c r="F108" s="1427"/>
      <c r="G108" s="953">
        <v>1</v>
      </c>
      <c r="H108" s="953">
        <v>2</v>
      </c>
      <c r="I108" s="953">
        <v>3</v>
      </c>
      <c r="J108" s="953">
        <v>4</v>
      </c>
      <c r="K108" s="953">
        <v>5</v>
      </c>
      <c r="L108" s="953">
        <v>6</v>
      </c>
      <c r="M108" s="953">
        <v>7</v>
      </c>
      <c r="N108" s="953">
        <v>8</v>
      </c>
      <c r="O108" s="953">
        <v>9</v>
      </c>
      <c r="P108" s="953">
        <v>10</v>
      </c>
      <c r="Q108" s="953">
        <v>11</v>
      </c>
      <c r="R108" s="953">
        <v>12</v>
      </c>
      <c r="S108" s="1417"/>
      <c r="T108" s="977" t="s">
        <v>18</v>
      </c>
      <c r="U108" s="967" t="s">
        <v>19</v>
      </c>
      <c r="V108" s="1021"/>
    </row>
    <row r="109" spans="1:180" ht="230.25" customHeight="1">
      <c r="A109" s="995" t="s">
        <v>2941</v>
      </c>
      <c r="B109" s="981" t="s">
        <v>2826</v>
      </c>
      <c r="C109" s="957">
        <v>1</v>
      </c>
      <c r="D109" s="997" t="s">
        <v>2942</v>
      </c>
      <c r="E109" s="981" t="s">
        <v>2809</v>
      </c>
      <c r="F109" s="957" t="s">
        <v>2866</v>
      </c>
      <c r="G109" s="1002"/>
      <c r="H109" s="1002"/>
      <c r="I109" s="1002"/>
      <c r="J109" s="1002"/>
      <c r="K109" s="1002"/>
      <c r="L109" s="999"/>
      <c r="M109" s="1002"/>
      <c r="N109" s="1002"/>
      <c r="O109" s="1002"/>
      <c r="P109" s="1002"/>
      <c r="Q109" s="1002"/>
      <c r="R109" s="1002"/>
      <c r="S109" s="1033"/>
      <c r="T109" s="1034"/>
      <c r="U109" s="1019"/>
    </row>
    <row r="110" spans="1:180" ht="98.25" customHeight="1">
      <c r="A110" s="995" t="s">
        <v>2943</v>
      </c>
      <c r="B110" s="981" t="s">
        <v>2944</v>
      </c>
      <c r="C110" s="957">
        <v>10</v>
      </c>
      <c r="D110" s="981" t="s">
        <v>2945</v>
      </c>
      <c r="E110" s="981" t="s">
        <v>2946</v>
      </c>
      <c r="F110" s="957" t="s">
        <v>2947</v>
      </c>
      <c r="G110" s="998"/>
      <c r="H110" s="998"/>
      <c r="I110" s="998"/>
      <c r="J110" s="998"/>
      <c r="K110" s="998"/>
      <c r="L110" s="999"/>
      <c r="M110" s="998"/>
      <c r="N110" s="998"/>
      <c r="O110" s="998"/>
      <c r="P110" s="998"/>
      <c r="Q110" s="998"/>
      <c r="R110" s="998"/>
      <c r="S110" s="1051" t="s">
        <v>2948</v>
      </c>
      <c r="T110" s="1034"/>
      <c r="U110" s="1019"/>
    </row>
    <row r="111" spans="1:180" s="1028" customFormat="1" ht="226.5" customHeight="1">
      <c r="A111" s="1482" t="s">
        <v>2949</v>
      </c>
      <c r="B111" s="1410" t="s">
        <v>2950</v>
      </c>
      <c r="C111" s="1410">
        <v>2</v>
      </c>
      <c r="D111" s="981" t="s">
        <v>2951</v>
      </c>
      <c r="E111" s="981" t="s">
        <v>2952</v>
      </c>
      <c r="F111" s="1410" t="s">
        <v>2815</v>
      </c>
      <c r="G111" s="1002"/>
      <c r="H111" s="998"/>
      <c r="I111" s="1002"/>
      <c r="J111" s="1002"/>
      <c r="K111" s="1002"/>
      <c r="L111" s="1003"/>
      <c r="M111" s="1002"/>
      <c r="N111" s="1002"/>
      <c r="O111" s="998"/>
      <c r="P111" s="1002"/>
      <c r="Q111" s="1002"/>
      <c r="R111" s="1002"/>
      <c r="S111" s="1504"/>
      <c r="T111" s="1507"/>
      <c r="U111" s="1498"/>
      <c r="V111" s="1021"/>
      <c r="W111" s="950"/>
      <c r="X111" s="950"/>
      <c r="Y111" s="950"/>
      <c r="Z111" s="950"/>
      <c r="AA111" s="950"/>
      <c r="AB111" s="950"/>
      <c r="AC111" s="950"/>
      <c r="AD111" s="950"/>
      <c r="AE111" s="950"/>
      <c r="AF111" s="950"/>
      <c r="AG111" s="950"/>
      <c r="AH111" s="950"/>
      <c r="AI111" s="950"/>
      <c r="AJ111" s="950"/>
      <c r="AK111" s="950"/>
      <c r="AL111" s="950"/>
      <c r="AM111" s="950"/>
      <c r="AN111" s="950"/>
      <c r="AO111" s="950"/>
      <c r="AP111" s="950"/>
      <c r="AQ111" s="950"/>
      <c r="AR111" s="950"/>
      <c r="AS111" s="950"/>
      <c r="AT111" s="950"/>
      <c r="AU111" s="950"/>
      <c r="AV111" s="950"/>
      <c r="AW111" s="950"/>
      <c r="AX111" s="950"/>
      <c r="AY111" s="950"/>
      <c r="AZ111" s="950"/>
      <c r="BA111" s="950"/>
      <c r="BB111" s="950"/>
      <c r="BC111" s="950"/>
      <c r="BD111" s="950"/>
      <c r="BE111" s="950"/>
      <c r="BF111" s="950"/>
      <c r="BG111" s="950"/>
      <c r="BH111" s="950"/>
      <c r="BI111" s="950"/>
      <c r="BJ111" s="950"/>
      <c r="BK111" s="950"/>
      <c r="BL111" s="950"/>
      <c r="BM111" s="950"/>
      <c r="BN111" s="950"/>
      <c r="BO111" s="950"/>
      <c r="BP111" s="950"/>
      <c r="BQ111" s="950"/>
      <c r="BR111" s="950"/>
      <c r="BS111" s="950"/>
      <c r="BT111" s="950"/>
      <c r="BU111" s="950"/>
      <c r="BV111" s="950"/>
      <c r="BW111" s="950"/>
      <c r="BX111" s="950"/>
      <c r="BY111" s="950"/>
      <c r="BZ111" s="950"/>
      <c r="CA111" s="950"/>
      <c r="CB111" s="950"/>
      <c r="CC111" s="950"/>
      <c r="CD111" s="950"/>
      <c r="CE111" s="950"/>
      <c r="CF111" s="950"/>
      <c r="CG111" s="950"/>
      <c r="CH111" s="950"/>
      <c r="CI111" s="950"/>
      <c r="CJ111" s="950"/>
      <c r="CK111" s="950"/>
      <c r="CL111" s="950"/>
      <c r="CM111" s="950"/>
      <c r="CN111" s="950"/>
      <c r="CO111" s="950"/>
      <c r="CP111" s="950"/>
      <c r="CQ111" s="950"/>
      <c r="CR111" s="950"/>
      <c r="CS111" s="950"/>
      <c r="CT111" s="950"/>
      <c r="CU111" s="950"/>
      <c r="CV111" s="950"/>
      <c r="CW111" s="950"/>
      <c r="CX111" s="950"/>
      <c r="CY111" s="950"/>
      <c r="CZ111" s="950"/>
      <c r="DA111" s="950"/>
      <c r="DB111" s="950"/>
      <c r="DC111" s="950"/>
      <c r="DD111" s="950"/>
      <c r="DE111" s="950"/>
      <c r="DF111" s="950"/>
      <c r="DG111" s="950"/>
      <c r="DH111" s="950"/>
      <c r="DI111" s="950"/>
      <c r="DJ111" s="950"/>
      <c r="DK111" s="950"/>
      <c r="DL111" s="950"/>
      <c r="DM111" s="950"/>
      <c r="DN111" s="950"/>
      <c r="DO111" s="950"/>
      <c r="DP111" s="950"/>
      <c r="DQ111" s="950"/>
      <c r="DR111" s="950"/>
      <c r="DS111" s="950"/>
      <c r="DT111" s="950"/>
      <c r="DU111" s="950"/>
      <c r="DV111" s="950"/>
      <c r="DW111" s="950"/>
      <c r="DX111" s="950"/>
      <c r="DY111" s="950"/>
      <c r="DZ111" s="950"/>
      <c r="EA111" s="950"/>
      <c r="EB111" s="950"/>
      <c r="EC111" s="950"/>
      <c r="ED111" s="950"/>
      <c r="EE111" s="950"/>
      <c r="EF111" s="950"/>
      <c r="EG111" s="950"/>
      <c r="EH111" s="950"/>
      <c r="EI111" s="950"/>
      <c r="EJ111" s="950"/>
      <c r="EK111" s="950"/>
      <c r="EL111" s="950"/>
      <c r="EM111" s="950"/>
      <c r="EN111" s="950"/>
      <c r="EO111" s="950"/>
      <c r="EP111" s="950"/>
      <c r="EQ111" s="950"/>
      <c r="ER111" s="950"/>
      <c r="ES111" s="950"/>
      <c r="ET111" s="950"/>
      <c r="EU111" s="950"/>
      <c r="EV111" s="950"/>
      <c r="EW111" s="950"/>
      <c r="EX111" s="950"/>
      <c r="EY111" s="950"/>
      <c r="EZ111" s="950"/>
      <c r="FA111" s="950"/>
      <c r="FB111" s="950"/>
      <c r="FC111" s="950"/>
      <c r="FD111" s="950"/>
      <c r="FE111" s="950"/>
      <c r="FF111" s="950"/>
      <c r="FG111" s="950"/>
      <c r="FH111" s="950"/>
      <c r="FI111" s="950"/>
      <c r="FJ111" s="950"/>
      <c r="FK111" s="950"/>
      <c r="FL111" s="950"/>
      <c r="FM111" s="950"/>
      <c r="FN111" s="950"/>
      <c r="FO111" s="950"/>
      <c r="FP111" s="950"/>
      <c r="FQ111" s="950"/>
      <c r="FR111" s="950"/>
      <c r="FS111" s="950"/>
      <c r="FT111" s="950"/>
      <c r="FU111" s="950"/>
      <c r="FV111" s="950"/>
      <c r="FW111" s="950"/>
      <c r="FX111" s="950"/>
    </row>
    <row r="112" spans="1:180" s="1028" customFormat="1" ht="86.25" customHeight="1">
      <c r="A112" s="1483"/>
      <c r="B112" s="1411"/>
      <c r="C112" s="1411"/>
      <c r="D112" s="981" t="s">
        <v>3649</v>
      </c>
      <c r="E112" s="981" t="s">
        <v>2953</v>
      </c>
      <c r="F112" s="1411"/>
      <c r="G112" s="1002"/>
      <c r="H112" s="1002"/>
      <c r="I112" s="998"/>
      <c r="J112" s="1002"/>
      <c r="K112" s="1002"/>
      <c r="L112" s="1003"/>
      <c r="M112" s="1002"/>
      <c r="N112" s="1002"/>
      <c r="O112" s="1002"/>
      <c r="P112" s="998"/>
      <c r="Q112" s="1002"/>
      <c r="R112" s="1002"/>
      <c r="S112" s="1505"/>
      <c r="T112" s="1508"/>
      <c r="U112" s="1499"/>
      <c r="V112" s="1021"/>
      <c r="W112" s="950"/>
      <c r="X112" s="950"/>
      <c r="Y112" s="950"/>
      <c r="Z112" s="950"/>
      <c r="AA112" s="950"/>
      <c r="AB112" s="950"/>
      <c r="AC112" s="950"/>
      <c r="AD112" s="950"/>
      <c r="AE112" s="950"/>
      <c r="AF112" s="950"/>
      <c r="AG112" s="950"/>
      <c r="AH112" s="950"/>
      <c r="AI112" s="950"/>
      <c r="AJ112" s="950"/>
      <c r="AK112" s="950"/>
      <c r="AL112" s="950"/>
      <c r="AM112" s="950"/>
      <c r="AN112" s="950"/>
      <c r="AO112" s="950"/>
      <c r="AP112" s="950"/>
      <c r="AQ112" s="950"/>
      <c r="AR112" s="950"/>
      <c r="AS112" s="950"/>
      <c r="AT112" s="950"/>
      <c r="AU112" s="950"/>
      <c r="AV112" s="950"/>
      <c r="AW112" s="950"/>
      <c r="AX112" s="950"/>
      <c r="AY112" s="950"/>
      <c r="AZ112" s="950"/>
      <c r="BA112" s="950"/>
      <c r="BB112" s="950"/>
      <c r="BC112" s="950"/>
      <c r="BD112" s="950"/>
      <c r="BE112" s="950"/>
      <c r="BF112" s="950"/>
      <c r="BG112" s="950"/>
      <c r="BH112" s="950"/>
      <c r="BI112" s="950"/>
      <c r="BJ112" s="950"/>
      <c r="BK112" s="950"/>
      <c r="BL112" s="950"/>
      <c r="BM112" s="950"/>
      <c r="BN112" s="950"/>
      <c r="BO112" s="950"/>
      <c r="BP112" s="950"/>
      <c r="BQ112" s="950"/>
      <c r="BR112" s="950"/>
      <c r="BS112" s="950"/>
      <c r="BT112" s="950"/>
      <c r="BU112" s="950"/>
      <c r="BV112" s="950"/>
      <c r="BW112" s="950"/>
      <c r="BX112" s="950"/>
      <c r="BY112" s="950"/>
      <c r="BZ112" s="950"/>
      <c r="CA112" s="950"/>
      <c r="CB112" s="950"/>
      <c r="CC112" s="950"/>
      <c r="CD112" s="950"/>
      <c r="CE112" s="950"/>
      <c r="CF112" s="950"/>
      <c r="CG112" s="950"/>
      <c r="CH112" s="950"/>
      <c r="CI112" s="950"/>
      <c r="CJ112" s="950"/>
      <c r="CK112" s="950"/>
      <c r="CL112" s="950"/>
      <c r="CM112" s="950"/>
      <c r="CN112" s="950"/>
      <c r="CO112" s="950"/>
      <c r="CP112" s="950"/>
      <c r="CQ112" s="950"/>
      <c r="CR112" s="950"/>
      <c r="CS112" s="950"/>
      <c r="CT112" s="950"/>
      <c r="CU112" s="950"/>
      <c r="CV112" s="950"/>
      <c r="CW112" s="950"/>
      <c r="CX112" s="950"/>
      <c r="CY112" s="950"/>
      <c r="CZ112" s="950"/>
      <c r="DA112" s="950"/>
      <c r="DB112" s="950"/>
      <c r="DC112" s="950"/>
      <c r="DD112" s="950"/>
      <c r="DE112" s="950"/>
      <c r="DF112" s="950"/>
      <c r="DG112" s="950"/>
      <c r="DH112" s="950"/>
      <c r="DI112" s="950"/>
      <c r="DJ112" s="950"/>
      <c r="DK112" s="950"/>
      <c r="DL112" s="950"/>
      <c r="DM112" s="950"/>
      <c r="DN112" s="950"/>
      <c r="DO112" s="950"/>
      <c r="DP112" s="950"/>
      <c r="DQ112" s="950"/>
      <c r="DR112" s="950"/>
      <c r="DS112" s="950"/>
      <c r="DT112" s="950"/>
      <c r="DU112" s="950"/>
      <c r="DV112" s="950"/>
      <c r="DW112" s="950"/>
      <c r="DX112" s="950"/>
      <c r="DY112" s="950"/>
      <c r="DZ112" s="950"/>
      <c r="EA112" s="950"/>
      <c r="EB112" s="950"/>
      <c r="EC112" s="950"/>
      <c r="ED112" s="950"/>
      <c r="EE112" s="950"/>
      <c r="EF112" s="950"/>
      <c r="EG112" s="950"/>
      <c r="EH112" s="950"/>
      <c r="EI112" s="950"/>
      <c r="EJ112" s="950"/>
      <c r="EK112" s="950"/>
      <c r="EL112" s="950"/>
      <c r="EM112" s="950"/>
      <c r="EN112" s="950"/>
      <c r="EO112" s="950"/>
      <c r="EP112" s="950"/>
      <c r="EQ112" s="950"/>
      <c r="ER112" s="950"/>
      <c r="ES112" s="950"/>
      <c r="ET112" s="950"/>
      <c r="EU112" s="950"/>
      <c r="EV112" s="950"/>
      <c r="EW112" s="950"/>
      <c r="EX112" s="950"/>
      <c r="EY112" s="950"/>
      <c r="EZ112" s="950"/>
      <c r="FA112" s="950"/>
      <c r="FB112" s="950"/>
      <c r="FC112" s="950"/>
      <c r="FD112" s="950"/>
      <c r="FE112" s="950"/>
      <c r="FF112" s="950"/>
      <c r="FG112" s="950"/>
      <c r="FH112" s="950"/>
      <c r="FI112" s="950"/>
      <c r="FJ112" s="950"/>
      <c r="FK112" s="950"/>
      <c r="FL112" s="950"/>
      <c r="FM112" s="950"/>
      <c r="FN112" s="950"/>
      <c r="FO112" s="950"/>
      <c r="FP112" s="950"/>
      <c r="FQ112" s="950"/>
      <c r="FR112" s="950"/>
      <c r="FS112" s="950"/>
      <c r="FT112" s="950"/>
      <c r="FU112" s="950"/>
      <c r="FV112" s="950"/>
      <c r="FW112" s="950"/>
      <c r="FX112" s="950"/>
    </row>
    <row r="113" spans="1:180" s="1028" customFormat="1" ht="57.75" customHeight="1">
      <c r="A113" s="1484"/>
      <c r="B113" s="1412"/>
      <c r="C113" s="1412"/>
      <c r="D113" s="981" t="s">
        <v>2954</v>
      </c>
      <c r="E113" s="981" t="s">
        <v>2955</v>
      </c>
      <c r="F113" s="1412"/>
      <c r="G113" s="1002"/>
      <c r="H113" s="1002"/>
      <c r="I113" s="998"/>
      <c r="J113" s="1002"/>
      <c r="K113" s="1002"/>
      <c r="L113" s="1003"/>
      <c r="M113" s="1002"/>
      <c r="N113" s="1002"/>
      <c r="O113" s="1002"/>
      <c r="P113" s="998"/>
      <c r="Q113" s="1002"/>
      <c r="R113" s="1002"/>
      <c r="S113" s="1506"/>
      <c r="T113" s="1509"/>
      <c r="U113" s="1500"/>
      <c r="V113" s="1021"/>
      <c r="W113" s="950"/>
      <c r="X113" s="950"/>
      <c r="Y113" s="950"/>
      <c r="Z113" s="950"/>
      <c r="AA113" s="950"/>
      <c r="AB113" s="950"/>
      <c r="AC113" s="950"/>
      <c r="AD113" s="950"/>
      <c r="AE113" s="950"/>
      <c r="AF113" s="950"/>
      <c r="AG113" s="950"/>
      <c r="AH113" s="950"/>
      <c r="AI113" s="950"/>
      <c r="AJ113" s="950"/>
      <c r="AK113" s="950"/>
      <c r="AL113" s="950"/>
      <c r="AM113" s="950"/>
      <c r="AN113" s="950"/>
      <c r="AO113" s="950"/>
      <c r="AP113" s="950"/>
      <c r="AQ113" s="950"/>
      <c r="AR113" s="950"/>
      <c r="AS113" s="950"/>
      <c r="AT113" s="950"/>
      <c r="AU113" s="950"/>
      <c r="AV113" s="950"/>
      <c r="AW113" s="950"/>
      <c r="AX113" s="950"/>
      <c r="AY113" s="950"/>
      <c r="AZ113" s="950"/>
      <c r="BA113" s="950"/>
      <c r="BB113" s="950"/>
      <c r="BC113" s="950"/>
      <c r="BD113" s="950"/>
      <c r="BE113" s="950"/>
      <c r="BF113" s="950"/>
      <c r="BG113" s="950"/>
      <c r="BH113" s="950"/>
      <c r="BI113" s="950"/>
      <c r="BJ113" s="950"/>
      <c r="BK113" s="950"/>
      <c r="BL113" s="950"/>
      <c r="BM113" s="950"/>
      <c r="BN113" s="950"/>
      <c r="BO113" s="950"/>
      <c r="BP113" s="950"/>
      <c r="BQ113" s="950"/>
      <c r="BR113" s="950"/>
      <c r="BS113" s="950"/>
      <c r="BT113" s="950"/>
      <c r="BU113" s="950"/>
      <c r="BV113" s="950"/>
      <c r="BW113" s="950"/>
      <c r="BX113" s="950"/>
      <c r="BY113" s="950"/>
      <c r="BZ113" s="950"/>
      <c r="CA113" s="950"/>
      <c r="CB113" s="950"/>
      <c r="CC113" s="950"/>
      <c r="CD113" s="950"/>
      <c r="CE113" s="950"/>
      <c r="CF113" s="950"/>
      <c r="CG113" s="950"/>
      <c r="CH113" s="950"/>
      <c r="CI113" s="950"/>
      <c r="CJ113" s="950"/>
      <c r="CK113" s="950"/>
      <c r="CL113" s="950"/>
      <c r="CM113" s="950"/>
      <c r="CN113" s="950"/>
      <c r="CO113" s="950"/>
      <c r="CP113" s="950"/>
      <c r="CQ113" s="950"/>
      <c r="CR113" s="950"/>
      <c r="CS113" s="950"/>
      <c r="CT113" s="950"/>
      <c r="CU113" s="950"/>
      <c r="CV113" s="950"/>
      <c r="CW113" s="950"/>
      <c r="CX113" s="950"/>
      <c r="CY113" s="950"/>
      <c r="CZ113" s="950"/>
      <c r="DA113" s="950"/>
      <c r="DB113" s="950"/>
      <c r="DC113" s="950"/>
      <c r="DD113" s="950"/>
      <c r="DE113" s="950"/>
      <c r="DF113" s="950"/>
      <c r="DG113" s="950"/>
      <c r="DH113" s="950"/>
      <c r="DI113" s="950"/>
      <c r="DJ113" s="950"/>
      <c r="DK113" s="950"/>
      <c r="DL113" s="950"/>
      <c r="DM113" s="950"/>
      <c r="DN113" s="950"/>
      <c r="DO113" s="950"/>
      <c r="DP113" s="950"/>
      <c r="DQ113" s="950"/>
      <c r="DR113" s="950"/>
      <c r="DS113" s="950"/>
      <c r="DT113" s="950"/>
      <c r="DU113" s="950"/>
      <c r="DV113" s="950"/>
      <c r="DW113" s="950"/>
      <c r="DX113" s="950"/>
      <c r="DY113" s="950"/>
      <c r="DZ113" s="950"/>
      <c r="EA113" s="950"/>
      <c r="EB113" s="950"/>
      <c r="EC113" s="950"/>
      <c r="ED113" s="950"/>
      <c r="EE113" s="950"/>
      <c r="EF113" s="950"/>
      <c r="EG113" s="950"/>
      <c r="EH113" s="950"/>
      <c r="EI113" s="950"/>
      <c r="EJ113" s="950"/>
      <c r="EK113" s="950"/>
      <c r="EL113" s="950"/>
      <c r="EM113" s="950"/>
      <c r="EN113" s="950"/>
      <c r="EO113" s="950"/>
      <c r="EP113" s="950"/>
      <c r="EQ113" s="950"/>
      <c r="ER113" s="950"/>
      <c r="ES113" s="950"/>
      <c r="ET113" s="950"/>
      <c r="EU113" s="950"/>
      <c r="EV113" s="950"/>
      <c r="EW113" s="950"/>
      <c r="EX113" s="950"/>
      <c r="EY113" s="950"/>
      <c r="EZ113" s="950"/>
      <c r="FA113" s="950"/>
      <c r="FB113" s="950"/>
      <c r="FC113" s="950"/>
      <c r="FD113" s="950"/>
      <c r="FE113" s="950"/>
      <c r="FF113" s="950"/>
      <c r="FG113" s="950"/>
      <c r="FH113" s="950"/>
      <c r="FI113" s="950"/>
      <c r="FJ113" s="950"/>
      <c r="FK113" s="950"/>
      <c r="FL113" s="950"/>
      <c r="FM113" s="950"/>
      <c r="FN113" s="950"/>
      <c r="FO113" s="950"/>
      <c r="FP113" s="950"/>
      <c r="FQ113" s="950"/>
      <c r="FR113" s="950"/>
      <c r="FS113" s="950"/>
      <c r="FT113" s="950"/>
      <c r="FU113" s="950"/>
      <c r="FV113" s="950"/>
      <c r="FW113" s="950"/>
      <c r="FX113" s="950"/>
    </row>
    <row r="114" spans="1:180" s="1028" customFormat="1" ht="156.75" customHeight="1">
      <c r="A114" s="995" t="s">
        <v>2956</v>
      </c>
      <c r="B114" s="957"/>
      <c r="C114" s="957"/>
      <c r="D114" s="981" t="s">
        <v>2957</v>
      </c>
      <c r="E114" s="956" t="s">
        <v>2958</v>
      </c>
      <c r="F114" s="957" t="s">
        <v>2778</v>
      </c>
      <c r="G114" s="1002"/>
      <c r="H114" s="1002"/>
      <c r="I114" s="1002"/>
      <c r="J114" s="1002"/>
      <c r="K114" s="1002"/>
      <c r="L114" s="999"/>
      <c r="M114" s="1002"/>
      <c r="N114" s="1002"/>
      <c r="O114" s="1002"/>
      <c r="P114" s="1002"/>
      <c r="Q114" s="1002"/>
      <c r="R114" s="998"/>
      <c r="S114" s="1033"/>
      <c r="T114" s="1034"/>
      <c r="U114" s="1019"/>
      <c r="V114" s="1021"/>
      <c r="W114" s="950"/>
      <c r="X114" s="950"/>
      <c r="Y114" s="950"/>
      <c r="Z114" s="950"/>
      <c r="AA114" s="950"/>
      <c r="AB114" s="950"/>
      <c r="AC114" s="950"/>
      <c r="AD114" s="950"/>
      <c r="AE114" s="950"/>
      <c r="AF114" s="950"/>
      <c r="AG114" s="950"/>
      <c r="AH114" s="950"/>
      <c r="AI114" s="950"/>
      <c r="AJ114" s="950"/>
      <c r="AK114" s="950"/>
      <c r="AL114" s="950"/>
      <c r="AM114" s="950"/>
      <c r="AN114" s="950"/>
      <c r="AO114" s="950"/>
      <c r="AP114" s="950"/>
      <c r="AQ114" s="950"/>
      <c r="AR114" s="950"/>
      <c r="AS114" s="950"/>
      <c r="AT114" s="950"/>
      <c r="AU114" s="950"/>
      <c r="AV114" s="950"/>
      <c r="AW114" s="950"/>
      <c r="AX114" s="950"/>
      <c r="AY114" s="950"/>
      <c r="AZ114" s="950"/>
      <c r="BA114" s="950"/>
      <c r="BB114" s="950"/>
      <c r="BC114" s="950"/>
      <c r="BD114" s="950"/>
      <c r="BE114" s="950"/>
      <c r="BF114" s="950"/>
      <c r="BG114" s="950"/>
      <c r="BH114" s="950"/>
      <c r="BI114" s="950"/>
      <c r="BJ114" s="950"/>
      <c r="BK114" s="950"/>
      <c r="BL114" s="950"/>
      <c r="BM114" s="950"/>
      <c r="BN114" s="950"/>
      <c r="BO114" s="950"/>
      <c r="BP114" s="950"/>
      <c r="BQ114" s="950"/>
      <c r="BR114" s="950"/>
      <c r="BS114" s="950"/>
      <c r="BT114" s="950"/>
      <c r="BU114" s="950"/>
      <c r="BV114" s="950"/>
      <c r="BW114" s="950"/>
      <c r="BX114" s="950"/>
      <c r="BY114" s="950"/>
      <c r="BZ114" s="950"/>
      <c r="CA114" s="950"/>
      <c r="CB114" s="950"/>
      <c r="CC114" s="950"/>
      <c r="CD114" s="950"/>
      <c r="CE114" s="950"/>
      <c r="CF114" s="950"/>
      <c r="CG114" s="950"/>
      <c r="CH114" s="950"/>
      <c r="CI114" s="950"/>
      <c r="CJ114" s="950"/>
      <c r="CK114" s="950"/>
      <c r="CL114" s="950"/>
      <c r="CM114" s="950"/>
      <c r="CN114" s="950"/>
      <c r="CO114" s="950"/>
      <c r="CP114" s="950"/>
      <c r="CQ114" s="950"/>
      <c r="CR114" s="950"/>
      <c r="CS114" s="950"/>
      <c r="CT114" s="950"/>
      <c r="CU114" s="950"/>
      <c r="CV114" s="950"/>
      <c r="CW114" s="950"/>
      <c r="CX114" s="950"/>
      <c r="CY114" s="950"/>
      <c r="CZ114" s="950"/>
      <c r="DA114" s="950"/>
      <c r="DB114" s="950"/>
      <c r="DC114" s="950"/>
      <c r="DD114" s="950"/>
      <c r="DE114" s="950"/>
      <c r="DF114" s="950"/>
      <c r="DG114" s="950"/>
      <c r="DH114" s="950"/>
      <c r="DI114" s="950"/>
      <c r="DJ114" s="950"/>
      <c r="DK114" s="950"/>
      <c r="DL114" s="950"/>
      <c r="DM114" s="950"/>
      <c r="DN114" s="950"/>
      <c r="DO114" s="950"/>
      <c r="DP114" s="950"/>
      <c r="DQ114" s="950"/>
      <c r="DR114" s="950"/>
      <c r="DS114" s="950"/>
      <c r="DT114" s="950"/>
      <c r="DU114" s="950"/>
      <c r="DV114" s="950"/>
      <c r="DW114" s="950"/>
      <c r="DX114" s="950"/>
      <c r="DY114" s="950"/>
      <c r="DZ114" s="950"/>
      <c r="EA114" s="950"/>
      <c r="EB114" s="950"/>
      <c r="EC114" s="950"/>
      <c r="ED114" s="950"/>
      <c r="EE114" s="950"/>
      <c r="EF114" s="950"/>
      <c r="EG114" s="950"/>
      <c r="EH114" s="950"/>
      <c r="EI114" s="950"/>
      <c r="EJ114" s="950"/>
      <c r="EK114" s="950"/>
      <c r="EL114" s="950"/>
      <c r="EM114" s="950"/>
      <c r="EN114" s="950"/>
      <c r="EO114" s="950"/>
      <c r="EP114" s="950"/>
      <c r="EQ114" s="950"/>
      <c r="ER114" s="950"/>
      <c r="ES114" s="950"/>
      <c r="ET114" s="950"/>
      <c r="EU114" s="950"/>
      <c r="EV114" s="950"/>
      <c r="EW114" s="950"/>
      <c r="EX114" s="950"/>
      <c r="EY114" s="950"/>
      <c r="EZ114" s="950"/>
      <c r="FA114" s="950"/>
      <c r="FB114" s="950"/>
      <c r="FC114" s="950"/>
      <c r="FD114" s="950"/>
      <c r="FE114" s="950"/>
      <c r="FF114" s="950"/>
      <c r="FG114" s="950"/>
      <c r="FH114" s="950"/>
      <c r="FI114" s="950"/>
      <c r="FJ114" s="950"/>
      <c r="FK114" s="950"/>
      <c r="FL114" s="950"/>
      <c r="FM114" s="950"/>
      <c r="FN114" s="950"/>
      <c r="FO114" s="950"/>
      <c r="FP114" s="950"/>
      <c r="FQ114" s="950"/>
      <c r="FR114" s="950"/>
      <c r="FS114" s="950"/>
      <c r="FT114" s="950"/>
      <c r="FU114" s="950"/>
      <c r="FV114" s="950"/>
      <c r="FW114" s="950"/>
      <c r="FX114" s="950"/>
    </row>
    <row r="115" spans="1:180" s="1028" customFormat="1" ht="161.25" customHeight="1">
      <c r="A115" s="995" t="s">
        <v>2959</v>
      </c>
      <c r="B115" s="957" t="s">
        <v>2960</v>
      </c>
      <c r="C115" s="1052">
        <v>4</v>
      </c>
      <c r="D115" s="981" t="s">
        <v>2961</v>
      </c>
      <c r="E115" s="956" t="s">
        <v>2962</v>
      </c>
      <c r="F115" s="957" t="s">
        <v>2866</v>
      </c>
      <c r="G115" s="1002"/>
      <c r="H115" s="998"/>
      <c r="I115" s="1002"/>
      <c r="J115" s="1002"/>
      <c r="K115" s="998"/>
      <c r="L115" s="1003"/>
      <c r="M115" s="1002"/>
      <c r="N115" s="998"/>
      <c r="O115" s="1002"/>
      <c r="P115" s="1002"/>
      <c r="Q115" s="998"/>
      <c r="R115" s="1002"/>
      <c r="S115" s="1033"/>
      <c r="T115" s="1034"/>
      <c r="U115" s="1019"/>
      <c r="V115" s="1021"/>
      <c r="W115" s="950"/>
      <c r="X115" s="950"/>
      <c r="Y115" s="950"/>
      <c r="Z115" s="950"/>
      <c r="AA115" s="950"/>
      <c r="AB115" s="950"/>
      <c r="AC115" s="950"/>
      <c r="AD115" s="950"/>
      <c r="AE115" s="950"/>
      <c r="AF115" s="950"/>
      <c r="AG115" s="950"/>
      <c r="AH115" s="950"/>
      <c r="AI115" s="950"/>
      <c r="AJ115" s="950"/>
      <c r="AK115" s="950"/>
      <c r="AL115" s="950"/>
      <c r="AM115" s="950"/>
      <c r="AN115" s="950"/>
      <c r="AO115" s="950"/>
      <c r="AP115" s="950"/>
      <c r="AQ115" s="950"/>
      <c r="AR115" s="950"/>
      <c r="AS115" s="950"/>
      <c r="AT115" s="950"/>
      <c r="AU115" s="950"/>
      <c r="AV115" s="950"/>
      <c r="AW115" s="950"/>
      <c r="AX115" s="950"/>
      <c r="AY115" s="950"/>
      <c r="AZ115" s="950"/>
      <c r="BA115" s="950"/>
      <c r="BB115" s="950"/>
      <c r="BC115" s="950"/>
      <c r="BD115" s="950"/>
      <c r="BE115" s="950"/>
      <c r="BF115" s="950"/>
      <c r="BG115" s="950"/>
      <c r="BH115" s="950"/>
      <c r="BI115" s="950"/>
      <c r="BJ115" s="950"/>
      <c r="BK115" s="950"/>
      <c r="BL115" s="950"/>
      <c r="BM115" s="950"/>
      <c r="BN115" s="950"/>
      <c r="BO115" s="950"/>
      <c r="BP115" s="950"/>
      <c r="BQ115" s="950"/>
      <c r="BR115" s="950"/>
      <c r="BS115" s="950"/>
      <c r="BT115" s="950"/>
      <c r="BU115" s="950"/>
      <c r="BV115" s="950"/>
      <c r="BW115" s="950"/>
      <c r="BX115" s="950"/>
      <c r="BY115" s="950"/>
      <c r="BZ115" s="950"/>
      <c r="CA115" s="950"/>
      <c r="CB115" s="950"/>
      <c r="CC115" s="950"/>
      <c r="CD115" s="950"/>
      <c r="CE115" s="950"/>
      <c r="CF115" s="950"/>
      <c r="CG115" s="950"/>
      <c r="CH115" s="950"/>
      <c r="CI115" s="950"/>
      <c r="CJ115" s="950"/>
      <c r="CK115" s="950"/>
      <c r="CL115" s="950"/>
      <c r="CM115" s="950"/>
      <c r="CN115" s="950"/>
      <c r="CO115" s="950"/>
      <c r="CP115" s="950"/>
      <c r="CQ115" s="950"/>
      <c r="CR115" s="950"/>
      <c r="CS115" s="950"/>
      <c r="CT115" s="950"/>
      <c r="CU115" s="950"/>
      <c r="CV115" s="950"/>
      <c r="CW115" s="950"/>
      <c r="CX115" s="950"/>
      <c r="CY115" s="950"/>
      <c r="CZ115" s="950"/>
      <c r="DA115" s="950"/>
      <c r="DB115" s="950"/>
      <c r="DC115" s="950"/>
      <c r="DD115" s="950"/>
      <c r="DE115" s="950"/>
      <c r="DF115" s="950"/>
      <c r="DG115" s="950"/>
      <c r="DH115" s="950"/>
      <c r="DI115" s="950"/>
      <c r="DJ115" s="950"/>
      <c r="DK115" s="950"/>
      <c r="DL115" s="950"/>
      <c r="DM115" s="950"/>
      <c r="DN115" s="950"/>
      <c r="DO115" s="950"/>
      <c r="DP115" s="950"/>
      <c r="DQ115" s="950"/>
      <c r="DR115" s="950"/>
      <c r="DS115" s="950"/>
      <c r="DT115" s="950"/>
      <c r="DU115" s="950"/>
      <c r="DV115" s="950"/>
      <c r="DW115" s="950"/>
      <c r="DX115" s="950"/>
      <c r="DY115" s="950"/>
      <c r="DZ115" s="950"/>
      <c r="EA115" s="950"/>
      <c r="EB115" s="950"/>
      <c r="EC115" s="950"/>
      <c r="ED115" s="950"/>
      <c r="EE115" s="950"/>
      <c r="EF115" s="950"/>
      <c r="EG115" s="950"/>
      <c r="EH115" s="950"/>
      <c r="EI115" s="950"/>
      <c r="EJ115" s="950"/>
      <c r="EK115" s="950"/>
      <c r="EL115" s="950"/>
      <c r="EM115" s="950"/>
      <c r="EN115" s="950"/>
      <c r="EO115" s="950"/>
      <c r="EP115" s="950"/>
      <c r="EQ115" s="950"/>
      <c r="ER115" s="950"/>
      <c r="ES115" s="950"/>
      <c r="ET115" s="950"/>
      <c r="EU115" s="950"/>
      <c r="EV115" s="950"/>
      <c r="EW115" s="950"/>
      <c r="EX115" s="950"/>
      <c r="EY115" s="950"/>
      <c r="EZ115" s="950"/>
      <c r="FA115" s="950"/>
      <c r="FB115" s="950"/>
      <c r="FC115" s="950"/>
      <c r="FD115" s="950"/>
      <c r="FE115" s="950"/>
      <c r="FF115" s="950"/>
      <c r="FG115" s="950"/>
      <c r="FH115" s="950"/>
      <c r="FI115" s="950"/>
      <c r="FJ115" s="950"/>
      <c r="FK115" s="950"/>
      <c r="FL115" s="950"/>
      <c r="FM115" s="950"/>
      <c r="FN115" s="950"/>
      <c r="FO115" s="950"/>
      <c r="FP115" s="950"/>
      <c r="FQ115" s="950"/>
      <c r="FR115" s="950"/>
      <c r="FS115" s="950"/>
      <c r="FT115" s="950"/>
      <c r="FU115" s="950"/>
      <c r="FV115" s="950"/>
      <c r="FW115" s="950"/>
      <c r="FX115" s="950"/>
    </row>
    <row r="116" spans="1:180" s="1028" customFormat="1" ht="13.5" customHeight="1">
      <c r="A116" s="983"/>
      <c r="B116" s="1022"/>
      <c r="C116" s="1023"/>
      <c r="D116" s="986"/>
      <c r="E116" s="1024"/>
      <c r="F116" s="1024"/>
      <c r="G116" s="989"/>
      <c r="H116" s="989"/>
      <c r="I116" s="989"/>
      <c r="J116" s="989"/>
      <c r="K116" s="989"/>
      <c r="L116" s="990"/>
      <c r="M116" s="989"/>
      <c r="N116" s="989"/>
      <c r="O116" s="989"/>
      <c r="P116" s="989"/>
      <c r="Q116" s="989"/>
      <c r="R116" s="989"/>
      <c r="S116" s="1025"/>
      <c r="T116" s="1026"/>
      <c r="U116" s="1027"/>
      <c r="V116" s="1021"/>
      <c r="W116" s="950"/>
      <c r="X116" s="950"/>
      <c r="Y116" s="950"/>
      <c r="Z116" s="950"/>
      <c r="AA116" s="950"/>
      <c r="AB116" s="950"/>
      <c r="AC116" s="950"/>
      <c r="AD116" s="950"/>
      <c r="AE116" s="950"/>
      <c r="AF116" s="950"/>
      <c r="AG116" s="950"/>
      <c r="AH116" s="950"/>
      <c r="AI116" s="950"/>
      <c r="AJ116" s="950"/>
      <c r="AK116" s="950"/>
      <c r="AL116" s="950"/>
      <c r="AM116" s="950"/>
      <c r="AN116" s="950"/>
      <c r="AO116" s="950"/>
      <c r="AP116" s="950"/>
      <c r="AQ116" s="950"/>
      <c r="AR116" s="950"/>
      <c r="AS116" s="950"/>
      <c r="AT116" s="950"/>
      <c r="AU116" s="950"/>
      <c r="AV116" s="950"/>
      <c r="AW116" s="950"/>
      <c r="AX116" s="950"/>
      <c r="AY116" s="950"/>
      <c r="AZ116" s="950"/>
      <c r="BA116" s="950"/>
      <c r="BB116" s="950"/>
      <c r="BC116" s="950"/>
      <c r="BD116" s="950"/>
      <c r="BE116" s="950"/>
      <c r="BF116" s="950"/>
      <c r="BG116" s="950"/>
      <c r="BH116" s="950"/>
      <c r="BI116" s="950"/>
      <c r="BJ116" s="950"/>
      <c r="BK116" s="950"/>
      <c r="BL116" s="950"/>
      <c r="BM116" s="950"/>
      <c r="BN116" s="950"/>
      <c r="BO116" s="950"/>
      <c r="BP116" s="950"/>
      <c r="BQ116" s="950"/>
      <c r="BR116" s="950"/>
      <c r="BS116" s="950"/>
      <c r="BT116" s="950"/>
      <c r="BU116" s="950"/>
      <c r="BV116" s="950"/>
      <c r="BW116" s="950"/>
      <c r="BX116" s="950"/>
      <c r="BY116" s="950"/>
      <c r="BZ116" s="950"/>
      <c r="CA116" s="950"/>
      <c r="CB116" s="950"/>
      <c r="CC116" s="950"/>
      <c r="CD116" s="950"/>
      <c r="CE116" s="950"/>
      <c r="CF116" s="950"/>
      <c r="CG116" s="950"/>
      <c r="CH116" s="950"/>
      <c r="CI116" s="950"/>
      <c r="CJ116" s="950"/>
      <c r="CK116" s="950"/>
      <c r="CL116" s="950"/>
      <c r="CM116" s="950"/>
      <c r="CN116" s="950"/>
      <c r="CO116" s="950"/>
      <c r="CP116" s="950"/>
      <c r="CQ116" s="950"/>
      <c r="CR116" s="950"/>
      <c r="CS116" s="950"/>
      <c r="CT116" s="950"/>
      <c r="CU116" s="950"/>
      <c r="CV116" s="950"/>
      <c r="CW116" s="950"/>
      <c r="CX116" s="950"/>
      <c r="CY116" s="950"/>
      <c r="CZ116" s="950"/>
      <c r="DA116" s="950"/>
      <c r="DB116" s="950"/>
      <c r="DC116" s="950"/>
      <c r="DD116" s="950"/>
      <c r="DE116" s="950"/>
      <c r="DF116" s="950"/>
      <c r="DG116" s="950"/>
      <c r="DH116" s="950"/>
      <c r="DI116" s="950"/>
      <c r="DJ116" s="950"/>
      <c r="DK116" s="950"/>
      <c r="DL116" s="950"/>
      <c r="DM116" s="950"/>
      <c r="DN116" s="950"/>
      <c r="DO116" s="950"/>
      <c r="DP116" s="950"/>
      <c r="DQ116" s="950"/>
      <c r="DR116" s="950"/>
      <c r="DS116" s="950"/>
      <c r="DT116" s="950"/>
      <c r="DU116" s="950"/>
      <c r="DV116" s="950"/>
      <c r="DW116" s="950"/>
      <c r="DX116" s="950"/>
      <c r="DY116" s="950"/>
      <c r="DZ116" s="950"/>
      <c r="EA116" s="950"/>
      <c r="EB116" s="950"/>
      <c r="EC116" s="950"/>
      <c r="ED116" s="950"/>
      <c r="EE116" s="950"/>
      <c r="EF116" s="950"/>
      <c r="EG116" s="950"/>
      <c r="EH116" s="950"/>
      <c r="EI116" s="950"/>
      <c r="EJ116" s="950"/>
      <c r="EK116" s="950"/>
      <c r="EL116" s="950"/>
      <c r="EM116" s="950"/>
      <c r="EN116" s="950"/>
      <c r="EO116" s="950"/>
      <c r="EP116" s="950"/>
      <c r="EQ116" s="950"/>
      <c r="ER116" s="950"/>
      <c r="ES116" s="950"/>
      <c r="ET116" s="950"/>
      <c r="EU116" s="950"/>
      <c r="EV116" s="950"/>
      <c r="EW116" s="950"/>
      <c r="EX116" s="950"/>
      <c r="EY116" s="950"/>
      <c r="EZ116" s="950"/>
      <c r="FA116" s="950"/>
      <c r="FB116" s="950"/>
      <c r="FC116" s="950"/>
      <c r="FD116" s="950"/>
      <c r="FE116" s="950"/>
      <c r="FF116" s="950"/>
      <c r="FG116" s="950"/>
      <c r="FH116" s="950"/>
      <c r="FI116" s="950"/>
      <c r="FJ116" s="950"/>
      <c r="FK116" s="950"/>
      <c r="FL116" s="950"/>
      <c r="FM116" s="950"/>
      <c r="FN116" s="950"/>
      <c r="FO116" s="950"/>
      <c r="FP116" s="950"/>
      <c r="FQ116" s="950"/>
      <c r="FR116" s="950"/>
      <c r="FS116" s="950"/>
      <c r="FT116" s="950"/>
      <c r="FU116" s="950"/>
      <c r="FV116" s="950"/>
      <c r="FW116" s="950"/>
      <c r="FX116" s="950"/>
    </row>
    <row r="117" spans="1:180" s="1028" customFormat="1" ht="41.25" customHeight="1">
      <c r="A117" s="1501" t="s">
        <v>2963</v>
      </c>
      <c r="B117" s="1502"/>
      <c r="C117" s="1502"/>
      <c r="D117" s="1502"/>
      <c r="E117" s="1502"/>
      <c r="F117" s="1502"/>
      <c r="G117" s="1502"/>
      <c r="H117" s="1502"/>
      <c r="I117" s="1502"/>
      <c r="J117" s="1502"/>
      <c r="K117" s="1502"/>
      <c r="L117" s="1502"/>
      <c r="M117" s="1502"/>
      <c r="N117" s="1502"/>
      <c r="O117" s="1502"/>
      <c r="P117" s="1502"/>
      <c r="Q117" s="1502"/>
      <c r="R117" s="1502"/>
      <c r="S117" s="1502"/>
      <c r="T117" s="1502"/>
      <c r="U117" s="1503"/>
      <c r="V117" s="1021"/>
      <c r="W117" s="950"/>
      <c r="X117" s="950"/>
      <c r="Y117" s="950"/>
      <c r="Z117" s="950"/>
      <c r="AA117" s="950"/>
      <c r="AB117" s="950"/>
      <c r="AC117" s="950"/>
      <c r="AD117" s="950"/>
      <c r="AE117" s="950"/>
      <c r="AF117" s="950"/>
      <c r="AG117" s="950"/>
      <c r="AH117" s="950"/>
      <c r="AI117" s="950"/>
      <c r="AJ117" s="950"/>
      <c r="AK117" s="950"/>
      <c r="AL117" s="950"/>
      <c r="AM117" s="950"/>
      <c r="AN117" s="950"/>
      <c r="AO117" s="950"/>
      <c r="AP117" s="950"/>
      <c r="AQ117" s="950"/>
      <c r="AR117" s="950"/>
      <c r="AS117" s="950"/>
      <c r="AT117" s="950"/>
      <c r="AU117" s="950"/>
      <c r="AV117" s="950"/>
      <c r="AW117" s="950"/>
      <c r="AX117" s="950"/>
      <c r="AY117" s="950"/>
      <c r="AZ117" s="950"/>
      <c r="BA117" s="950"/>
      <c r="BB117" s="950"/>
      <c r="BC117" s="950"/>
      <c r="BD117" s="950"/>
      <c r="BE117" s="950"/>
      <c r="BF117" s="950"/>
      <c r="BG117" s="950"/>
      <c r="BH117" s="950"/>
      <c r="BI117" s="950"/>
      <c r="BJ117" s="950"/>
      <c r="BK117" s="950"/>
      <c r="BL117" s="950"/>
      <c r="BM117" s="950"/>
      <c r="BN117" s="950"/>
      <c r="BO117" s="950"/>
      <c r="BP117" s="950"/>
      <c r="BQ117" s="950"/>
      <c r="BR117" s="950"/>
      <c r="BS117" s="950"/>
      <c r="BT117" s="950"/>
      <c r="BU117" s="950"/>
      <c r="BV117" s="950"/>
      <c r="BW117" s="950"/>
      <c r="BX117" s="950"/>
      <c r="BY117" s="950"/>
      <c r="BZ117" s="950"/>
      <c r="CA117" s="950"/>
      <c r="CB117" s="950"/>
      <c r="CC117" s="950"/>
      <c r="CD117" s="950"/>
      <c r="CE117" s="950"/>
      <c r="CF117" s="950"/>
      <c r="CG117" s="950"/>
      <c r="CH117" s="950"/>
      <c r="CI117" s="950"/>
      <c r="CJ117" s="950"/>
      <c r="CK117" s="950"/>
      <c r="CL117" s="950"/>
      <c r="CM117" s="950"/>
      <c r="CN117" s="950"/>
      <c r="CO117" s="950"/>
      <c r="CP117" s="950"/>
      <c r="CQ117" s="950"/>
      <c r="CR117" s="950"/>
      <c r="CS117" s="950"/>
      <c r="CT117" s="950"/>
      <c r="CU117" s="950"/>
      <c r="CV117" s="950"/>
      <c r="CW117" s="950"/>
      <c r="CX117" s="950"/>
      <c r="CY117" s="950"/>
      <c r="CZ117" s="950"/>
      <c r="DA117" s="950"/>
      <c r="DB117" s="950"/>
      <c r="DC117" s="950"/>
      <c r="DD117" s="950"/>
      <c r="DE117" s="950"/>
      <c r="DF117" s="950"/>
      <c r="DG117" s="950"/>
      <c r="DH117" s="950"/>
      <c r="DI117" s="950"/>
      <c r="DJ117" s="950"/>
      <c r="DK117" s="950"/>
      <c r="DL117" s="950"/>
      <c r="DM117" s="950"/>
      <c r="DN117" s="950"/>
      <c r="DO117" s="950"/>
      <c r="DP117" s="950"/>
      <c r="DQ117" s="950"/>
      <c r="DR117" s="950"/>
      <c r="DS117" s="950"/>
      <c r="DT117" s="950"/>
      <c r="DU117" s="950"/>
      <c r="DV117" s="950"/>
      <c r="DW117" s="950"/>
      <c r="DX117" s="950"/>
      <c r="DY117" s="950"/>
      <c r="DZ117" s="950"/>
      <c r="EA117" s="950"/>
      <c r="EB117" s="950"/>
      <c r="EC117" s="950"/>
      <c r="ED117" s="950"/>
      <c r="EE117" s="950"/>
      <c r="EF117" s="950"/>
      <c r="EG117" s="950"/>
      <c r="EH117" s="950"/>
      <c r="EI117" s="950"/>
      <c r="EJ117" s="950"/>
      <c r="EK117" s="950"/>
      <c r="EL117" s="950"/>
      <c r="EM117" s="950"/>
      <c r="EN117" s="950"/>
      <c r="EO117" s="950"/>
      <c r="EP117" s="950"/>
      <c r="EQ117" s="950"/>
      <c r="ER117" s="950"/>
      <c r="ES117" s="950"/>
      <c r="ET117" s="950"/>
      <c r="EU117" s="950"/>
      <c r="EV117" s="950"/>
      <c r="EW117" s="950"/>
      <c r="EX117" s="950"/>
      <c r="EY117" s="950"/>
      <c r="EZ117" s="950"/>
      <c r="FA117" s="950"/>
      <c r="FB117" s="950"/>
      <c r="FC117" s="950"/>
      <c r="FD117" s="950"/>
      <c r="FE117" s="950"/>
      <c r="FF117" s="950"/>
      <c r="FG117" s="950"/>
      <c r="FH117" s="950"/>
      <c r="FI117" s="950"/>
      <c r="FJ117" s="950"/>
      <c r="FK117" s="950"/>
      <c r="FL117" s="950"/>
      <c r="FM117" s="950"/>
      <c r="FN117" s="950"/>
      <c r="FO117" s="950"/>
      <c r="FP117" s="950"/>
      <c r="FQ117" s="950"/>
      <c r="FR117" s="950"/>
      <c r="FS117" s="950"/>
      <c r="FT117" s="950"/>
      <c r="FU117" s="950"/>
      <c r="FV117" s="950"/>
      <c r="FW117" s="950"/>
      <c r="FX117" s="950"/>
    </row>
    <row r="118" spans="1:180" s="1028" customFormat="1" ht="24" customHeight="1">
      <c r="A118" s="994">
        <v>1</v>
      </c>
      <c r="B118" s="994">
        <v>2</v>
      </c>
      <c r="C118" s="994">
        <v>3</v>
      </c>
      <c r="D118" s="994">
        <v>4</v>
      </c>
      <c r="E118" s="994">
        <v>5</v>
      </c>
      <c r="F118" s="994">
        <v>6</v>
      </c>
      <c r="G118" s="1444">
        <v>7</v>
      </c>
      <c r="H118" s="1444"/>
      <c r="I118" s="1444"/>
      <c r="J118" s="1444"/>
      <c r="K118" s="1444"/>
      <c r="L118" s="1444"/>
      <c r="M118" s="1444"/>
      <c r="N118" s="1444"/>
      <c r="O118" s="1444"/>
      <c r="P118" s="1444"/>
      <c r="Q118" s="1444"/>
      <c r="R118" s="1444"/>
      <c r="S118" s="1449">
        <v>8</v>
      </c>
      <c r="T118" s="1450"/>
      <c r="U118" s="1450"/>
      <c r="V118" s="1021"/>
      <c r="W118" s="950"/>
      <c r="X118" s="950"/>
      <c r="Y118" s="950"/>
      <c r="Z118" s="950"/>
      <c r="AA118" s="950"/>
      <c r="AB118" s="950"/>
      <c r="AC118" s="950"/>
      <c r="AD118" s="950"/>
      <c r="AE118" s="950"/>
      <c r="AF118" s="950"/>
      <c r="AG118" s="950"/>
      <c r="AH118" s="950"/>
      <c r="AI118" s="950"/>
      <c r="AJ118" s="950"/>
      <c r="AK118" s="950"/>
      <c r="AL118" s="950"/>
      <c r="AM118" s="950"/>
      <c r="AN118" s="950"/>
      <c r="AO118" s="950"/>
      <c r="AP118" s="950"/>
      <c r="AQ118" s="950"/>
      <c r="AR118" s="950"/>
      <c r="AS118" s="950"/>
      <c r="AT118" s="950"/>
      <c r="AU118" s="950"/>
      <c r="AV118" s="950"/>
      <c r="AW118" s="950"/>
      <c r="AX118" s="950"/>
      <c r="AY118" s="950"/>
      <c r="AZ118" s="950"/>
      <c r="BA118" s="950"/>
      <c r="BB118" s="950"/>
      <c r="BC118" s="950"/>
      <c r="BD118" s="950"/>
      <c r="BE118" s="950"/>
      <c r="BF118" s="950"/>
      <c r="BG118" s="950"/>
      <c r="BH118" s="950"/>
      <c r="BI118" s="950"/>
      <c r="BJ118" s="950"/>
      <c r="BK118" s="950"/>
      <c r="BL118" s="950"/>
      <c r="BM118" s="950"/>
      <c r="BN118" s="950"/>
      <c r="BO118" s="950"/>
      <c r="BP118" s="950"/>
      <c r="BQ118" s="950"/>
      <c r="BR118" s="950"/>
      <c r="BS118" s="950"/>
      <c r="BT118" s="950"/>
      <c r="BU118" s="950"/>
      <c r="BV118" s="950"/>
      <c r="BW118" s="950"/>
      <c r="BX118" s="950"/>
      <c r="BY118" s="950"/>
      <c r="BZ118" s="950"/>
      <c r="CA118" s="950"/>
      <c r="CB118" s="950"/>
      <c r="CC118" s="950"/>
      <c r="CD118" s="950"/>
      <c r="CE118" s="950"/>
      <c r="CF118" s="950"/>
      <c r="CG118" s="950"/>
      <c r="CH118" s="950"/>
      <c r="CI118" s="950"/>
      <c r="CJ118" s="950"/>
      <c r="CK118" s="950"/>
      <c r="CL118" s="950"/>
      <c r="CM118" s="950"/>
      <c r="CN118" s="950"/>
      <c r="CO118" s="950"/>
      <c r="CP118" s="950"/>
      <c r="CQ118" s="950"/>
      <c r="CR118" s="950"/>
      <c r="CS118" s="950"/>
      <c r="CT118" s="950"/>
      <c r="CU118" s="950"/>
      <c r="CV118" s="950"/>
      <c r="CW118" s="950"/>
      <c r="CX118" s="950"/>
      <c r="CY118" s="950"/>
      <c r="CZ118" s="950"/>
      <c r="DA118" s="950"/>
      <c r="DB118" s="950"/>
      <c r="DC118" s="950"/>
      <c r="DD118" s="950"/>
      <c r="DE118" s="950"/>
      <c r="DF118" s="950"/>
      <c r="DG118" s="950"/>
      <c r="DH118" s="950"/>
      <c r="DI118" s="950"/>
      <c r="DJ118" s="950"/>
      <c r="DK118" s="950"/>
      <c r="DL118" s="950"/>
      <c r="DM118" s="950"/>
      <c r="DN118" s="950"/>
      <c r="DO118" s="950"/>
      <c r="DP118" s="950"/>
      <c r="DQ118" s="950"/>
      <c r="DR118" s="950"/>
      <c r="DS118" s="950"/>
      <c r="DT118" s="950"/>
      <c r="DU118" s="950"/>
      <c r="DV118" s="950"/>
      <c r="DW118" s="950"/>
      <c r="DX118" s="950"/>
      <c r="DY118" s="950"/>
      <c r="DZ118" s="950"/>
      <c r="EA118" s="950"/>
      <c r="EB118" s="950"/>
      <c r="EC118" s="950"/>
      <c r="ED118" s="950"/>
      <c r="EE118" s="950"/>
      <c r="EF118" s="950"/>
      <c r="EG118" s="950"/>
      <c r="EH118" s="950"/>
      <c r="EI118" s="950"/>
      <c r="EJ118" s="950"/>
      <c r="EK118" s="950"/>
      <c r="EL118" s="950"/>
      <c r="EM118" s="950"/>
      <c r="EN118" s="950"/>
      <c r="EO118" s="950"/>
      <c r="EP118" s="950"/>
      <c r="EQ118" s="950"/>
      <c r="ER118" s="950"/>
      <c r="ES118" s="950"/>
      <c r="ET118" s="950"/>
      <c r="EU118" s="950"/>
      <c r="EV118" s="950"/>
      <c r="EW118" s="950"/>
      <c r="EX118" s="950"/>
      <c r="EY118" s="950"/>
      <c r="EZ118" s="950"/>
      <c r="FA118" s="950"/>
      <c r="FB118" s="950"/>
      <c r="FC118" s="950"/>
      <c r="FD118" s="950"/>
      <c r="FE118" s="950"/>
      <c r="FF118" s="950"/>
      <c r="FG118" s="950"/>
      <c r="FH118" s="950"/>
      <c r="FI118" s="950"/>
      <c r="FJ118" s="950"/>
      <c r="FK118" s="950"/>
      <c r="FL118" s="950"/>
      <c r="FM118" s="950"/>
      <c r="FN118" s="950"/>
      <c r="FO118" s="950"/>
      <c r="FP118" s="950"/>
      <c r="FQ118" s="950"/>
      <c r="FR118" s="950"/>
      <c r="FS118" s="950"/>
      <c r="FT118" s="950"/>
      <c r="FU118" s="950"/>
      <c r="FV118" s="950"/>
      <c r="FW118" s="950"/>
      <c r="FX118" s="950"/>
    </row>
    <row r="119" spans="1:180" s="1028" customFormat="1" ht="25.5" customHeight="1">
      <c r="A119" s="1451" t="s">
        <v>4</v>
      </c>
      <c r="B119" s="1453" t="s">
        <v>5</v>
      </c>
      <c r="C119" s="1454" t="s">
        <v>6</v>
      </c>
      <c r="D119" s="1454" t="s">
        <v>729</v>
      </c>
      <c r="E119" s="1454" t="s">
        <v>8</v>
      </c>
      <c r="F119" s="1425" t="s">
        <v>9</v>
      </c>
      <c r="G119" s="1441" t="s">
        <v>10</v>
      </c>
      <c r="H119" s="1441"/>
      <c r="I119" s="1441"/>
      <c r="J119" s="1441"/>
      <c r="K119" s="1441"/>
      <c r="L119" s="1441"/>
      <c r="M119" s="1441"/>
      <c r="N119" s="1441"/>
      <c r="O119" s="1441"/>
      <c r="P119" s="1441"/>
      <c r="Q119" s="1441"/>
      <c r="R119" s="1441"/>
      <c r="S119" s="1442" t="s">
        <v>11</v>
      </c>
      <c r="T119" s="1443"/>
      <c r="U119" s="1443"/>
      <c r="V119" s="1021"/>
      <c r="W119" s="950"/>
      <c r="X119" s="950"/>
      <c r="Y119" s="950"/>
      <c r="Z119" s="950"/>
      <c r="AA119" s="950"/>
      <c r="AB119" s="950"/>
      <c r="AC119" s="950"/>
      <c r="AD119" s="950"/>
      <c r="AE119" s="950"/>
      <c r="AF119" s="950"/>
      <c r="AG119" s="950"/>
      <c r="AH119" s="950"/>
      <c r="AI119" s="950"/>
      <c r="AJ119" s="950"/>
      <c r="AK119" s="950"/>
      <c r="AL119" s="950"/>
      <c r="AM119" s="950"/>
      <c r="AN119" s="950"/>
      <c r="AO119" s="950"/>
      <c r="AP119" s="950"/>
      <c r="AQ119" s="950"/>
      <c r="AR119" s="950"/>
      <c r="AS119" s="950"/>
      <c r="AT119" s="950"/>
      <c r="AU119" s="950"/>
      <c r="AV119" s="950"/>
      <c r="AW119" s="950"/>
      <c r="AX119" s="950"/>
      <c r="AY119" s="950"/>
      <c r="AZ119" s="950"/>
      <c r="BA119" s="950"/>
      <c r="BB119" s="950"/>
      <c r="BC119" s="950"/>
      <c r="BD119" s="950"/>
      <c r="BE119" s="950"/>
      <c r="BF119" s="950"/>
      <c r="BG119" s="950"/>
      <c r="BH119" s="950"/>
      <c r="BI119" s="950"/>
      <c r="BJ119" s="950"/>
      <c r="BK119" s="950"/>
      <c r="BL119" s="950"/>
      <c r="BM119" s="950"/>
      <c r="BN119" s="950"/>
      <c r="BO119" s="950"/>
      <c r="BP119" s="950"/>
      <c r="BQ119" s="950"/>
      <c r="BR119" s="950"/>
      <c r="BS119" s="950"/>
      <c r="BT119" s="950"/>
      <c r="BU119" s="950"/>
      <c r="BV119" s="950"/>
      <c r="BW119" s="950"/>
      <c r="BX119" s="950"/>
      <c r="BY119" s="950"/>
      <c r="BZ119" s="950"/>
      <c r="CA119" s="950"/>
      <c r="CB119" s="950"/>
      <c r="CC119" s="950"/>
      <c r="CD119" s="950"/>
      <c r="CE119" s="950"/>
      <c r="CF119" s="950"/>
      <c r="CG119" s="950"/>
      <c r="CH119" s="950"/>
      <c r="CI119" s="950"/>
      <c r="CJ119" s="950"/>
      <c r="CK119" s="950"/>
      <c r="CL119" s="950"/>
      <c r="CM119" s="950"/>
      <c r="CN119" s="950"/>
      <c r="CO119" s="950"/>
      <c r="CP119" s="950"/>
      <c r="CQ119" s="950"/>
      <c r="CR119" s="950"/>
      <c r="CS119" s="950"/>
      <c r="CT119" s="950"/>
      <c r="CU119" s="950"/>
      <c r="CV119" s="950"/>
      <c r="CW119" s="950"/>
      <c r="CX119" s="950"/>
      <c r="CY119" s="950"/>
      <c r="CZ119" s="950"/>
      <c r="DA119" s="950"/>
      <c r="DB119" s="950"/>
      <c r="DC119" s="950"/>
      <c r="DD119" s="950"/>
      <c r="DE119" s="950"/>
      <c r="DF119" s="950"/>
      <c r="DG119" s="950"/>
      <c r="DH119" s="950"/>
      <c r="DI119" s="950"/>
      <c r="DJ119" s="950"/>
      <c r="DK119" s="950"/>
      <c r="DL119" s="950"/>
      <c r="DM119" s="950"/>
      <c r="DN119" s="950"/>
      <c r="DO119" s="950"/>
      <c r="DP119" s="950"/>
      <c r="DQ119" s="950"/>
      <c r="DR119" s="950"/>
      <c r="DS119" s="950"/>
      <c r="DT119" s="950"/>
      <c r="DU119" s="950"/>
      <c r="DV119" s="950"/>
      <c r="DW119" s="950"/>
      <c r="DX119" s="950"/>
      <c r="DY119" s="950"/>
      <c r="DZ119" s="950"/>
      <c r="EA119" s="950"/>
      <c r="EB119" s="950"/>
      <c r="EC119" s="950"/>
      <c r="ED119" s="950"/>
      <c r="EE119" s="950"/>
      <c r="EF119" s="950"/>
      <c r="EG119" s="950"/>
      <c r="EH119" s="950"/>
      <c r="EI119" s="950"/>
      <c r="EJ119" s="950"/>
      <c r="EK119" s="950"/>
      <c r="EL119" s="950"/>
      <c r="EM119" s="950"/>
      <c r="EN119" s="950"/>
      <c r="EO119" s="950"/>
      <c r="EP119" s="950"/>
      <c r="EQ119" s="950"/>
      <c r="ER119" s="950"/>
      <c r="ES119" s="950"/>
      <c r="ET119" s="950"/>
      <c r="EU119" s="950"/>
      <c r="EV119" s="950"/>
      <c r="EW119" s="950"/>
      <c r="EX119" s="950"/>
      <c r="EY119" s="950"/>
      <c r="EZ119" s="950"/>
      <c r="FA119" s="950"/>
      <c r="FB119" s="950"/>
      <c r="FC119" s="950"/>
      <c r="FD119" s="950"/>
      <c r="FE119" s="950"/>
      <c r="FF119" s="950"/>
      <c r="FG119" s="950"/>
      <c r="FH119" s="950"/>
      <c r="FI119" s="950"/>
      <c r="FJ119" s="950"/>
      <c r="FK119" s="950"/>
      <c r="FL119" s="950"/>
      <c r="FM119" s="950"/>
      <c r="FN119" s="950"/>
      <c r="FO119" s="950"/>
      <c r="FP119" s="950"/>
      <c r="FQ119" s="950"/>
      <c r="FR119" s="950"/>
      <c r="FS119" s="950"/>
      <c r="FT119" s="950"/>
      <c r="FU119" s="950"/>
      <c r="FV119" s="950"/>
      <c r="FW119" s="950"/>
      <c r="FX119" s="950"/>
    </row>
    <row r="120" spans="1:180" s="1028" customFormat="1">
      <c r="A120" s="1452"/>
      <c r="B120" s="1453"/>
      <c r="C120" s="1454"/>
      <c r="D120" s="1454"/>
      <c r="E120" s="1454"/>
      <c r="F120" s="1426"/>
      <c r="G120" s="1444" t="s">
        <v>12</v>
      </c>
      <c r="H120" s="1444"/>
      <c r="I120" s="1444"/>
      <c r="J120" s="1444" t="s">
        <v>13</v>
      </c>
      <c r="K120" s="1444"/>
      <c r="L120" s="1444"/>
      <c r="M120" s="1444" t="s">
        <v>14</v>
      </c>
      <c r="N120" s="1444"/>
      <c r="O120" s="1444"/>
      <c r="P120" s="1444" t="s">
        <v>15</v>
      </c>
      <c r="Q120" s="1444"/>
      <c r="R120" s="1444"/>
      <c r="S120" s="1445" t="s">
        <v>16</v>
      </c>
      <c r="T120" s="1446" t="s">
        <v>17</v>
      </c>
      <c r="U120" s="1447"/>
      <c r="V120" s="1021"/>
      <c r="W120" s="950"/>
      <c r="X120" s="950"/>
      <c r="Y120" s="950"/>
      <c r="Z120" s="950"/>
      <c r="AA120" s="950"/>
      <c r="AB120" s="950"/>
      <c r="AC120" s="950"/>
      <c r="AD120" s="950"/>
      <c r="AE120" s="950"/>
      <c r="AF120" s="950"/>
      <c r="AG120" s="950"/>
      <c r="AH120" s="950"/>
      <c r="AI120" s="950"/>
      <c r="AJ120" s="950"/>
      <c r="AK120" s="950"/>
      <c r="AL120" s="950"/>
      <c r="AM120" s="950"/>
      <c r="AN120" s="950"/>
      <c r="AO120" s="950"/>
      <c r="AP120" s="950"/>
      <c r="AQ120" s="950"/>
      <c r="AR120" s="950"/>
      <c r="AS120" s="950"/>
      <c r="AT120" s="950"/>
      <c r="AU120" s="950"/>
      <c r="AV120" s="950"/>
      <c r="AW120" s="950"/>
      <c r="AX120" s="950"/>
      <c r="AY120" s="950"/>
      <c r="AZ120" s="950"/>
      <c r="BA120" s="950"/>
      <c r="BB120" s="950"/>
      <c r="BC120" s="950"/>
      <c r="BD120" s="950"/>
      <c r="BE120" s="950"/>
      <c r="BF120" s="950"/>
      <c r="BG120" s="950"/>
      <c r="BH120" s="950"/>
      <c r="BI120" s="950"/>
      <c r="BJ120" s="950"/>
      <c r="BK120" s="950"/>
      <c r="BL120" s="950"/>
      <c r="BM120" s="950"/>
      <c r="BN120" s="950"/>
      <c r="BO120" s="950"/>
      <c r="BP120" s="950"/>
      <c r="BQ120" s="950"/>
      <c r="BR120" s="950"/>
      <c r="BS120" s="950"/>
      <c r="BT120" s="950"/>
      <c r="BU120" s="950"/>
      <c r="BV120" s="950"/>
      <c r="BW120" s="950"/>
      <c r="BX120" s="950"/>
      <c r="BY120" s="950"/>
      <c r="BZ120" s="950"/>
      <c r="CA120" s="950"/>
      <c r="CB120" s="950"/>
      <c r="CC120" s="950"/>
      <c r="CD120" s="950"/>
      <c r="CE120" s="950"/>
      <c r="CF120" s="950"/>
      <c r="CG120" s="950"/>
      <c r="CH120" s="950"/>
      <c r="CI120" s="950"/>
      <c r="CJ120" s="950"/>
      <c r="CK120" s="950"/>
      <c r="CL120" s="950"/>
      <c r="CM120" s="950"/>
      <c r="CN120" s="950"/>
      <c r="CO120" s="950"/>
      <c r="CP120" s="950"/>
      <c r="CQ120" s="950"/>
      <c r="CR120" s="950"/>
      <c r="CS120" s="950"/>
      <c r="CT120" s="950"/>
      <c r="CU120" s="950"/>
      <c r="CV120" s="950"/>
      <c r="CW120" s="950"/>
      <c r="CX120" s="950"/>
      <c r="CY120" s="950"/>
      <c r="CZ120" s="950"/>
      <c r="DA120" s="950"/>
      <c r="DB120" s="950"/>
      <c r="DC120" s="950"/>
      <c r="DD120" s="950"/>
      <c r="DE120" s="950"/>
      <c r="DF120" s="950"/>
      <c r="DG120" s="950"/>
      <c r="DH120" s="950"/>
      <c r="DI120" s="950"/>
      <c r="DJ120" s="950"/>
      <c r="DK120" s="950"/>
      <c r="DL120" s="950"/>
      <c r="DM120" s="950"/>
      <c r="DN120" s="950"/>
      <c r="DO120" s="950"/>
      <c r="DP120" s="950"/>
      <c r="DQ120" s="950"/>
      <c r="DR120" s="950"/>
      <c r="DS120" s="950"/>
      <c r="DT120" s="950"/>
      <c r="DU120" s="950"/>
      <c r="DV120" s="950"/>
      <c r="DW120" s="950"/>
      <c r="DX120" s="950"/>
      <c r="DY120" s="950"/>
      <c r="DZ120" s="950"/>
      <c r="EA120" s="950"/>
      <c r="EB120" s="950"/>
      <c r="EC120" s="950"/>
      <c r="ED120" s="950"/>
      <c r="EE120" s="950"/>
      <c r="EF120" s="950"/>
      <c r="EG120" s="950"/>
      <c r="EH120" s="950"/>
      <c r="EI120" s="950"/>
      <c r="EJ120" s="950"/>
      <c r="EK120" s="950"/>
      <c r="EL120" s="950"/>
      <c r="EM120" s="950"/>
      <c r="EN120" s="950"/>
      <c r="EO120" s="950"/>
      <c r="EP120" s="950"/>
      <c r="EQ120" s="950"/>
      <c r="ER120" s="950"/>
      <c r="ES120" s="950"/>
      <c r="ET120" s="950"/>
      <c r="EU120" s="950"/>
      <c r="EV120" s="950"/>
      <c r="EW120" s="950"/>
      <c r="EX120" s="950"/>
      <c r="EY120" s="950"/>
      <c r="EZ120" s="950"/>
      <c r="FA120" s="950"/>
      <c r="FB120" s="950"/>
      <c r="FC120" s="950"/>
      <c r="FD120" s="950"/>
      <c r="FE120" s="950"/>
      <c r="FF120" s="950"/>
      <c r="FG120" s="950"/>
      <c r="FH120" s="950"/>
      <c r="FI120" s="950"/>
      <c r="FJ120" s="950"/>
      <c r="FK120" s="950"/>
      <c r="FL120" s="950"/>
      <c r="FM120" s="950"/>
      <c r="FN120" s="950"/>
      <c r="FO120" s="950"/>
      <c r="FP120" s="950"/>
      <c r="FQ120" s="950"/>
      <c r="FR120" s="950"/>
      <c r="FS120" s="950"/>
      <c r="FT120" s="950"/>
      <c r="FU120" s="950"/>
      <c r="FV120" s="950"/>
      <c r="FW120" s="950"/>
      <c r="FX120" s="950"/>
    </row>
    <row r="121" spans="1:180" s="1028" customFormat="1">
      <c r="A121" s="1422"/>
      <c r="B121" s="1424"/>
      <c r="C121" s="1427"/>
      <c r="D121" s="1427"/>
      <c r="E121" s="1427"/>
      <c r="F121" s="1427"/>
      <c r="G121" s="953">
        <v>1</v>
      </c>
      <c r="H121" s="953">
        <v>2</v>
      </c>
      <c r="I121" s="953">
        <v>3</v>
      </c>
      <c r="J121" s="953">
        <v>4</v>
      </c>
      <c r="K121" s="953">
        <v>5</v>
      </c>
      <c r="L121" s="953">
        <v>6</v>
      </c>
      <c r="M121" s="953">
        <v>7</v>
      </c>
      <c r="N121" s="953">
        <v>8</v>
      </c>
      <c r="O121" s="953">
        <v>9</v>
      </c>
      <c r="P121" s="953">
        <v>10</v>
      </c>
      <c r="Q121" s="953">
        <v>11</v>
      </c>
      <c r="R121" s="953">
        <v>12</v>
      </c>
      <c r="S121" s="1417"/>
      <c r="T121" s="977" t="s">
        <v>18</v>
      </c>
      <c r="U121" s="967" t="s">
        <v>19</v>
      </c>
      <c r="V121" s="1021"/>
      <c r="W121" s="950"/>
      <c r="X121" s="950"/>
      <c r="Y121" s="950"/>
      <c r="Z121" s="950"/>
      <c r="AA121" s="950"/>
      <c r="AB121" s="950"/>
      <c r="AC121" s="950"/>
      <c r="AD121" s="950"/>
      <c r="AE121" s="950"/>
      <c r="AF121" s="950"/>
      <c r="AG121" s="950"/>
      <c r="AH121" s="950"/>
      <c r="AI121" s="950"/>
      <c r="AJ121" s="950"/>
      <c r="AK121" s="950"/>
      <c r="AL121" s="950"/>
      <c r="AM121" s="950"/>
      <c r="AN121" s="950"/>
      <c r="AO121" s="950"/>
      <c r="AP121" s="950"/>
      <c r="AQ121" s="950"/>
      <c r="AR121" s="950"/>
      <c r="AS121" s="950"/>
      <c r="AT121" s="950"/>
      <c r="AU121" s="950"/>
      <c r="AV121" s="950"/>
      <c r="AW121" s="950"/>
      <c r="AX121" s="950"/>
      <c r="AY121" s="950"/>
      <c r="AZ121" s="950"/>
      <c r="BA121" s="950"/>
      <c r="BB121" s="950"/>
      <c r="BC121" s="950"/>
      <c r="BD121" s="950"/>
      <c r="BE121" s="950"/>
      <c r="BF121" s="950"/>
      <c r="BG121" s="950"/>
      <c r="BH121" s="950"/>
      <c r="BI121" s="950"/>
      <c r="BJ121" s="950"/>
      <c r="BK121" s="950"/>
      <c r="BL121" s="950"/>
      <c r="BM121" s="950"/>
      <c r="BN121" s="950"/>
      <c r="BO121" s="950"/>
      <c r="BP121" s="950"/>
      <c r="BQ121" s="950"/>
      <c r="BR121" s="950"/>
      <c r="BS121" s="950"/>
      <c r="BT121" s="950"/>
      <c r="BU121" s="950"/>
      <c r="BV121" s="950"/>
      <c r="BW121" s="950"/>
      <c r="BX121" s="950"/>
      <c r="BY121" s="950"/>
      <c r="BZ121" s="950"/>
      <c r="CA121" s="950"/>
      <c r="CB121" s="950"/>
      <c r="CC121" s="950"/>
      <c r="CD121" s="950"/>
      <c r="CE121" s="950"/>
      <c r="CF121" s="950"/>
      <c r="CG121" s="950"/>
      <c r="CH121" s="950"/>
      <c r="CI121" s="950"/>
      <c r="CJ121" s="950"/>
      <c r="CK121" s="950"/>
      <c r="CL121" s="950"/>
      <c r="CM121" s="950"/>
      <c r="CN121" s="950"/>
      <c r="CO121" s="950"/>
      <c r="CP121" s="950"/>
      <c r="CQ121" s="950"/>
      <c r="CR121" s="950"/>
      <c r="CS121" s="950"/>
      <c r="CT121" s="950"/>
      <c r="CU121" s="950"/>
      <c r="CV121" s="950"/>
      <c r="CW121" s="950"/>
      <c r="CX121" s="950"/>
      <c r="CY121" s="950"/>
      <c r="CZ121" s="950"/>
      <c r="DA121" s="950"/>
      <c r="DB121" s="950"/>
      <c r="DC121" s="950"/>
      <c r="DD121" s="950"/>
      <c r="DE121" s="950"/>
      <c r="DF121" s="950"/>
      <c r="DG121" s="950"/>
      <c r="DH121" s="950"/>
      <c r="DI121" s="950"/>
      <c r="DJ121" s="950"/>
      <c r="DK121" s="950"/>
      <c r="DL121" s="950"/>
      <c r="DM121" s="950"/>
      <c r="DN121" s="950"/>
      <c r="DO121" s="950"/>
      <c r="DP121" s="950"/>
      <c r="DQ121" s="950"/>
      <c r="DR121" s="950"/>
      <c r="DS121" s="950"/>
      <c r="DT121" s="950"/>
      <c r="DU121" s="950"/>
      <c r="DV121" s="950"/>
      <c r="DW121" s="950"/>
      <c r="DX121" s="950"/>
      <c r="DY121" s="950"/>
      <c r="DZ121" s="950"/>
      <c r="EA121" s="950"/>
      <c r="EB121" s="950"/>
      <c r="EC121" s="950"/>
      <c r="ED121" s="950"/>
      <c r="EE121" s="950"/>
      <c r="EF121" s="950"/>
      <c r="EG121" s="950"/>
      <c r="EH121" s="950"/>
      <c r="EI121" s="950"/>
      <c r="EJ121" s="950"/>
      <c r="EK121" s="950"/>
      <c r="EL121" s="950"/>
      <c r="EM121" s="950"/>
      <c r="EN121" s="950"/>
      <c r="EO121" s="950"/>
      <c r="EP121" s="950"/>
      <c r="EQ121" s="950"/>
      <c r="ER121" s="950"/>
      <c r="ES121" s="950"/>
      <c r="ET121" s="950"/>
      <c r="EU121" s="950"/>
      <c r="EV121" s="950"/>
      <c r="EW121" s="950"/>
      <c r="EX121" s="950"/>
      <c r="EY121" s="950"/>
      <c r="EZ121" s="950"/>
      <c r="FA121" s="950"/>
      <c r="FB121" s="950"/>
      <c r="FC121" s="950"/>
      <c r="FD121" s="950"/>
      <c r="FE121" s="950"/>
      <c r="FF121" s="950"/>
      <c r="FG121" s="950"/>
      <c r="FH121" s="950"/>
      <c r="FI121" s="950"/>
      <c r="FJ121" s="950"/>
      <c r="FK121" s="950"/>
      <c r="FL121" s="950"/>
      <c r="FM121" s="950"/>
      <c r="FN121" s="950"/>
      <c r="FO121" s="950"/>
      <c r="FP121" s="950"/>
      <c r="FQ121" s="950"/>
      <c r="FR121" s="950"/>
      <c r="FS121" s="950"/>
      <c r="FT121" s="950"/>
      <c r="FU121" s="950"/>
      <c r="FV121" s="950"/>
      <c r="FW121" s="950"/>
      <c r="FX121" s="950"/>
    </row>
    <row r="122" spans="1:180" s="1028" customFormat="1" ht="217.5" customHeight="1">
      <c r="A122" s="1482" t="s">
        <v>2964</v>
      </c>
      <c r="B122" s="1523" t="s">
        <v>2965</v>
      </c>
      <c r="C122" s="1488">
        <v>1</v>
      </c>
      <c r="D122" s="997" t="s">
        <v>2966</v>
      </c>
      <c r="E122" s="981" t="s">
        <v>2967</v>
      </c>
      <c r="F122" s="1527"/>
      <c r="G122" s="1002"/>
      <c r="H122" s="1002"/>
      <c r="I122" s="1002"/>
      <c r="J122" s="998"/>
      <c r="K122" s="1002"/>
      <c r="L122" s="1003"/>
      <c r="M122" s="1002"/>
      <c r="N122" s="1002"/>
      <c r="O122" s="998"/>
      <c r="P122" s="1002"/>
      <c r="Q122" s="1002"/>
      <c r="R122" s="1002"/>
      <c r="S122" s="1504"/>
      <c r="T122" s="1507"/>
      <c r="U122" s="1485"/>
      <c r="V122" s="1021"/>
      <c r="W122" s="950"/>
      <c r="X122" s="950"/>
      <c r="Y122" s="950"/>
      <c r="Z122" s="950"/>
      <c r="AA122" s="950"/>
      <c r="AB122" s="950"/>
      <c r="AC122" s="950"/>
      <c r="AD122" s="950"/>
      <c r="AE122" s="950"/>
      <c r="AF122" s="950"/>
      <c r="AG122" s="950"/>
      <c r="AH122" s="950"/>
      <c r="AI122" s="950"/>
      <c r="AJ122" s="950"/>
      <c r="AK122" s="950"/>
      <c r="AL122" s="950"/>
      <c r="AM122" s="950"/>
      <c r="AN122" s="950"/>
      <c r="AO122" s="950"/>
      <c r="AP122" s="950"/>
      <c r="AQ122" s="950"/>
      <c r="AR122" s="950"/>
      <c r="AS122" s="950"/>
      <c r="AT122" s="950"/>
      <c r="AU122" s="950"/>
      <c r="AV122" s="950"/>
      <c r="AW122" s="950"/>
      <c r="AX122" s="950"/>
      <c r="AY122" s="950"/>
      <c r="AZ122" s="950"/>
      <c r="BA122" s="950"/>
      <c r="BB122" s="950"/>
      <c r="BC122" s="950"/>
      <c r="BD122" s="950"/>
      <c r="BE122" s="950"/>
      <c r="BF122" s="950"/>
      <c r="BG122" s="950"/>
      <c r="BH122" s="950"/>
      <c r="BI122" s="950"/>
      <c r="BJ122" s="950"/>
      <c r="BK122" s="950"/>
      <c r="BL122" s="950"/>
      <c r="BM122" s="950"/>
      <c r="BN122" s="950"/>
      <c r="BO122" s="950"/>
      <c r="BP122" s="950"/>
      <c r="BQ122" s="950"/>
      <c r="BR122" s="950"/>
      <c r="BS122" s="950"/>
      <c r="BT122" s="950"/>
      <c r="BU122" s="950"/>
      <c r="BV122" s="950"/>
      <c r="BW122" s="950"/>
      <c r="BX122" s="950"/>
      <c r="BY122" s="950"/>
      <c r="BZ122" s="950"/>
      <c r="CA122" s="950"/>
      <c r="CB122" s="950"/>
      <c r="CC122" s="950"/>
      <c r="CD122" s="950"/>
      <c r="CE122" s="950"/>
      <c r="CF122" s="950"/>
      <c r="CG122" s="950"/>
      <c r="CH122" s="950"/>
      <c r="CI122" s="950"/>
      <c r="CJ122" s="950"/>
      <c r="CK122" s="950"/>
      <c r="CL122" s="950"/>
      <c r="CM122" s="950"/>
      <c r="CN122" s="950"/>
      <c r="CO122" s="950"/>
      <c r="CP122" s="950"/>
      <c r="CQ122" s="950"/>
      <c r="CR122" s="950"/>
      <c r="CS122" s="950"/>
      <c r="CT122" s="950"/>
      <c r="CU122" s="950"/>
      <c r="CV122" s="950"/>
      <c r="CW122" s="950"/>
      <c r="CX122" s="950"/>
      <c r="CY122" s="950"/>
      <c r="CZ122" s="950"/>
      <c r="DA122" s="950"/>
      <c r="DB122" s="950"/>
      <c r="DC122" s="950"/>
      <c r="DD122" s="950"/>
      <c r="DE122" s="950"/>
      <c r="DF122" s="950"/>
      <c r="DG122" s="950"/>
      <c r="DH122" s="950"/>
      <c r="DI122" s="950"/>
      <c r="DJ122" s="950"/>
      <c r="DK122" s="950"/>
      <c r="DL122" s="950"/>
      <c r="DM122" s="950"/>
      <c r="DN122" s="950"/>
      <c r="DO122" s="950"/>
      <c r="DP122" s="950"/>
      <c r="DQ122" s="950"/>
      <c r="DR122" s="950"/>
      <c r="DS122" s="950"/>
      <c r="DT122" s="950"/>
      <c r="DU122" s="950"/>
      <c r="DV122" s="950"/>
      <c r="DW122" s="950"/>
      <c r="DX122" s="950"/>
      <c r="DY122" s="950"/>
      <c r="DZ122" s="950"/>
      <c r="EA122" s="950"/>
      <c r="EB122" s="950"/>
      <c r="EC122" s="950"/>
      <c r="ED122" s="950"/>
      <c r="EE122" s="950"/>
      <c r="EF122" s="950"/>
      <c r="EG122" s="950"/>
      <c r="EH122" s="950"/>
      <c r="EI122" s="950"/>
      <c r="EJ122" s="950"/>
      <c r="EK122" s="950"/>
      <c r="EL122" s="950"/>
      <c r="EM122" s="950"/>
      <c r="EN122" s="950"/>
      <c r="EO122" s="950"/>
      <c r="EP122" s="950"/>
      <c r="EQ122" s="950"/>
      <c r="ER122" s="950"/>
      <c r="ES122" s="950"/>
      <c r="ET122" s="950"/>
      <c r="EU122" s="950"/>
      <c r="EV122" s="950"/>
      <c r="EW122" s="950"/>
      <c r="EX122" s="950"/>
      <c r="EY122" s="950"/>
      <c r="EZ122" s="950"/>
      <c r="FA122" s="950"/>
      <c r="FB122" s="950"/>
      <c r="FC122" s="950"/>
      <c r="FD122" s="950"/>
      <c r="FE122" s="950"/>
      <c r="FF122" s="950"/>
      <c r="FG122" s="950"/>
      <c r="FH122" s="950"/>
      <c r="FI122" s="950"/>
      <c r="FJ122" s="950"/>
      <c r="FK122" s="950"/>
      <c r="FL122" s="950"/>
      <c r="FM122" s="950"/>
      <c r="FN122" s="950"/>
      <c r="FO122" s="950"/>
      <c r="FP122" s="950"/>
      <c r="FQ122" s="950"/>
      <c r="FR122" s="950"/>
      <c r="FS122" s="950"/>
      <c r="FT122" s="950"/>
      <c r="FU122" s="950"/>
      <c r="FV122" s="950"/>
      <c r="FW122" s="950"/>
      <c r="FX122" s="950"/>
    </row>
    <row r="123" spans="1:180" s="1028" customFormat="1" ht="75.75" customHeight="1">
      <c r="A123" s="1483"/>
      <c r="B123" s="1524"/>
      <c r="C123" s="1526"/>
      <c r="D123" s="997" t="s">
        <v>2968</v>
      </c>
      <c r="E123" s="997" t="s">
        <v>2969</v>
      </c>
      <c r="F123" s="1528"/>
      <c r="G123" s="1002"/>
      <c r="H123" s="1002"/>
      <c r="I123" s="1002"/>
      <c r="J123" s="1002"/>
      <c r="K123" s="1002"/>
      <c r="L123" s="1003"/>
      <c r="M123" s="1002"/>
      <c r="N123" s="1002"/>
      <c r="O123" s="1002"/>
      <c r="P123" s="1002"/>
      <c r="Q123" s="1002"/>
      <c r="R123" s="1002"/>
      <c r="S123" s="1505"/>
      <c r="T123" s="1508"/>
      <c r="U123" s="1485"/>
      <c r="V123" s="1021"/>
      <c r="W123" s="950"/>
      <c r="X123" s="950"/>
      <c r="Y123" s="950"/>
      <c r="Z123" s="950"/>
      <c r="AA123" s="950"/>
      <c r="AB123" s="950"/>
      <c r="AC123" s="950"/>
      <c r="AD123" s="950"/>
      <c r="AE123" s="950"/>
      <c r="AF123" s="950"/>
      <c r="AG123" s="950"/>
      <c r="AH123" s="950"/>
      <c r="AI123" s="950"/>
      <c r="AJ123" s="950"/>
      <c r="AK123" s="950"/>
      <c r="AL123" s="950"/>
      <c r="AM123" s="950"/>
      <c r="AN123" s="950"/>
      <c r="AO123" s="950"/>
      <c r="AP123" s="950"/>
      <c r="AQ123" s="950"/>
      <c r="AR123" s="950"/>
      <c r="AS123" s="950"/>
      <c r="AT123" s="950"/>
      <c r="AU123" s="950"/>
      <c r="AV123" s="950"/>
      <c r="AW123" s="950"/>
      <c r="AX123" s="950"/>
      <c r="AY123" s="950"/>
      <c r="AZ123" s="950"/>
      <c r="BA123" s="950"/>
      <c r="BB123" s="950"/>
      <c r="BC123" s="950"/>
      <c r="BD123" s="950"/>
      <c r="BE123" s="950"/>
      <c r="BF123" s="950"/>
      <c r="BG123" s="950"/>
      <c r="BH123" s="950"/>
      <c r="BI123" s="950"/>
      <c r="BJ123" s="950"/>
      <c r="BK123" s="950"/>
      <c r="BL123" s="950"/>
      <c r="BM123" s="950"/>
      <c r="BN123" s="950"/>
      <c r="BO123" s="950"/>
      <c r="BP123" s="950"/>
      <c r="BQ123" s="950"/>
      <c r="BR123" s="950"/>
      <c r="BS123" s="950"/>
      <c r="BT123" s="950"/>
      <c r="BU123" s="950"/>
      <c r="BV123" s="950"/>
      <c r="BW123" s="950"/>
      <c r="BX123" s="950"/>
      <c r="BY123" s="950"/>
      <c r="BZ123" s="950"/>
      <c r="CA123" s="950"/>
      <c r="CB123" s="950"/>
      <c r="CC123" s="950"/>
      <c r="CD123" s="950"/>
      <c r="CE123" s="950"/>
      <c r="CF123" s="950"/>
      <c r="CG123" s="950"/>
      <c r="CH123" s="950"/>
      <c r="CI123" s="950"/>
      <c r="CJ123" s="950"/>
      <c r="CK123" s="950"/>
      <c r="CL123" s="950"/>
      <c r="CM123" s="950"/>
      <c r="CN123" s="950"/>
      <c r="CO123" s="950"/>
      <c r="CP123" s="950"/>
      <c r="CQ123" s="950"/>
      <c r="CR123" s="950"/>
      <c r="CS123" s="950"/>
      <c r="CT123" s="950"/>
      <c r="CU123" s="950"/>
      <c r="CV123" s="950"/>
      <c r="CW123" s="950"/>
      <c r="CX123" s="950"/>
      <c r="CY123" s="950"/>
      <c r="CZ123" s="950"/>
      <c r="DA123" s="950"/>
      <c r="DB123" s="950"/>
      <c r="DC123" s="950"/>
      <c r="DD123" s="950"/>
      <c r="DE123" s="950"/>
      <c r="DF123" s="950"/>
      <c r="DG123" s="950"/>
      <c r="DH123" s="950"/>
      <c r="DI123" s="950"/>
      <c r="DJ123" s="950"/>
      <c r="DK123" s="950"/>
      <c r="DL123" s="950"/>
      <c r="DM123" s="950"/>
      <c r="DN123" s="950"/>
      <c r="DO123" s="950"/>
      <c r="DP123" s="950"/>
      <c r="DQ123" s="950"/>
      <c r="DR123" s="950"/>
      <c r="DS123" s="950"/>
      <c r="DT123" s="950"/>
      <c r="DU123" s="950"/>
      <c r="DV123" s="950"/>
      <c r="DW123" s="950"/>
      <c r="DX123" s="950"/>
      <c r="DY123" s="950"/>
      <c r="DZ123" s="950"/>
      <c r="EA123" s="950"/>
      <c r="EB123" s="950"/>
      <c r="EC123" s="950"/>
      <c r="ED123" s="950"/>
      <c r="EE123" s="950"/>
      <c r="EF123" s="950"/>
      <c r="EG123" s="950"/>
      <c r="EH123" s="950"/>
      <c r="EI123" s="950"/>
      <c r="EJ123" s="950"/>
      <c r="EK123" s="950"/>
      <c r="EL123" s="950"/>
      <c r="EM123" s="950"/>
      <c r="EN123" s="950"/>
      <c r="EO123" s="950"/>
      <c r="EP123" s="950"/>
      <c r="EQ123" s="950"/>
      <c r="ER123" s="950"/>
      <c r="ES123" s="950"/>
      <c r="ET123" s="950"/>
      <c r="EU123" s="950"/>
      <c r="EV123" s="950"/>
      <c r="EW123" s="950"/>
      <c r="EX123" s="950"/>
      <c r="EY123" s="950"/>
      <c r="EZ123" s="950"/>
      <c r="FA123" s="950"/>
      <c r="FB123" s="950"/>
      <c r="FC123" s="950"/>
      <c r="FD123" s="950"/>
      <c r="FE123" s="950"/>
      <c r="FF123" s="950"/>
      <c r="FG123" s="950"/>
      <c r="FH123" s="950"/>
      <c r="FI123" s="950"/>
      <c r="FJ123" s="950"/>
      <c r="FK123" s="950"/>
      <c r="FL123" s="950"/>
      <c r="FM123" s="950"/>
      <c r="FN123" s="950"/>
      <c r="FO123" s="950"/>
      <c r="FP123" s="950"/>
      <c r="FQ123" s="950"/>
      <c r="FR123" s="950"/>
      <c r="FS123" s="950"/>
      <c r="FT123" s="950"/>
      <c r="FU123" s="950"/>
      <c r="FV123" s="950"/>
      <c r="FW123" s="950"/>
      <c r="FX123" s="950"/>
    </row>
    <row r="124" spans="1:180" s="1028" customFormat="1" ht="121.5" customHeight="1">
      <c r="A124" s="1483"/>
      <c r="B124" s="1524"/>
      <c r="C124" s="1526"/>
      <c r="D124" s="997" t="s">
        <v>2970</v>
      </c>
      <c r="E124" s="981" t="s">
        <v>2971</v>
      </c>
      <c r="F124" s="1528"/>
      <c r="G124" s="1002"/>
      <c r="H124" s="1002"/>
      <c r="I124" s="1002"/>
      <c r="J124" s="1002"/>
      <c r="K124" s="1002"/>
      <c r="L124" s="999"/>
      <c r="M124" s="998"/>
      <c r="N124" s="1002"/>
      <c r="O124" s="1002"/>
      <c r="P124" s="1002"/>
      <c r="Q124" s="1002"/>
      <c r="R124" s="1002"/>
      <c r="S124" s="1505"/>
      <c r="T124" s="1508"/>
      <c r="U124" s="1485"/>
      <c r="V124" s="1021"/>
      <c r="W124" s="950"/>
      <c r="X124" s="950"/>
      <c r="Y124" s="950"/>
      <c r="Z124" s="950"/>
      <c r="AA124" s="950"/>
      <c r="AB124" s="950"/>
      <c r="AC124" s="950"/>
      <c r="AD124" s="950"/>
      <c r="AE124" s="950"/>
      <c r="AF124" s="950"/>
      <c r="AG124" s="950"/>
      <c r="AH124" s="950"/>
      <c r="AI124" s="950"/>
      <c r="AJ124" s="950"/>
      <c r="AK124" s="950"/>
      <c r="AL124" s="950"/>
      <c r="AM124" s="950"/>
      <c r="AN124" s="950"/>
      <c r="AO124" s="950"/>
      <c r="AP124" s="950"/>
      <c r="AQ124" s="950"/>
      <c r="AR124" s="950"/>
      <c r="AS124" s="950"/>
      <c r="AT124" s="950"/>
      <c r="AU124" s="950"/>
      <c r="AV124" s="950"/>
      <c r="AW124" s="950"/>
      <c r="AX124" s="950"/>
      <c r="AY124" s="950"/>
      <c r="AZ124" s="950"/>
      <c r="BA124" s="950"/>
      <c r="BB124" s="950"/>
      <c r="BC124" s="950"/>
      <c r="BD124" s="950"/>
      <c r="BE124" s="950"/>
      <c r="BF124" s="950"/>
      <c r="BG124" s="950"/>
      <c r="BH124" s="950"/>
      <c r="BI124" s="950"/>
      <c r="BJ124" s="950"/>
      <c r="BK124" s="950"/>
      <c r="BL124" s="950"/>
      <c r="BM124" s="950"/>
      <c r="BN124" s="950"/>
      <c r="BO124" s="950"/>
      <c r="BP124" s="950"/>
      <c r="BQ124" s="950"/>
      <c r="BR124" s="950"/>
      <c r="BS124" s="950"/>
      <c r="BT124" s="950"/>
      <c r="BU124" s="950"/>
      <c r="BV124" s="950"/>
      <c r="BW124" s="950"/>
      <c r="BX124" s="950"/>
      <c r="BY124" s="950"/>
      <c r="BZ124" s="950"/>
      <c r="CA124" s="950"/>
      <c r="CB124" s="950"/>
      <c r="CC124" s="950"/>
      <c r="CD124" s="950"/>
      <c r="CE124" s="950"/>
      <c r="CF124" s="950"/>
      <c r="CG124" s="950"/>
      <c r="CH124" s="950"/>
      <c r="CI124" s="950"/>
      <c r="CJ124" s="950"/>
      <c r="CK124" s="950"/>
      <c r="CL124" s="950"/>
      <c r="CM124" s="950"/>
      <c r="CN124" s="950"/>
      <c r="CO124" s="950"/>
      <c r="CP124" s="950"/>
      <c r="CQ124" s="950"/>
      <c r="CR124" s="950"/>
      <c r="CS124" s="950"/>
      <c r="CT124" s="950"/>
      <c r="CU124" s="950"/>
      <c r="CV124" s="950"/>
      <c r="CW124" s="950"/>
      <c r="CX124" s="950"/>
      <c r="CY124" s="950"/>
      <c r="CZ124" s="950"/>
      <c r="DA124" s="950"/>
      <c r="DB124" s="950"/>
      <c r="DC124" s="950"/>
      <c r="DD124" s="950"/>
      <c r="DE124" s="950"/>
      <c r="DF124" s="950"/>
      <c r="DG124" s="950"/>
      <c r="DH124" s="950"/>
      <c r="DI124" s="950"/>
      <c r="DJ124" s="950"/>
      <c r="DK124" s="950"/>
      <c r="DL124" s="950"/>
      <c r="DM124" s="950"/>
      <c r="DN124" s="950"/>
      <c r="DO124" s="950"/>
      <c r="DP124" s="950"/>
      <c r="DQ124" s="950"/>
      <c r="DR124" s="950"/>
      <c r="DS124" s="950"/>
      <c r="DT124" s="950"/>
      <c r="DU124" s="950"/>
      <c r="DV124" s="950"/>
      <c r="DW124" s="950"/>
      <c r="DX124" s="950"/>
      <c r="DY124" s="950"/>
      <c r="DZ124" s="950"/>
      <c r="EA124" s="950"/>
      <c r="EB124" s="950"/>
      <c r="EC124" s="950"/>
      <c r="ED124" s="950"/>
      <c r="EE124" s="950"/>
      <c r="EF124" s="950"/>
      <c r="EG124" s="950"/>
      <c r="EH124" s="950"/>
      <c r="EI124" s="950"/>
      <c r="EJ124" s="950"/>
      <c r="EK124" s="950"/>
      <c r="EL124" s="950"/>
      <c r="EM124" s="950"/>
      <c r="EN124" s="950"/>
      <c r="EO124" s="950"/>
      <c r="EP124" s="950"/>
      <c r="EQ124" s="950"/>
      <c r="ER124" s="950"/>
      <c r="ES124" s="950"/>
      <c r="ET124" s="950"/>
      <c r="EU124" s="950"/>
      <c r="EV124" s="950"/>
      <c r="EW124" s="950"/>
      <c r="EX124" s="950"/>
      <c r="EY124" s="950"/>
      <c r="EZ124" s="950"/>
      <c r="FA124" s="950"/>
      <c r="FB124" s="950"/>
      <c r="FC124" s="950"/>
      <c r="FD124" s="950"/>
      <c r="FE124" s="950"/>
      <c r="FF124" s="950"/>
      <c r="FG124" s="950"/>
      <c r="FH124" s="950"/>
      <c r="FI124" s="950"/>
      <c r="FJ124" s="950"/>
      <c r="FK124" s="950"/>
      <c r="FL124" s="950"/>
      <c r="FM124" s="950"/>
      <c r="FN124" s="950"/>
      <c r="FO124" s="950"/>
      <c r="FP124" s="950"/>
      <c r="FQ124" s="950"/>
      <c r="FR124" s="950"/>
      <c r="FS124" s="950"/>
      <c r="FT124" s="950"/>
      <c r="FU124" s="950"/>
      <c r="FV124" s="950"/>
      <c r="FW124" s="950"/>
      <c r="FX124" s="950"/>
    </row>
    <row r="125" spans="1:180" s="1028" customFormat="1" ht="73.5" hidden="1" customHeight="1">
      <c r="A125" s="1522"/>
      <c r="B125" s="1525"/>
      <c r="C125" s="1489"/>
      <c r="D125" s="1053" t="s">
        <v>2972</v>
      </c>
      <c r="E125" s="1054"/>
      <c r="F125" s="1529"/>
      <c r="G125" s="1055"/>
      <c r="H125" s="1056"/>
      <c r="I125" s="1056"/>
      <c r="J125" s="1055"/>
      <c r="K125" s="1055"/>
      <c r="L125" s="1057"/>
      <c r="M125" s="1055"/>
      <c r="N125" s="1055"/>
      <c r="O125" s="1055"/>
      <c r="P125" s="1055"/>
      <c r="Q125" s="1055"/>
      <c r="R125" s="1055"/>
      <c r="S125" s="1530"/>
      <c r="T125" s="1531"/>
      <c r="U125" s="1510"/>
      <c r="V125" s="1021"/>
      <c r="W125" s="950"/>
      <c r="X125" s="950"/>
      <c r="Y125" s="950"/>
      <c r="Z125" s="950"/>
      <c r="AA125" s="950"/>
      <c r="AB125" s="950"/>
      <c r="AC125" s="950"/>
      <c r="AD125" s="950"/>
      <c r="AE125" s="950"/>
      <c r="AF125" s="950"/>
      <c r="AG125" s="950"/>
      <c r="AH125" s="950"/>
      <c r="AI125" s="950"/>
      <c r="AJ125" s="950"/>
      <c r="AK125" s="950"/>
      <c r="AL125" s="950"/>
      <c r="AM125" s="950"/>
      <c r="AN125" s="950"/>
      <c r="AO125" s="950"/>
      <c r="AP125" s="950"/>
      <c r="AQ125" s="950"/>
      <c r="AR125" s="950"/>
      <c r="AS125" s="950"/>
      <c r="AT125" s="950"/>
      <c r="AU125" s="950"/>
      <c r="AV125" s="950"/>
      <c r="AW125" s="950"/>
      <c r="AX125" s="950"/>
      <c r="AY125" s="950"/>
      <c r="AZ125" s="950"/>
      <c r="BA125" s="950"/>
      <c r="BB125" s="950"/>
      <c r="BC125" s="950"/>
      <c r="BD125" s="950"/>
      <c r="BE125" s="950"/>
      <c r="BF125" s="950"/>
      <c r="BG125" s="950"/>
      <c r="BH125" s="950"/>
      <c r="BI125" s="950"/>
      <c r="BJ125" s="950"/>
      <c r="BK125" s="950"/>
      <c r="BL125" s="950"/>
      <c r="BM125" s="950"/>
      <c r="BN125" s="950"/>
      <c r="BO125" s="950"/>
      <c r="BP125" s="950"/>
      <c r="BQ125" s="950"/>
      <c r="BR125" s="950"/>
      <c r="BS125" s="950"/>
      <c r="BT125" s="950"/>
      <c r="BU125" s="950"/>
      <c r="BV125" s="950"/>
      <c r="BW125" s="950"/>
      <c r="BX125" s="950"/>
      <c r="BY125" s="950"/>
      <c r="BZ125" s="950"/>
      <c r="CA125" s="950"/>
      <c r="CB125" s="950"/>
      <c r="CC125" s="950"/>
      <c r="CD125" s="950"/>
      <c r="CE125" s="950"/>
      <c r="CF125" s="950"/>
      <c r="CG125" s="950"/>
      <c r="CH125" s="950"/>
      <c r="CI125" s="950"/>
      <c r="CJ125" s="950"/>
      <c r="CK125" s="950"/>
      <c r="CL125" s="950"/>
      <c r="CM125" s="950"/>
      <c r="CN125" s="950"/>
      <c r="CO125" s="950"/>
      <c r="CP125" s="950"/>
      <c r="CQ125" s="950"/>
      <c r="CR125" s="950"/>
      <c r="CS125" s="950"/>
      <c r="CT125" s="950"/>
      <c r="CU125" s="950"/>
      <c r="CV125" s="950"/>
      <c r="CW125" s="950"/>
      <c r="CX125" s="950"/>
      <c r="CY125" s="950"/>
      <c r="CZ125" s="950"/>
      <c r="DA125" s="950"/>
      <c r="DB125" s="950"/>
      <c r="DC125" s="950"/>
      <c r="DD125" s="950"/>
      <c r="DE125" s="950"/>
      <c r="DF125" s="950"/>
      <c r="DG125" s="950"/>
      <c r="DH125" s="950"/>
      <c r="DI125" s="950"/>
      <c r="DJ125" s="950"/>
      <c r="DK125" s="950"/>
      <c r="DL125" s="950"/>
      <c r="DM125" s="950"/>
      <c r="DN125" s="950"/>
      <c r="DO125" s="950"/>
      <c r="DP125" s="950"/>
      <c r="DQ125" s="950"/>
      <c r="DR125" s="950"/>
      <c r="DS125" s="950"/>
      <c r="DT125" s="950"/>
      <c r="DU125" s="950"/>
      <c r="DV125" s="950"/>
      <c r="DW125" s="950"/>
      <c r="DX125" s="950"/>
      <c r="DY125" s="950"/>
      <c r="DZ125" s="950"/>
      <c r="EA125" s="950"/>
      <c r="EB125" s="950"/>
      <c r="EC125" s="950"/>
      <c r="ED125" s="950"/>
      <c r="EE125" s="950"/>
      <c r="EF125" s="950"/>
      <c r="EG125" s="950"/>
      <c r="EH125" s="950"/>
      <c r="EI125" s="950"/>
      <c r="EJ125" s="950"/>
      <c r="EK125" s="950"/>
      <c r="EL125" s="950"/>
      <c r="EM125" s="950"/>
      <c r="EN125" s="950"/>
      <c r="EO125" s="950"/>
      <c r="EP125" s="950"/>
      <c r="EQ125" s="950"/>
      <c r="ER125" s="950"/>
      <c r="ES125" s="950"/>
      <c r="ET125" s="950"/>
      <c r="EU125" s="950"/>
      <c r="EV125" s="950"/>
      <c r="EW125" s="950"/>
      <c r="EX125" s="950"/>
      <c r="EY125" s="950"/>
      <c r="EZ125" s="950"/>
      <c r="FA125" s="950"/>
      <c r="FB125" s="950"/>
      <c r="FC125" s="950"/>
      <c r="FD125" s="950"/>
      <c r="FE125" s="950"/>
      <c r="FF125" s="950"/>
      <c r="FG125" s="950"/>
      <c r="FH125" s="950"/>
      <c r="FI125" s="950"/>
      <c r="FJ125" s="950"/>
      <c r="FK125" s="950"/>
      <c r="FL125" s="950"/>
      <c r="FM125" s="950"/>
      <c r="FN125" s="950"/>
      <c r="FO125" s="950"/>
      <c r="FP125" s="950"/>
      <c r="FQ125" s="950"/>
      <c r="FR125" s="950"/>
      <c r="FS125" s="950"/>
      <c r="FT125" s="950"/>
      <c r="FU125" s="950"/>
      <c r="FV125" s="950"/>
      <c r="FW125" s="950"/>
      <c r="FX125" s="950"/>
    </row>
    <row r="126" spans="1:180" s="1028" customFormat="1" ht="105" hidden="1" customHeight="1">
      <c r="A126" s="1511" t="s">
        <v>2849</v>
      </c>
      <c r="B126" s="1513" t="s">
        <v>2856</v>
      </c>
      <c r="C126" s="1514">
        <v>1</v>
      </c>
      <c r="D126" s="1058" t="s">
        <v>2850</v>
      </c>
      <c r="E126" s="1059" t="s">
        <v>2826</v>
      </c>
      <c r="F126" s="1060" t="s">
        <v>2973</v>
      </c>
      <c r="G126" s="998"/>
      <c r="H126" s="998"/>
      <c r="I126" s="1002"/>
      <c r="J126" s="998"/>
      <c r="K126" s="1002"/>
      <c r="L126" s="1003"/>
      <c r="M126" s="1002"/>
      <c r="N126" s="1002"/>
      <c r="O126" s="1002"/>
      <c r="P126" s="1002"/>
      <c r="Q126" s="1002"/>
      <c r="R126" s="1002"/>
      <c r="S126" s="1033"/>
      <c r="T126" s="1061"/>
      <c r="U126" s="1062"/>
      <c r="V126" s="1021"/>
      <c r="W126" s="950"/>
      <c r="X126" s="950"/>
      <c r="Y126" s="950"/>
      <c r="Z126" s="950"/>
      <c r="AA126" s="950"/>
      <c r="AB126" s="950"/>
      <c r="AC126" s="950"/>
      <c r="AD126" s="950"/>
      <c r="AE126" s="950"/>
      <c r="AF126" s="950"/>
      <c r="AG126" s="950"/>
      <c r="AH126" s="950"/>
      <c r="AI126" s="950"/>
      <c r="AJ126" s="950"/>
      <c r="AK126" s="950"/>
      <c r="AL126" s="950"/>
      <c r="AM126" s="950"/>
      <c r="AN126" s="950"/>
      <c r="AO126" s="950"/>
      <c r="AP126" s="950"/>
      <c r="AQ126" s="950"/>
      <c r="AR126" s="950"/>
      <c r="AS126" s="950"/>
      <c r="AT126" s="950"/>
      <c r="AU126" s="950"/>
      <c r="AV126" s="950"/>
      <c r="AW126" s="950"/>
      <c r="AX126" s="950"/>
      <c r="AY126" s="950"/>
      <c r="AZ126" s="950"/>
      <c r="BA126" s="950"/>
      <c r="BB126" s="950"/>
      <c r="BC126" s="950"/>
      <c r="BD126" s="950"/>
      <c r="BE126" s="950"/>
      <c r="BF126" s="950"/>
      <c r="BG126" s="950"/>
      <c r="BH126" s="950"/>
      <c r="BI126" s="950"/>
      <c r="BJ126" s="950"/>
      <c r="BK126" s="950"/>
      <c r="BL126" s="950"/>
      <c r="BM126" s="950"/>
      <c r="BN126" s="950"/>
      <c r="BO126" s="950"/>
      <c r="BP126" s="950"/>
      <c r="BQ126" s="950"/>
      <c r="BR126" s="950"/>
      <c r="BS126" s="950"/>
      <c r="BT126" s="950"/>
      <c r="BU126" s="950"/>
      <c r="BV126" s="950"/>
      <c r="BW126" s="950"/>
      <c r="BX126" s="950"/>
      <c r="BY126" s="950"/>
      <c r="BZ126" s="950"/>
      <c r="CA126" s="950"/>
      <c r="CB126" s="950"/>
      <c r="CC126" s="950"/>
      <c r="CD126" s="950"/>
      <c r="CE126" s="950"/>
      <c r="CF126" s="950"/>
      <c r="CG126" s="950"/>
      <c r="CH126" s="950"/>
      <c r="CI126" s="950"/>
      <c r="CJ126" s="950"/>
      <c r="CK126" s="950"/>
      <c r="CL126" s="950"/>
      <c r="CM126" s="950"/>
      <c r="CN126" s="950"/>
      <c r="CO126" s="950"/>
      <c r="CP126" s="950"/>
      <c r="CQ126" s="950"/>
      <c r="CR126" s="950"/>
      <c r="CS126" s="950"/>
      <c r="CT126" s="950"/>
      <c r="CU126" s="950"/>
      <c r="CV126" s="950"/>
      <c r="CW126" s="950"/>
      <c r="CX126" s="950"/>
      <c r="CY126" s="950"/>
      <c r="CZ126" s="950"/>
      <c r="DA126" s="950"/>
      <c r="DB126" s="950"/>
      <c r="DC126" s="950"/>
      <c r="DD126" s="950"/>
      <c r="DE126" s="950"/>
      <c r="DF126" s="950"/>
      <c r="DG126" s="950"/>
      <c r="DH126" s="950"/>
      <c r="DI126" s="950"/>
      <c r="DJ126" s="950"/>
      <c r="DK126" s="950"/>
      <c r="DL126" s="950"/>
      <c r="DM126" s="950"/>
      <c r="DN126" s="950"/>
      <c r="DO126" s="950"/>
      <c r="DP126" s="950"/>
      <c r="DQ126" s="950"/>
      <c r="DR126" s="950"/>
      <c r="DS126" s="950"/>
      <c r="DT126" s="950"/>
      <c r="DU126" s="950"/>
      <c r="DV126" s="950"/>
      <c r="DW126" s="950"/>
      <c r="DX126" s="950"/>
      <c r="DY126" s="950"/>
      <c r="DZ126" s="950"/>
      <c r="EA126" s="950"/>
      <c r="EB126" s="950"/>
      <c r="EC126" s="950"/>
      <c r="ED126" s="950"/>
      <c r="EE126" s="950"/>
      <c r="EF126" s="950"/>
      <c r="EG126" s="950"/>
      <c r="EH126" s="950"/>
      <c r="EI126" s="950"/>
      <c r="EJ126" s="950"/>
      <c r="EK126" s="950"/>
      <c r="EL126" s="950"/>
      <c r="EM126" s="950"/>
      <c r="EN126" s="950"/>
      <c r="EO126" s="950"/>
      <c r="EP126" s="950"/>
      <c r="EQ126" s="950"/>
      <c r="ER126" s="950"/>
      <c r="ES126" s="950"/>
      <c r="ET126" s="950"/>
      <c r="EU126" s="950"/>
      <c r="EV126" s="950"/>
      <c r="EW126" s="950"/>
      <c r="EX126" s="950"/>
      <c r="EY126" s="950"/>
      <c r="EZ126" s="950"/>
      <c r="FA126" s="950"/>
      <c r="FB126" s="950"/>
      <c r="FC126" s="950"/>
      <c r="FD126" s="950"/>
      <c r="FE126" s="950"/>
      <c r="FF126" s="950"/>
      <c r="FG126" s="950"/>
      <c r="FH126" s="950"/>
      <c r="FI126" s="950"/>
      <c r="FJ126" s="950"/>
      <c r="FK126" s="950"/>
      <c r="FL126" s="950"/>
      <c r="FM126" s="950"/>
      <c r="FN126" s="950"/>
      <c r="FO126" s="950"/>
      <c r="FP126" s="950"/>
      <c r="FQ126" s="950"/>
      <c r="FR126" s="950"/>
      <c r="FS126" s="950"/>
      <c r="FT126" s="950"/>
      <c r="FU126" s="950"/>
      <c r="FV126" s="950"/>
      <c r="FW126" s="950"/>
      <c r="FX126" s="950"/>
    </row>
    <row r="127" spans="1:180" s="1028" customFormat="1" ht="107.25" hidden="1" customHeight="1">
      <c r="A127" s="1512"/>
      <c r="B127" s="1513"/>
      <c r="C127" s="1515"/>
      <c r="D127" s="1059" t="s">
        <v>2853</v>
      </c>
      <c r="E127" s="1059" t="s">
        <v>2974</v>
      </c>
      <c r="F127" s="1060" t="s">
        <v>2973</v>
      </c>
      <c r="G127" s="1002"/>
      <c r="H127" s="1002"/>
      <c r="I127" s="1002"/>
      <c r="J127" s="1002"/>
      <c r="K127" s="998"/>
      <c r="L127" s="999"/>
      <c r="M127" s="1002"/>
      <c r="N127" s="1002"/>
      <c r="O127" s="1002"/>
      <c r="P127" s="1002"/>
      <c r="Q127" s="1002"/>
      <c r="R127" s="1002"/>
      <c r="S127" s="1063"/>
      <c r="T127" s="1064"/>
      <c r="U127" s="1019"/>
      <c r="V127" s="1021"/>
      <c r="W127" s="950"/>
      <c r="X127" s="950"/>
      <c r="Y127" s="950"/>
      <c r="Z127" s="950"/>
      <c r="AA127" s="950"/>
      <c r="AB127" s="950"/>
      <c r="AC127" s="950"/>
      <c r="AD127" s="950"/>
      <c r="AE127" s="950"/>
      <c r="AF127" s="950"/>
      <c r="AG127" s="950"/>
      <c r="AH127" s="950"/>
      <c r="AI127" s="950"/>
      <c r="AJ127" s="950"/>
      <c r="AK127" s="950"/>
      <c r="AL127" s="950"/>
      <c r="AM127" s="950"/>
      <c r="AN127" s="950"/>
      <c r="AO127" s="950"/>
      <c r="AP127" s="950"/>
      <c r="AQ127" s="950"/>
      <c r="AR127" s="950"/>
      <c r="AS127" s="950"/>
      <c r="AT127" s="950"/>
      <c r="AU127" s="950"/>
      <c r="AV127" s="950"/>
      <c r="AW127" s="950"/>
      <c r="AX127" s="950"/>
      <c r="AY127" s="950"/>
      <c r="AZ127" s="950"/>
      <c r="BA127" s="950"/>
      <c r="BB127" s="950"/>
      <c r="BC127" s="950"/>
      <c r="BD127" s="950"/>
      <c r="BE127" s="950"/>
      <c r="BF127" s="950"/>
      <c r="BG127" s="950"/>
      <c r="BH127" s="950"/>
      <c r="BI127" s="950"/>
      <c r="BJ127" s="950"/>
      <c r="BK127" s="950"/>
      <c r="BL127" s="950"/>
      <c r="BM127" s="950"/>
      <c r="BN127" s="950"/>
      <c r="BO127" s="950"/>
      <c r="BP127" s="950"/>
      <c r="BQ127" s="950"/>
      <c r="BR127" s="950"/>
      <c r="BS127" s="950"/>
      <c r="BT127" s="950"/>
      <c r="BU127" s="950"/>
      <c r="BV127" s="950"/>
      <c r="BW127" s="950"/>
      <c r="BX127" s="950"/>
      <c r="BY127" s="950"/>
      <c r="BZ127" s="950"/>
      <c r="CA127" s="950"/>
      <c r="CB127" s="950"/>
      <c r="CC127" s="950"/>
      <c r="CD127" s="950"/>
      <c r="CE127" s="950"/>
      <c r="CF127" s="950"/>
      <c r="CG127" s="950"/>
      <c r="CH127" s="950"/>
      <c r="CI127" s="950"/>
      <c r="CJ127" s="950"/>
      <c r="CK127" s="950"/>
      <c r="CL127" s="950"/>
      <c r="CM127" s="950"/>
      <c r="CN127" s="950"/>
      <c r="CO127" s="950"/>
      <c r="CP127" s="950"/>
      <c r="CQ127" s="950"/>
      <c r="CR127" s="950"/>
      <c r="CS127" s="950"/>
      <c r="CT127" s="950"/>
      <c r="CU127" s="950"/>
      <c r="CV127" s="950"/>
      <c r="CW127" s="950"/>
      <c r="CX127" s="950"/>
      <c r="CY127" s="950"/>
      <c r="CZ127" s="950"/>
      <c r="DA127" s="950"/>
      <c r="DB127" s="950"/>
      <c r="DC127" s="950"/>
      <c r="DD127" s="950"/>
      <c r="DE127" s="950"/>
      <c r="DF127" s="950"/>
      <c r="DG127" s="950"/>
      <c r="DH127" s="950"/>
      <c r="DI127" s="950"/>
      <c r="DJ127" s="950"/>
      <c r="DK127" s="950"/>
      <c r="DL127" s="950"/>
      <c r="DM127" s="950"/>
      <c r="DN127" s="950"/>
      <c r="DO127" s="950"/>
      <c r="DP127" s="950"/>
      <c r="DQ127" s="950"/>
      <c r="DR127" s="950"/>
      <c r="DS127" s="950"/>
      <c r="DT127" s="950"/>
      <c r="DU127" s="950"/>
      <c r="DV127" s="950"/>
      <c r="DW127" s="950"/>
      <c r="DX127" s="950"/>
      <c r="DY127" s="950"/>
      <c r="DZ127" s="950"/>
      <c r="EA127" s="950"/>
      <c r="EB127" s="950"/>
      <c r="EC127" s="950"/>
      <c r="ED127" s="950"/>
      <c r="EE127" s="950"/>
      <c r="EF127" s="950"/>
      <c r="EG127" s="950"/>
      <c r="EH127" s="950"/>
      <c r="EI127" s="950"/>
      <c r="EJ127" s="950"/>
      <c r="EK127" s="950"/>
      <c r="EL127" s="950"/>
      <c r="EM127" s="950"/>
      <c r="EN127" s="950"/>
      <c r="EO127" s="950"/>
      <c r="EP127" s="950"/>
      <c r="EQ127" s="950"/>
      <c r="ER127" s="950"/>
      <c r="ES127" s="950"/>
      <c r="ET127" s="950"/>
      <c r="EU127" s="950"/>
      <c r="EV127" s="950"/>
      <c r="EW127" s="950"/>
      <c r="EX127" s="950"/>
      <c r="EY127" s="950"/>
      <c r="EZ127" s="950"/>
      <c r="FA127" s="950"/>
      <c r="FB127" s="950"/>
      <c r="FC127" s="950"/>
      <c r="FD127" s="950"/>
      <c r="FE127" s="950"/>
      <c r="FF127" s="950"/>
      <c r="FG127" s="950"/>
      <c r="FH127" s="950"/>
      <c r="FI127" s="950"/>
      <c r="FJ127" s="950"/>
      <c r="FK127" s="950"/>
      <c r="FL127" s="950"/>
      <c r="FM127" s="950"/>
      <c r="FN127" s="950"/>
      <c r="FO127" s="950"/>
      <c r="FP127" s="950"/>
      <c r="FQ127" s="950"/>
      <c r="FR127" s="950"/>
      <c r="FS127" s="950"/>
      <c r="FT127" s="950"/>
      <c r="FU127" s="950"/>
      <c r="FV127" s="950"/>
      <c r="FW127" s="950"/>
      <c r="FX127" s="950"/>
    </row>
    <row r="128" spans="1:180" s="1028" customFormat="1" ht="18" customHeight="1">
      <c r="A128" s="1516"/>
      <c r="B128" s="1517"/>
      <c r="C128" s="1517"/>
      <c r="D128" s="1518"/>
      <c r="E128" s="1518"/>
      <c r="F128" s="1518"/>
      <c r="G128" s="1518"/>
      <c r="H128" s="1518"/>
      <c r="I128" s="1518"/>
      <c r="J128" s="1518"/>
      <c r="K128" s="1518"/>
      <c r="L128" s="1518"/>
      <c r="M128" s="1518"/>
      <c r="N128" s="1518"/>
      <c r="O128" s="1518"/>
      <c r="P128" s="1518"/>
      <c r="Q128" s="1518"/>
      <c r="R128" s="1518"/>
      <c r="S128" s="1518"/>
      <c r="T128" s="1518"/>
      <c r="U128" s="1518"/>
      <c r="V128" s="1021"/>
      <c r="W128" s="950"/>
      <c r="X128" s="950"/>
      <c r="Y128" s="950"/>
      <c r="Z128" s="950"/>
      <c r="AA128" s="950"/>
      <c r="AB128" s="950"/>
      <c r="AC128" s="950"/>
      <c r="AD128" s="950"/>
      <c r="AE128" s="950"/>
      <c r="AF128" s="950"/>
      <c r="AG128" s="950"/>
      <c r="AH128" s="950"/>
      <c r="AI128" s="950"/>
      <c r="AJ128" s="950"/>
      <c r="AK128" s="950"/>
      <c r="AL128" s="950"/>
      <c r="AM128" s="950"/>
      <c r="AN128" s="950"/>
      <c r="AO128" s="950"/>
      <c r="AP128" s="950"/>
      <c r="AQ128" s="950"/>
      <c r="AR128" s="950"/>
      <c r="AS128" s="950"/>
      <c r="AT128" s="950"/>
      <c r="AU128" s="950"/>
      <c r="AV128" s="950"/>
      <c r="AW128" s="950"/>
      <c r="AX128" s="950"/>
      <c r="AY128" s="950"/>
      <c r="AZ128" s="950"/>
      <c r="BA128" s="950"/>
      <c r="BB128" s="950"/>
      <c r="BC128" s="950"/>
      <c r="BD128" s="950"/>
      <c r="BE128" s="950"/>
      <c r="BF128" s="950"/>
      <c r="BG128" s="950"/>
      <c r="BH128" s="950"/>
      <c r="BI128" s="950"/>
      <c r="BJ128" s="950"/>
      <c r="BK128" s="950"/>
      <c r="BL128" s="950"/>
      <c r="BM128" s="950"/>
      <c r="BN128" s="950"/>
      <c r="BO128" s="950"/>
      <c r="BP128" s="950"/>
      <c r="BQ128" s="950"/>
      <c r="BR128" s="950"/>
      <c r="BS128" s="950"/>
      <c r="BT128" s="950"/>
      <c r="BU128" s="950"/>
      <c r="BV128" s="950"/>
      <c r="BW128" s="950"/>
      <c r="BX128" s="950"/>
      <c r="BY128" s="950"/>
      <c r="BZ128" s="950"/>
      <c r="CA128" s="950"/>
      <c r="CB128" s="950"/>
      <c r="CC128" s="950"/>
      <c r="CD128" s="950"/>
      <c r="CE128" s="950"/>
      <c r="CF128" s="950"/>
      <c r="CG128" s="950"/>
      <c r="CH128" s="950"/>
      <c r="CI128" s="950"/>
      <c r="CJ128" s="950"/>
      <c r="CK128" s="950"/>
      <c r="CL128" s="950"/>
      <c r="CM128" s="950"/>
      <c r="CN128" s="950"/>
      <c r="CO128" s="950"/>
      <c r="CP128" s="950"/>
      <c r="CQ128" s="950"/>
      <c r="CR128" s="950"/>
      <c r="CS128" s="950"/>
      <c r="CT128" s="950"/>
      <c r="CU128" s="950"/>
      <c r="CV128" s="950"/>
      <c r="CW128" s="950"/>
      <c r="CX128" s="950"/>
      <c r="CY128" s="950"/>
      <c r="CZ128" s="950"/>
      <c r="DA128" s="950"/>
      <c r="DB128" s="950"/>
      <c r="DC128" s="950"/>
      <c r="DD128" s="950"/>
      <c r="DE128" s="950"/>
      <c r="DF128" s="950"/>
      <c r="DG128" s="950"/>
      <c r="DH128" s="950"/>
      <c r="DI128" s="950"/>
      <c r="DJ128" s="950"/>
      <c r="DK128" s="950"/>
      <c r="DL128" s="950"/>
      <c r="DM128" s="950"/>
      <c r="DN128" s="950"/>
      <c r="DO128" s="950"/>
      <c r="DP128" s="950"/>
      <c r="DQ128" s="950"/>
      <c r="DR128" s="950"/>
      <c r="DS128" s="950"/>
      <c r="DT128" s="950"/>
      <c r="DU128" s="950"/>
      <c r="DV128" s="950"/>
      <c r="DW128" s="950"/>
      <c r="DX128" s="950"/>
      <c r="DY128" s="950"/>
      <c r="DZ128" s="950"/>
      <c r="EA128" s="950"/>
      <c r="EB128" s="950"/>
      <c r="EC128" s="950"/>
      <c r="ED128" s="950"/>
      <c r="EE128" s="950"/>
      <c r="EF128" s="950"/>
      <c r="EG128" s="950"/>
      <c r="EH128" s="950"/>
      <c r="EI128" s="950"/>
      <c r="EJ128" s="950"/>
      <c r="EK128" s="950"/>
      <c r="EL128" s="950"/>
      <c r="EM128" s="950"/>
      <c r="EN128" s="950"/>
      <c r="EO128" s="950"/>
      <c r="EP128" s="950"/>
      <c r="EQ128" s="950"/>
      <c r="ER128" s="950"/>
      <c r="ES128" s="950"/>
      <c r="ET128" s="950"/>
      <c r="EU128" s="950"/>
      <c r="EV128" s="950"/>
      <c r="EW128" s="950"/>
      <c r="EX128" s="950"/>
      <c r="EY128" s="950"/>
      <c r="EZ128" s="950"/>
      <c r="FA128" s="950"/>
      <c r="FB128" s="950"/>
      <c r="FC128" s="950"/>
      <c r="FD128" s="950"/>
      <c r="FE128" s="950"/>
      <c r="FF128" s="950"/>
      <c r="FG128" s="950"/>
      <c r="FH128" s="950"/>
      <c r="FI128" s="950"/>
      <c r="FJ128" s="950"/>
      <c r="FK128" s="950"/>
      <c r="FL128" s="950"/>
      <c r="FM128" s="950"/>
      <c r="FN128" s="950"/>
      <c r="FO128" s="950"/>
      <c r="FP128" s="950"/>
      <c r="FQ128" s="950"/>
      <c r="FR128" s="950"/>
      <c r="FS128" s="950"/>
      <c r="FT128" s="950"/>
      <c r="FU128" s="950"/>
      <c r="FV128" s="950"/>
      <c r="FW128" s="950"/>
      <c r="FX128" s="950"/>
    </row>
    <row r="129" spans="1:22" ht="33" customHeight="1">
      <c r="A129" s="1519" t="s">
        <v>2975</v>
      </c>
      <c r="B129" s="1520"/>
      <c r="C129" s="1520"/>
      <c r="D129" s="1520"/>
      <c r="E129" s="1520"/>
      <c r="F129" s="1520"/>
      <c r="G129" s="1520"/>
      <c r="H129" s="1520"/>
      <c r="I129" s="1520"/>
      <c r="J129" s="1520"/>
      <c r="K129" s="1520"/>
      <c r="L129" s="1520"/>
      <c r="M129" s="1520"/>
      <c r="N129" s="1520"/>
      <c r="O129" s="1520"/>
      <c r="P129" s="1520"/>
      <c r="Q129" s="1520"/>
      <c r="R129" s="1520"/>
      <c r="S129" s="1520"/>
      <c r="T129" s="1520"/>
      <c r="U129" s="1521"/>
      <c r="V129" s="1021"/>
    </row>
    <row r="130" spans="1:22" ht="21.75" customHeight="1">
      <c r="A130" s="1451" t="s">
        <v>4</v>
      </c>
      <c r="B130" s="1537" t="s">
        <v>5</v>
      </c>
      <c r="C130" s="1540" t="s">
        <v>6</v>
      </c>
      <c r="D130" s="1454" t="s">
        <v>729</v>
      </c>
      <c r="E130" s="1542" t="s">
        <v>8</v>
      </c>
      <c r="F130" s="1425" t="s">
        <v>9</v>
      </c>
      <c r="G130" s="1532" t="s">
        <v>10</v>
      </c>
      <c r="H130" s="1533"/>
      <c r="I130" s="1533"/>
      <c r="J130" s="1533"/>
      <c r="K130" s="1533"/>
      <c r="L130" s="1533"/>
      <c r="M130" s="1533"/>
      <c r="N130" s="1533"/>
      <c r="O130" s="1533"/>
      <c r="P130" s="1533"/>
      <c r="Q130" s="1533"/>
      <c r="R130" s="1533"/>
      <c r="S130" s="1532" t="s">
        <v>11</v>
      </c>
      <c r="T130" s="1533"/>
      <c r="U130" s="1533"/>
    </row>
    <row r="131" spans="1:22">
      <c r="A131" s="1452"/>
      <c r="B131" s="1538"/>
      <c r="C131" s="1454"/>
      <c r="D131" s="1454"/>
      <c r="E131" s="1543"/>
      <c r="F131" s="1426"/>
      <c r="G131" s="1444" t="s">
        <v>12</v>
      </c>
      <c r="H131" s="1444"/>
      <c r="I131" s="1444"/>
      <c r="J131" s="1444" t="s">
        <v>13</v>
      </c>
      <c r="K131" s="1444"/>
      <c r="L131" s="1444"/>
      <c r="M131" s="1444" t="s">
        <v>14</v>
      </c>
      <c r="N131" s="1444"/>
      <c r="O131" s="1444"/>
      <c r="P131" s="1444" t="s">
        <v>15</v>
      </c>
      <c r="Q131" s="1444"/>
      <c r="R131" s="1444"/>
      <c r="S131" s="1446" t="s">
        <v>16</v>
      </c>
      <c r="T131" s="1535" t="s">
        <v>17</v>
      </c>
      <c r="U131" s="1536"/>
    </row>
    <row r="132" spans="1:22">
      <c r="A132" s="1422"/>
      <c r="B132" s="1539"/>
      <c r="C132" s="1541"/>
      <c r="D132" s="1427"/>
      <c r="E132" s="1544"/>
      <c r="F132" s="1427"/>
      <c r="G132" s="1065">
        <v>1</v>
      </c>
      <c r="H132" s="1066">
        <v>2</v>
      </c>
      <c r="I132" s="1066">
        <v>3</v>
      </c>
      <c r="J132" s="1066">
        <v>4</v>
      </c>
      <c r="K132" s="1066">
        <v>5</v>
      </c>
      <c r="L132" s="1066">
        <v>6</v>
      </c>
      <c r="M132" s="1066">
        <v>7</v>
      </c>
      <c r="N132" s="1066">
        <v>8</v>
      </c>
      <c r="O132" s="1066">
        <v>9</v>
      </c>
      <c r="P132" s="1066">
        <v>10</v>
      </c>
      <c r="Q132" s="1066">
        <v>11</v>
      </c>
      <c r="R132" s="1066">
        <v>12</v>
      </c>
      <c r="S132" s="1534"/>
      <c r="T132" s="1067" t="s">
        <v>18</v>
      </c>
      <c r="U132" s="1068" t="s">
        <v>19</v>
      </c>
    </row>
    <row r="133" spans="1:22" ht="53.25" customHeight="1">
      <c r="A133" s="1409" t="s">
        <v>2976</v>
      </c>
      <c r="B133" s="1466" t="s">
        <v>2977</v>
      </c>
      <c r="C133" s="1553">
        <v>1</v>
      </c>
      <c r="D133" s="981" t="s">
        <v>2978</v>
      </c>
      <c r="E133" s="959"/>
      <c r="F133" s="1410" t="s">
        <v>3650</v>
      </c>
      <c r="G133" s="1069"/>
      <c r="H133" s="1069"/>
      <c r="I133" s="1069"/>
      <c r="J133" s="1069"/>
      <c r="K133" s="1070"/>
      <c r="L133" s="1069"/>
      <c r="M133" s="1069"/>
      <c r="N133" s="1069"/>
      <c r="O133" s="1069"/>
      <c r="P133" s="1069"/>
      <c r="Q133" s="1069"/>
      <c r="R133" s="1069"/>
      <c r="S133" s="1474" t="s">
        <v>2979</v>
      </c>
      <c r="T133" s="1430">
        <v>2300000</v>
      </c>
      <c r="U133" s="1545">
        <v>0</v>
      </c>
    </row>
    <row r="134" spans="1:22" ht="51.75" customHeight="1">
      <c r="A134" s="1324"/>
      <c r="B134" s="1467"/>
      <c r="C134" s="1554"/>
      <c r="D134" s="981" t="s">
        <v>2980</v>
      </c>
      <c r="E134" s="959"/>
      <c r="F134" s="1411"/>
      <c r="G134" s="1069"/>
      <c r="H134" s="1069"/>
      <c r="I134" s="1069"/>
      <c r="J134" s="1069"/>
      <c r="K134" s="1070"/>
      <c r="L134" s="1070"/>
      <c r="M134" s="1069"/>
      <c r="N134" s="1069"/>
      <c r="O134" s="1069"/>
      <c r="P134" s="1069"/>
      <c r="Q134" s="1069"/>
      <c r="R134" s="1069"/>
      <c r="S134" s="1550"/>
      <c r="T134" s="1431"/>
      <c r="U134" s="1546"/>
    </row>
    <row r="135" spans="1:22" ht="54" customHeight="1">
      <c r="A135" s="1324"/>
      <c r="B135" s="1467"/>
      <c r="C135" s="1554"/>
      <c r="D135" s="981" t="s">
        <v>2981</v>
      </c>
      <c r="E135" s="959"/>
      <c r="F135" s="1411"/>
      <c r="G135" s="1069"/>
      <c r="H135" s="1069"/>
      <c r="I135" s="1069"/>
      <c r="J135" s="1069"/>
      <c r="K135" s="1069"/>
      <c r="L135" s="1070"/>
      <c r="M135" s="1069"/>
      <c r="N135" s="1069"/>
      <c r="O135" s="1069"/>
      <c r="P135" s="1069"/>
      <c r="Q135" s="1069"/>
      <c r="R135" s="1069"/>
      <c r="S135" s="1550"/>
      <c r="T135" s="1431"/>
      <c r="U135" s="1546"/>
    </row>
    <row r="136" spans="1:22" ht="56.25" customHeight="1">
      <c r="A136" s="1324"/>
      <c r="B136" s="1467"/>
      <c r="C136" s="1554"/>
      <c r="D136" s="981" t="s">
        <v>2982</v>
      </c>
      <c r="E136" s="959"/>
      <c r="F136" s="1411"/>
      <c r="G136" s="1069"/>
      <c r="H136" s="1069"/>
      <c r="I136" s="1069"/>
      <c r="J136" s="1069"/>
      <c r="K136" s="1069"/>
      <c r="L136" s="1069"/>
      <c r="M136" s="1070"/>
      <c r="N136" s="1070"/>
      <c r="O136" s="1070"/>
      <c r="P136" s="1069"/>
      <c r="Q136" s="1069"/>
      <c r="R136" s="1069"/>
      <c r="S136" s="1550"/>
      <c r="T136" s="1431"/>
      <c r="U136" s="1546"/>
    </row>
    <row r="137" spans="1:22" ht="57.75" customHeight="1">
      <c r="A137" s="1324"/>
      <c r="B137" s="1468"/>
      <c r="C137" s="1555"/>
      <c r="D137" s="981" t="s">
        <v>2983</v>
      </c>
      <c r="E137" s="959" t="s">
        <v>2984</v>
      </c>
      <c r="F137" s="1412"/>
      <c r="G137" s="1069"/>
      <c r="H137" s="1069"/>
      <c r="I137" s="1069"/>
      <c r="J137" s="1069"/>
      <c r="K137" s="1069"/>
      <c r="L137" s="1069"/>
      <c r="M137" s="1069"/>
      <c r="N137" s="1069"/>
      <c r="O137" s="1069"/>
      <c r="P137" s="1070"/>
      <c r="Q137" s="1070"/>
      <c r="R137" s="1069"/>
      <c r="S137" s="1475"/>
      <c r="T137" s="1432"/>
      <c r="U137" s="1547"/>
    </row>
    <row r="138" spans="1:22" s="950" customFormat="1" ht="65.25" customHeight="1">
      <c r="A138" s="1409" t="s">
        <v>2985</v>
      </c>
      <c r="B138" s="1457" t="s">
        <v>2986</v>
      </c>
      <c r="C138" s="1548">
        <v>1</v>
      </c>
      <c r="D138" s="1071" t="s">
        <v>2987</v>
      </c>
      <c r="E138" s="981" t="s">
        <v>2988</v>
      </c>
      <c r="F138" s="1412" t="s">
        <v>3651</v>
      </c>
      <c r="G138" s="1072"/>
      <c r="H138" s="1072"/>
      <c r="I138" s="1072"/>
      <c r="J138" s="1072"/>
      <c r="K138" s="1072"/>
      <c r="L138" s="1072"/>
      <c r="M138" s="1072"/>
      <c r="N138" s="1072"/>
      <c r="O138" s="1072"/>
      <c r="P138" s="1072"/>
      <c r="Q138" s="1072"/>
      <c r="R138" s="1072"/>
      <c r="S138" s="1474" t="s">
        <v>2989</v>
      </c>
      <c r="T138" s="1545">
        <v>500000</v>
      </c>
      <c r="U138" s="1551">
        <v>0</v>
      </c>
    </row>
    <row r="139" spans="1:22" s="950" customFormat="1" ht="42" customHeight="1">
      <c r="A139" s="1324"/>
      <c r="B139" s="1338"/>
      <c r="C139" s="1549"/>
      <c r="D139" s="981" t="s">
        <v>2990</v>
      </c>
      <c r="E139" s="1049"/>
      <c r="F139" s="1326"/>
      <c r="G139" s="1072"/>
      <c r="H139" s="1072"/>
      <c r="I139" s="1072"/>
      <c r="J139" s="1072"/>
      <c r="K139" s="1072"/>
      <c r="L139" s="1072"/>
      <c r="M139" s="1072"/>
      <c r="N139" s="1072"/>
      <c r="O139" s="1072"/>
      <c r="P139" s="1072"/>
      <c r="Q139" s="1072"/>
      <c r="R139" s="1072"/>
      <c r="S139" s="1550"/>
      <c r="T139" s="1546"/>
      <c r="U139" s="1552"/>
    </row>
    <row r="140" spans="1:22" s="950" customFormat="1" ht="62.45" customHeight="1">
      <c r="A140" s="1324"/>
      <c r="B140" s="1338"/>
      <c r="C140" s="1549"/>
      <c r="D140" s="1073" t="s">
        <v>2991</v>
      </c>
      <c r="E140" s="1049" t="s">
        <v>2992</v>
      </c>
      <c r="F140" s="1326"/>
      <c r="G140" s="1072"/>
      <c r="H140" s="1072"/>
      <c r="I140" s="1072"/>
      <c r="J140" s="1072"/>
      <c r="K140" s="1072"/>
      <c r="L140" s="1072"/>
      <c r="M140" s="1072"/>
      <c r="N140" s="1072"/>
      <c r="O140" s="1072"/>
      <c r="P140" s="1072"/>
      <c r="Q140" s="1072"/>
      <c r="R140" s="1072"/>
      <c r="S140" s="1550"/>
      <c r="T140" s="1546"/>
      <c r="U140" s="1552"/>
    </row>
    <row r="141" spans="1:22" s="950" customFormat="1" ht="97.5" customHeight="1">
      <c r="A141" s="1324"/>
      <c r="B141" s="1338"/>
      <c r="C141" s="1549"/>
      <c r="D141" s="1073" t="s">
        <v>2993</v>
      </c>
      <c r="E141" s="981" t="s">
        <v>2994</v>
      </c>
      <c r="F141" s="1326"/>
      <c r="G141" s="1072"/>
      <c r="H141" s="1072"/>
      <c r="I141" s="1072"/>
      <c r="J141" s="1072"/>
      <c r="K141" s="1072"/>
      <c r="L141" s="1072"/>
      <c r="M141" s="1072"/>
      <c r="N141" s="1072"/>
      <c r="O141" s="1072"/>
      <c r="P141" s="1072"/>
      <c r="Q141" s="1072"/>
      <c r="R141" s="1072"/>
      <c r="S141" s="1550"/>
      <c r="T141" s="1546"/>
      <c r="U141" s="1552"/>
    </row>
    <row r="142" spans="1:22" s="950" customFormat="1" ht="142.5" customHeight="1">
      <c r="A142" s="1324"/>
      <c r="B142" s="1338"/>
      <c r="C142" s="1549"/>
      <c r="D142" s="1073" t="s">
        <v>2995</v>
      </c>
      <c r="E142" s="959" t="s">
        <v>2996</v>
      </c>
      <c r="F142" s="1326"/>
      <c r="G142" s="1072"/>
      <c r="H142" s="1072"/>
      <c r="I142" s="1072"/>
      <c r="J142" s="1072"/>
      <c r="K142" s="1072"/>
      <c r="L142" s="1072"/>
      <c r="M142" s="1072"/>
      <c r="N142" s="1072"/>
      <c r="O142" s="1072"/>
      <c r="P142" s="1072"/>
      <c r="Q142" s="1072"/>
      <c r="R142" s="1072"/>
      <c r="S142" s="1475"/>
      <c r="T142" s="1547"/>
      <c r="U142" s="1552"/>
    </row>
    <row r="143" spans="1:22" s="950" customFormat="1" ht="114" customHeight="1">
      <c r="A143" s="1457" t="s">
        <v>2997</v>
      </c>
      <c r="B143" s="1561" t="s">
        <v>2998</v>
      </c>
      <c r="C143" s="1548">
        <v>1</v>
      </c>
      <c r="D143" s="1071" t="s">
        <v>2999</v>
      </c>
      <c r="E143" s="981" t="s">
        <v>3000</v>
      </c>
      <c r="F143" s="1412" t="s">
        <v>3652</v>
      </c>
      <c r="G143" s="1072"/>
      <c r="H143" s="1072"/>
      <c r="I143" s="1072"/>
      <c r="J143" s="1072"/>
      <c r="K143" s="1072"/>
      <c r="L143" s="1072"/>
      <c r="M143" s="1072"/>
      <c r="N143" s="1072"/>
      <c r="O143" s="1072"/>
      <c r="P143" s="1072"/>
      <c r="Q143" s="1072"/>
      <c r="R143" s="1072"/>
      <c r="S143" s="1563" t="s">
        <v>3001</v>
      </c>
      <c r="T143" s="1545"/>
      <c r="U143" s="1545">
        <v>0</v>
      </c>
    </row>
    <row r="144" spans="1:22" s="950" customFormat="1" ht="68.25" customHeight="1">
      <c r="A144" s="1338"/>
      <c r="B144" s="1562"/>
      <c r="C144" s="1549"/>
      <c r="D144" s="981" t="s">
        <v>3002</v>
      </c>
      <c r="E144" s="962" t="s">
        <v>3003</v>
      </c>
      <c r="F144" s="1326"/>
      <c r="G144" s="1072"/>
      <c r="H144" s="1072"/>
      <c r="I144" s="1072"/>
      <c r="J144" s="1072"/>
      <c r="K144" s="1072"/>
      <c r="L144" s="1072"/>
      <c r="M144" s="1072"/>
      <c r="N144" s="1072"/>
      <c r="O144" s="1072"/>
      <c r="P144" s="1072"/>
      <c r="Q144" s="1072"/>
      <c r="R144" s="1072"/>
      <c r="S144" s="1564"/>
      <c r="T144" s="1546"/>
      <c r="U144" s="1546"/>
    </row>
    <row r="145" spans="1:21" s="950" customFormat="1" ht="83.25" customHeight="1">
      <c r="A145" s="1338"/>
      <c r="B145" s="1562"/>
      <c r="C145" s="1549"/>
      <c r="D145" s="981" t="s">
        <v>3004</v>
      </c>
      <c r="E145" s="962" t="s">
        <v>3005</v>
      </c>
      <c r="F145" s="1326"/>
      <c r="G145" s="1072"/>
      <c r="H145" s="1072"/>
      <c r="I145" s="1072"/>
      <c r="J145" s="1072"/>
      <c r="K145" s="1072"/>
      <c r="L145" s="1072"/>
      <c r="M145" s="1072"/>
      <c r="N145" s="1072"/>
      <c r="O145" s="1072"/>
      <c r="P145" s="1072"/>
      <c r="Q145" s="1072"/>
      <c r="R145" s="1072"/>
      <c r="S145" s="1564"/>
      <c r="T145" s="1546"/>
      <c r="U145" s="1546"/>
    </row>
    <row r="146" spans="1:21" s="950" customFormat="1" ht="58.5" customHeight="1">
      <c r="A146" s="1338"/>
      <c r="B146" s="1562"/>
      <c r="C146" s="1549"/>
      <c r="D146" s="981" t="s">
        <v>3006</v>
      </c>
      <c r="E146" s="959" t="s">
        <v>3007</v>
      </c>
      <c r="F146" s="1326"/>
      <c r="G146" s="1072"/>
      <c r="H146" s="1072"/>
      <c r="I146" s="1072"/>
      <c r="J146" s="1072"/>
      <c r="K146" s="1072"/>
      <c r="L146" s="1072"/>
      <c r="M146" s="1072"/>
      <c r="N146" s="1072"/>
      <c r="O146" s="1072"/>
      <c r="P146" s="1072"/>
      <c r="Q146" s="1072"/>
      <c r="R146" s="1072"/>
      <c r="S146" s="1564"/>
      <c r="T146" s="1546"/>
      <c r="U146" s="1546"/>
    </row>
    <row r="147" spans="1:21" s="950" customFormat="1" ht="82.5" customHeight="1">
      <c r="A147" s="1338"/>
      <c r="B147" s="1562"/>
      <c r="C147" s="1549"/>
      <c r="D147" s="997" t="s">
        <v>3008</v>
      </c>
      <c r="E147" s="959" t="s">
        <v>3009</v>
      </c>
      <c r="F147" s="1326"/>
      <c r="G147" s="1072"/>
      <c r="H147" s="1072"/>
      <c r="I147" s="1072"/>
      <c r="J147" s="1072"/>
      <c r="K147" s="1072"/>
      <c r="L147" s="1072"/>
      <c r="M147" s="1072"/>
      <c r="N147" s="1072"/>
      <c r="O147" s="1072"/>
      <c r="P147" s="1072"/>
      <c r="Q147" s="1072"/>
      <c r="R147" s="1072"/>
      <c r="S147" s="1565"/>
      <c r="T147" s="1547"/>
      <c r="U147" s="1547"/>
    </row>
    <row r="148" spans="1:21" s="950" customFormat="1" ht="81.75" customHeight="1">
      <c r="A148" s="1407" t="s">
        <v>3010</v>
      </c>
      <c r="B148" s="1407" t="s">
        <v>3011</v>
      </c>
      <c r="C148" s="1556">
        <v>1</v>
      </c>
      <c r="D148" s="981" t="s">
        <v>3012</v>
      </c>
      <c r="E148" s="959" t="s">
        <v>3013</v>
      </c>
      <c r="F148" s="1410" t="s">
        <v>3653</v>
      </c>
      <c r="G148" s="1072"/>
      <c r="H148" s="1072"/>
      <c r="I148" s="1072"/>
      <c r="J148" s="1072"/>
      <c r="K148" s="1072"/>
      <c r="L148" s="1072"/>
      <c r="M148" s="1072"/>
      <c r="N148" s="1072"/>
      <c r="O148" s="1072"/>
      <c r="P148" s="1072"/>
      <c r="Q148" s="1072"/>
      <c r="R148" s="1072"/>
      <c r="S148" s="1558"/>
      <c r="T148" s="1507"/>
      <c r="U148" s="1545"/>
    </row>
    <row r="149" spans="1:21" s="950" customFormat="1" ht="63" customHeight="1">
      <c r="A149" s="1408"/>
      <c r="B149" s="1408"/>
      <c r="C149" s="1557"/>
      <c r="D149" s="981" t="s">
        <v>3014</v>
      </c>
      <c r="E149" s="959" t="s">
        <v>3015</v>
      </c>
      <c r="F149" s="1411"/>
      <c r="G149" s="1072"/>
      <c r="H149" s="1072"/>
      <c r="I149" s="1072"/>
      <c r="J149" s="1072"/>
      <c r="K149" s="1072"/>
      <c r="L149" s="1072"/>
      <c r="M149" s="1072"/>
      <c r="N149" s="1072"/>
      <c r="O149" s="1072"/>
      <c r="P149" s="1072"/>
      <c r="Q149" s="1072"/>
      <c r="R149" s="1072"/>
      <c r="S149" s="1559"/>
      <c r="T149" s="1546"/>
      <c r="U149" s="1546"/>
    </row>
    <row r="150" spans="1:21" s="950" customFormat="1" ht="72" customHeight="1">
      <c r="A150" s="1408"/>
      <c r="B150" s="1408"/>
      <c r="C150" s="1557"/>
      <c r="D150" s="981" t="s">
        <v>3016</v>
      </c>
      <c r="E150" s="959" t="s">
        <v>3017</v>
      </c>
      <c r="F150" s="1411"/>
      <c r="G150" s="1072"/>
      <c r="H150" s="1072"/>
      <c r="I150" s="1072"/>
      <c r="J150" s="1072"/>
      <c r="K150" s="1072"/>
      <c r="L150" s="1072"/>
      <c r="M150" s="1072"/>
      <c r="N150" s="1072"/>
      <c r="O150" s="1072"/>
      <c r="P150" s="1072"/>
      <c r="Q150" s="1072"/>
      <c r="R150" s="1072"/>
      <c r="S150" s="1559"/>
      <c r="T150" s="1546"/>
      <c r="U150" s="1546"/>
    </row>
    <row r="151" spans="1:21" s="950" customFormat="1" ht="119.25" customHeight="1">
      <c r="A151" s="1409"/>
      <c r="B151" s="1409"/>
      <c r="C151" s="1548"/>
      <c r="D151" s="981" t="s">
        <v>3018</v>
      </c>
      <c r="E151" s="962" t="s">
        <v>3019</v>
      </c>
      <c r="F151" s="1412"/>
      <c r="G151" s="1072"/>
      <c r="H151" s="1072"/>
      <c r="I151" s="1072"/>
      <c r="J151" s="1072"/>
      <c r="K151" s="1072"/>
      <c r="L151" s="1072"/>
      <c r="M151" s="1072"/>
      <c r="N151" s="1072"/>
      <c r="O151" s="1072"/>
      <c r="P151" s="1072"/>
      <c r="Q151" s="1072"/>
      <c r="R151" s="1072"/>
      <c r="S151" s="1560"/>
      <c r="T151" s="1547"/>
      <c r="U151" s="1547"/>
    </row>
    <row r="152" spans="1:21" s="950" customFormat="1" ht="66.75" customHeight="1">
      <c r="A152" s="1407" t="s">
        <v>3020</v>
      </c>
      <c r="B152" s="1410" t="s">
        <v>3021</v>
      </c>
      <c r="C152" s="1556">
        <v>1</v>
      </c>
      <c r="D152" s="981" t="s">
        <v>3012</v>
      </c>
      <c r="E152" s="962" t="s">
        <v>3022</v>
      </c>
      <c r="F152" s="1410" t="s">
        <v>2815</v>
      </c>
      <c r="G152" s="1072"/>
      <c r="H152" s="1072"/>
      <c r="I152" s="1072"/>
      <c r="J152" s="1072"/>
      <c r="K152" s="1072"/>
      <c r="L152" s="1072"/>
      <c r="M152" s="1072"/>
      <c r="N152" s="1072"/>
      <c r="O152" s="1072"/>
      <c r="P152" s="1072"/>
      <c r="Q152" s="1072"/>
      <c r="R152" s="1072"/>
      <c r="S152" s="1407" t="s">
        <v>3023</v>
      </c>
      <c r="T152" s="1545"/>
      <c r="U152" s="1545"/>
    </row>
    <row r="153" spans="1:21" s="950" customFormat="1" ht="66.75" customHeight="1">
      <c r="A153" s="1408"/>
      <c r="B153" s="1411"/>
      <c r="C153" s="1557"/>
      <c r="D153" s="981" t="s">
        <v>3024</v>
      </c>
      <c r="E153" s="959"/>
      <c r="F153" s="1411"/>
      <c r="G153" s="1072"/>
      <c r="H153" s="1072"/>
      <c r="I153" s="1072"/>
      <c r="J153" s="1072"/>
      <c r="K153" s="1072"/>
      <c r="L153" s="1072"/>
      <c r="M153" s="1072"/>
      <c r="N153" s="1072"/>
      <c r="O153" s="1072"/>
      <c r="P153" s="1072"/>
      <c r="Q153" s="1072"/>
      <c r="R153" s="1072"/>
      <c r="S153" s="1408"/>
      <c r="T153" s="1546"/>
      <c r="U153" s="1546"/>
    </row>
    <row r="154" spans="1:21" s="950" customFormat="1" ht="86.25" customHeight="1">
      <c r="A154" s="1408"/>
      <c r="B154" s="1412"/>
      <c r="C154" s="1548"/>
      <c r="D154" s="981" t="s">
        <v>3025</v>
      </c>
      <c r="E154" s="959" t="s">
        <v>3026</v>
      </c>
      <c r="F154" s="1412"/>
      <c r="G154" s="1072"/>
      <c r="H154" s="1072"/>
      <c r="I154" s="1072"/>
      <c r="J154" s="1072"/>
      <c r="K154" s="1072"/>
      <c r="L154" s="1072"/>
      <c r="M154" s="1072"/>
      <c r="N154" s="1072"/>
      <c r="O154" s="1072"/>
      <c r="P154" s="1072"/>
      <c r="Q154" s="1072"/>
      <c r="R154" s="1072"/>
      <c r="S154" s="1409"/>
      <c r="T154" s="1547"/>
      <c r="U154" s="1547"/>
    </row>
    <row r="155" spans="1:21" s="950" customFormat="1" ht="110.25" customHeight="1">
      <c r="A155" s="1407" t="s">
        <v>3027</v>
      </c>
      <c r="B155" s="1410" t="s">
        <v>3028</v>
      </c>
      <c r="C155" s="1556">
        <v>1</v>
      </c>
      <c r="D155" s="981" t="s">
        <v>3012</v>
      </c>
      <c r="E155" s="959" t="s">
        <v>3029</v>
      </c>
      <c r="F155" s="1410" t="s">
        <v>2815</v>
      </c>
      <c r="G155" s="1072"/>
      <c r="H155" s="1072"/>
      <c r="I155" s="1072"/>
      <c r="J155" s="1072"/>
      <c r="K155" s="1072"/>
      <c r="L155" s="1072"/>
      <c r="M155" s="1072"/>
      <c r="N155" s="1072"/>
      <c r="O155" s="1072"/>
      <c r="P155" s="1072"/>
      <c r="Q155" s="1072"/>
      <c r="R155" s="1072"/>
      <c r="S155" s="981" t="s">
        <v>3030</v>
      </c>
      <c r="T155" s="1074">
        <v>95000</v>
      </c>
      <c r="U155" s="1075"/>
    </row>
    <row r="156" spans="1:21" s="950" customFormat="1" ht="110.25" customHeight="1">
      <c r="A156" s="1408"/>
      <c r="B156" s="1411"/>
      <c r="C156" s="1557"/>
      <c r="D156" s="981" t="s">
        <v>3031</v>
      </c>
      <c r="E156" s="959" t="s">
        <v>3032</v>
      </c>
      <c r="F156" s="1411"/>
      <c r="G156" s="1072"/>
      <c r="H156" s="1072"/>
      <c r="I156" s="1072"/>
      <c r="J156" s="1072"/>
      <c r="K156" s="1072"/>
      <c r="L156" s="1072"/>
      <c r="M156" s="1072"/>
      <c r="N156" s="1072"/>
      <c r="O156" s="1072"/>
      <c r="P156" s="1072"/>
      <c r="Q156" s="1072"/>
      <c r="R156" s="1072"/>
      <c r="S156" s="1076" t="s">
        <v>3033</v>
      </c>
      <c r="T156" s="1074">
        <v>60000</v>
      </c>
      <c r="U156" s="1075"/>
    </row>
    <row r="157" spans="1:21" s="950" customFormat="1" ht="100.5" customHeight="1">
      <c r="A157" s="1409"/>
      <c r="B157" s="1412"/>
      <c r="C157" s="1548"/>
      <c r="D157" s="981" t="s">
        <v>3034</v>
      </c>
      <c r="E157" s="962" t="s">
        <v>3035</v>
      </c>
      <c r="F157" s="1412"/>
      <c r="G157" s="1072"/>
      <c r="H157" s="1072"/>
      <c r="I157" s="1072"/>
      <c r="J157" s="1072"/>
      <c r="K157" s="1072"/>
      <c r="L157" s="1072"/>
      <c r="M157" s="1072"/>
      <c r="N157" s="1072"/>
      <c r="O157" s="1072"/>
      <c r="P157" s="1072"/>
      <c r="Q157" s="1072"/>
      <c r="R157" s="1072"/>
      <c r="S157" s="1076" t="s">
        <v>3036</v>
      </c>
      <c r="T157" s="1074">
        <v>100000</v>
      </c>
      <c r="U157" s="1075"/>
    </row>
    <row r="158" spans="1:21" ht="88.5" customHeight="1">
      <c r="A158" s="1407" t="s">
        <v>3037</v>
      </c>
      <c r="B158" s="1466" t="s">
        <v>3038</v>
      </c>
      <c r="C158" s="1553">
        <v>1</v>
      </c>
      <c r="D158" s="981" t="s">
        <v>3039</v>
      </c>
      <c r="E158" s="959" t="s">
        <v>3040</v>
      </c>
      <c r="F158" s="1410" t="s">
        <v>3651</v>
      </c>
      <c r="G158" s="1072"/>
      <c r="H158" s="1072"/>
      <c r="I158" s="1072"/>
      <c r="J158" s="1072"/>
      <c r="K158" s="1072"/>
      <c r="L158" s="1072"/>
      <c r="M158" s="1072"/>
      <c r="N158" s="1072"/>
      <c r="O158" s="1072"/>
      <c r="P158" s="1072"/>
      <c r="Q158" s="1072"/>
      <c r="R158" s="1072"/>
      <c r="S158" s="1558"/>
      <c r="T158" s="1570"/>
      <c r="U158" s="1545"/>
    </row>
    <row r="159" spans="1:21" ht="62.25" customHeight="1">
      <c r="A159" s="1408"/>
      <c r="B159" s="1467"/>
      <c r="C159" s="1554"/>
      <c r="D159" s="981" t="s">
        <v>3041</v>
      </c>
      <c r="E159" s="959" t="s">
        <v>3042</v>
      </c>
      <c r="F159" s="1411"/>
      <c r="G159" s="1072"/>
      <c r="H159" s="1072"/>
      <c r="I159" s="1072"/>
      <c r="J159" s="1072"/>
      <c r="K159" s="1072"/>
      <c r="L159" s="1072"/>
      <c r="M159" s="1072"/>
      <c r="N159" s="1072"/>
      <c r="O159" s="1072"/>
      <c r="P159" s="1072"/>
      <c r="Q159" s="1072"/>
      <c r="R159" s="1072"/>
      <c r="S159" s="1559"/>
      <c r="T159" s="1571"/>
      <c r="U159" s="1546"/>
    </row>
    <row r="160" spans="1:21" ht="62.25" customHeight="1">
      <c r="A160" s="1409"/>
      <c r="B160" s="1468"/>
      <c r="C160" s="1555"/>
      <c r="D160" s="981" t="s">
        <v>3043</v>
      </c>
      <c r="E160" s="962" t="s">
        <v>3044</v>
      </c>
      <c r="F160" s="1412"/>
      <c r="G160" s="952"/>
      <c r="H160" s="952"/>
      <c r="I160" s="952"/>
      <c r="J160" s="952"/>
      <c r="K160" s="952"/>
      <c r="L160" s="952"/>
      <c r="M160" s="952"/>
      <c r="N160" s="952"/>
      <c r="O160" s="952"/>
      <c r="P160" s="952"/>
      <c r="Q160" s="952"/>
      <c r="R160" s="1072"/>
      <c r="S160" s="1560"/>
      <c r="T160" s="1572"/>
      <c r="U160" s="1547"/>
    </row>
    <row r="161" spans="1:21" ht="80.25" customHeight="1">
      <c r="A161" s="1550" t="s">
        <v>3045</v>
      </c>
      <c r="B161" s="1566" t="s">
        <v>3046</v>
      </c>
      <c r="C161" s="1568">
        <v>6</v>
      </c>
      <c r="D161" s="1077" t="s">
        <v>3047</v>
      </c>
      <c r="E161" s="1077" t="s">
        <v>3048</v>
      </c>
      <c r="F161" s="1411" t="s">
        <v>3049</v>
      </c>
      <c r="G161" s="1078"/>
      <c r="H161" s="1078"/>
      <c r="I161" s="1072"/>
      <c r="J161" s="1078"/>
      <c r="K161" s="1078"/>
      <c r="L161" s="1079"/>
      <c r="M161" s="1078"/>
      <c r="N161" s="1078"/>
      <c r="O161" s="1079"/>
      <c r="P161" s="1078"/>
      <c r="Q161" s="1078"/>
      <c r="R161" s="1070"/>
      <c r="S161" s="1430"/>
      <c r="T161" s="1545"/>
      <c r="U161" s="1545"/>
    </row>
    <row r="162" spans="1:21" ht="74.25" customHeight="1">
      <c r="A162" s="1475"/>
      <c r="B162" s="1567"/>
      <c r="C162" s="1569"/>
      <c r="D162" s="1080" t="s">
        <v>3050</v>
      </c>
      <c r="E162" s="959" t="s">
        <v>3051</v>
      </c>
      <c r="F162" s="1412"/>
      <c r="G162" s="1069"/>
      <c r="H162" s="1069"/>
      <c r="I162" s="1069"/>
      <c r="J162" s="1069"/>
      <c r="K162" s="1069"/>
      <c r="L162" s="1069"/>
      <c r="M162" s="1069"/>
      <c r="N162" s="1069"/>
      <c r="O162" s="1069"/>
      <c r="P162" s="1069"/>
      <c r="Q162" s="1070"/>
      <c r="R162" s="1070"/>
      <c r="S162" s="1432"/>
      <c r="T162" s="1547"/>
      <c r="U162" s="1547"/>
    </row>
    <row r="163" spans="1:21" ht="31.5" customHeight="1">
      <c r="A163" s="1081"/>
      <c r="B163" s="1081"/>
      <c r="C163" s="1081"/>
      <c r="D163" s="1081"/>
      <c r="E163" s="1081"/>
      <c r="T163" s="1082"/>
      <c r="U163" s="1082"/>
    </row>
    <row r="164" spans="1:21" ht="18" customHeight="1"/>
    <row r="165" spans="1:21" ht="42.75" customHeight="1">
      <c r="T165" s="1082"/>
      <c r="U165" s="1082"/>
    </row>
  </sheetData>
  <autoFilter ref="A41:U5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s>
        <filter val="Recursos"/>
      </filters>
    </filterColumn>
    <filterColumn colId="19" showButton="0"/>
  </autoFilter>
  <mergeCells count="315">
    <mergeCell ref="A161:A162"/>
    <mergeCell ref="B161:B162"/>
    <mergeCell ref="C161:C162"/>
    <mergeCell ref="F161:F162"/>
    <mergeCell ref="S161:S162"/>
    <mergeCell ref="T161:T162"/>
    <mergeCell ref="U161:U162"/>
    <mergeCell ref="U152:U154"/>
    <mergeCell ref="A155:A157"/>
    <mergeCell ref="B155:B157"/>
    <mergeCell ref="C155:C157"/>
    <mergeCell ref="F155:F157"/>
    <mergeCell ref="A158:A160"/>
    <mergeCell ref="B158:B160"/>
    <mergeCell ref="C158:C160"/>
    <mergeCell ref="F158:F160"/>
    <mergeCell ref="S158:S160"/>
    <mergeCell ref="A152:A154"/>
    <mergeCell ref="B152:B154"/>
    <mergeCell ref="C152:C154"/>
    <mergeCell ref="F152:F154"/>
    <mergeCell ref="S152:S154"/>
    <mergeCell ref="T152:T154"/>
    <mergeCell ref="T158:T160"/>
    <mergeCell ref="U158:U160"/>
    <mergeCell ref="U143:U147"/>
    <mergeCell ref="A148:A151"/>
    <mergeCell ref="B148:B151"/>
    <mergeCell ref="C148:C151"/>
    <mergeCell ref="F148:F151"/>
    <mergeCell ref="S148:S151"/>
    <mergeCell ref="T148:T151"/>
    <mergeCell ref="U148:U151"/>
    <mergeCell ref="A143:A147"/>
    <mergeCell ref="B143:B147"/>
    <mergeCell ref="C143:C147"/>
    <mergeCell ref="F143:F147"/>
    <mergeCell ref="S143:S147"/>
    <mergeCell ref="T143:T147"/>
    <mergeCell ref="U133:U137"/>
    <mergeCell ref="A138:A142"/>
    <mergeCell ref="B138:B142"/>
    <mergeCell ref="C138:C142"/>
    <mergeCell ref="F138:F142"/>
    <mergeCell ref="S138:S142"/>
    <mergeCell ref="T138:T142"/>
    <mergeCell ref="U138:U142"/>
    <mergeCell ref="A133:A137"/>
    <mergeCell ref="B133:B137"/>
    <mergeCell ref="C133:C137"/>
    <mergeCell ref="F133:F137"/>
    <mergeCell ref="S133:S137"/>
    <mergeCell ref="T133:T137"/>
    <mergeCell ref="G130:R130"/>
    <mergeCell ref="S130:U130"/>
    <mergeCell ref="G131:I131"/>
    <mergeCell ref="J131:L131"/>
    <mergeCell ref="M131:O131"/>
    <mergeCell ref="P131:R131"/>
    <mergeCell ref="S131:S132"/>
    <mergeCell ref="T131:U131"/>
    <mergeCell ref="A130:A132"/>
    <mergeCell ref="B130:B132"/>
    <mergeCell ref="C130:C132"/>
    <mergeCell ref="D130:D132"/>
    <mergeCell ref="E130:E132"/>
    <mergeCell ref="F130:F132"/>
    <mergeCell ref="U122:U125"/>
    <mergeCell ref="A126:A127"/>
    <mergeCell ref="B126:B127"/>
    <mergeCell ref="C126:C127"/>
    <mergeCell ref="A128:U128"/>
    <mergeCell ref="A129:U129"/>
    <mergeCell ref="A122:A125"/>
    <mergeCell ref="B122:B125"/>
    <mergeCell ref="C122:C125"/>
    <mergeCell ref="F122:F125"/>
    <mergeCell ref="S122:S125"/>
    <mergeCell ref="T122:T125"/>
    <mergeCell ref="G119:R119"/>
    <mergeCell ref="S119:U119"/>
    <mergeCell ref="G120:I120"/>
    <mergeCell ref="J120:L120"/>
    <mergeCell ref="M120:O120"/>
    <mergeCell ref="P120:R120"/>
    <mergeCell ref="S120:S121"/>
    <mergeCell ref="T120:U120"/>
    <mergeCell ref="U111:U113"/>
    <mergeCell ref="A117:U117"/>
    <mergeCell ref="G118:R118"/>
    <mergeCell ref="S118:U118"/>
    <mergeCell ref="A119:A121"/>
    <mergeCell ref="B119:B121"/>
    <mergeCell ref="C119:C121"/>
    <mergeCell ref="D119:D121"/>
    <mergeCell ref="E119:E121"/>
    <mergeCell ref="F119:F121"/>
    <mergeCell ref="A111:A113"/>
    <mergeCell ref="B111:B113"/>
    <mergeCell ref="C111:C113"/>
    <mergeCell ref="F111:F113"/>
    <mergeCell ref="S111:S113"/>
    <mergeCell ref="T111:T113"/>
    <mergeCell ref="G106:R106"/>
    <mergeCell ref="S106:U106"/>
    <mergeCell ref="G107:I107"/>
    <mergeCell ref="J107:L107"/>
    <mergeCell ref="M107:O107"/>
    <mergeCell ref="P107:R107"/>
    <mergeCell ref="S107:S108"/>
    <mergeCell ref="T107:U107"/>
    <mergeCell ref="A106:A108"/>
    <mergeCell ref="B106:B108"/>
    <mergeCell ref="C106:C108"/>
    <mergeCell ref="D106:D108"/>
    <mergeCell ref="E106:E108"/>
    <mergeCell ref="F106:F108"/>
    <mergeCell ref="A99:A102"/>
    <mergeCell ref="B99:B102"/>
    <mergeCell ref="C99:C102"/>
    <mergeCell ref="F99:F102"/>
    <mergeCell ref="A104:U104"/>
    <mergeCell ref="G105:R105"/>
    <mergeCell ref="S105:U105"/>
    <mergeCell ref="U88:U89"/>
    <mergeCell ref="A91:A93"/>
    <mergeCell ref="B91:B93"/>
    <mergeCell ref="C91:C93"/>
    <mergeCell ref="F91:F93"/>
    <mergeCell ref="A94:A98"/>
    <mergeCell ref="B94:B98"/>
    <mergeCell ref="C94:C98"/>
    <mergeCell ref="F94:F98"/>
    <mergeCell ref="A87:A90"/>
    <mergeCell ref="B87:B90"/>
    <mergeCell ref="C87:C90"/>
    <mergeCell ref="F87:F90"/>
    <mergeCell ref="S88:S89"/>
    <mergeCell ref="T88:T89"/>
    <mergeCell ref="S84:U84"/>
    <mergeCell ref="G85:I85"/>
    <mergeCell ref="J85:L85"/>
    <mergeCell ref="M85:O85"/>
    <mergeCell ref="P85:R85"/>
    <mergeCell ref="S85:S86"/>
    <mergeCell ref="T85:U85"/>
    <mergeCell ref="A82:U82"/>
    <mergeCell ref="G83:R83"/>
    <mergeCell ref="S83:U83"/>
    <mergeCell ref="A84:A86"/>
    <mergeCell ref="B84:B86"/>
    <mergeCell ref="C84:C86"/>
    <mergeCell ref="D84:D86"/>
    <mergeCell ref="E84:E86"/>
    <mergeCell ref="F84:F86"/>
    <mergeCell ref="G84:R84"/>
    <mergeCell ref="A76:A77"/>
    <mergeCell ref="B76:B77"/>
    <mergeCell ref="C76:C77"/>
    <mergeCell ref="F76:F77"/>
    <mergeCell ref="A79:A80"/>
    <mergeCell ref="B79:B80"/>
    <mergeCell ref="C79:C80"/>
    <mergeCell ref="A73:A74"/>
    <mergeCell ref="B73:B74"/>
    <mergeCell ref="F73:F74"/>
    <mergeCell ref="S73:S74"/>
    <mergeCell ref="T73:T74"/>
    <mergeCell ref="U73:U74"/>
    <mergeCell ref="S68:U68"/>
    <mergeCell ref="G69:I69"/>
    <mergeCell ref="J69:L69"/>
    <mergeCell ref="M69:O69"/>
    <mergeCell ref="P69:R69"/>
    <mergeCell ref="S69:S70"/>
    <mergeCell ref="T69:U69"/>
    <mergeCell ref="A66:U66"/>
    <mergeCell ref="G67:R67"/>
    <mergeCell ref="S67:U67"/>
    <mergeCell ref="A68:A70"/>
    <mergeCell ref="B68:B70"/>
    <mergeCell ref="C68:C70"/>
    <mergeCell ref="D68:D70"/>
    <mergeCell ref="E68:E70"/>
    <mergeCell ref="F68:F70"/>
    <mergeCell ref="G68:R68"/>
    <mergeCell ref="U58:U60"/>
    <mergeCell ref="A61:A62"/>
    <mergeCell ref="F61:F62"/>
    <mergeCell ref="A63:A64"/>
    <mergeCell ref="B63:B64"/>
    <mergeCell ref="C63:C64"/>
    <mergeCell ref="F63:F64"/>
    <mergeCell ref="A58:A60"/>
    <mergeCell ref="B58:B60"/>
    <mergeCell ref="C58:C60"/>
    <mergeCell ref="F58:F60"/>
    <mergeCell ref="S58:S60"/>
    <mergeCell ref="T58:T60"/>
    <mergeCell ref="G54:R54"/>
    <mergeCell ref="S54:U54"/>
    <mergeCell ref="G55:I55"/>
    <mergeCell ref="J55:L55"/>
    <mergeCell ref="M55:O55"/>
    <mergeCell ref="P55:R55"/>
    <mergeCell ref="S55:S56"/>
    <mergeCell ref="T55:U55"/>
    <mergeCell ref="U47:U50"/>
    <mergeCell ref="A52:U52"/>
    <mergeCell ref="G53:R53"/>
    <mergeCell ref="S53:U53"/>
    <mergeCell ref="A54:A56"/>
    <mergeCell ref="B54:B56"/>
    <mergeCell ref="C54:C56"/>
    <mergeCell ref="D54:D56"/>
    <mergeCell ref="E54:E56"/>
    <mergeCell ref="F54:F56"/>
    <mergeCell ref="A47:A50"/>
    <mergeCell ref="B47:B50"/>
    <mergeCell ref="C47:C50"/>
    <mergeCell ref="F47:F50"/>
    <mergeCell ref="S47:S50"/>
    <mergeCell ref="T47:T50"/>
    <mergeCell ref="G44:R44"/>
    <mergeCell ref="S44:U44"/>
    <mergeCell ref="G45:I45"/>
    <mergeCell ref="J45:L45"/>
    <mergeCell ref="M45:O45"/>
    <mergeCell ref="P45:R45"/>
    <mergeCell ref="S45:S46"/>
    <mergeCell ref="T45:U45"/>
    <mergeCell ref="A41:U41"/>
    <mergeCell ref="A42:U42"/>
    <mergeCell ref="G43:R43"/>
    <mergeCell ref="S43:U43"/>
    <mergeCell ref="A44:A46"/>
    <mergeCell ref="B44:B46"/>
    <mergeCell ref="C44:C46"/>
    <mergeCell ref="D44:D46"/>
    <mergeCell ref="E44:E46"/>
    <mergeCell ref="F44:F46"/>
    <mergeCell ref="A34:A36"/>
    <mergeCell ref="B34:B36"/>
    <mergeCell ref="C34:C36"/>
    <mergeCell ref="F34:F35"/>
    <mergeCell ref="A37:A39"/>
    <mergeCell ref="B37:B39"/>
    <mergeCell ref="C37:C39"/>
    <mergeCell ref="F37:F38"/>
    <mergeCell ref="G31:R31"/>
    <mergeCell ref="S31:U31"/>
    <mergeCell ref="G32:I32"/>
    <mergeCell ref="J32:L32"/>
    <mergeCell ref="M32:O32"/>
    <mergeCell ref="P32:R32"/>
    <mergeCell ref="S32:S33"/>
    <mergeCell ref="T32:U32"/>
    <mergeCell ref="A28:U28"/>
    <mergeCell ref="A29:U29"/>
    <mergeCell ref="G30:R30"/>
    <mergeCell ref="S30:U30"/>
    <mergeCell ref="A31:A33"/>
    <mergeCell ref="B31:B33"/>
    <mergeCell ref="C31:C33"/>
    <mergeCell ref="D31:D33"/>
    <mergeCell ref="E31:E33"/>
    <mergeCell ref="F31:F33"/>
    <mergeCell ref="A23:A26"/>
    <mergeCell ref="B23:B26"/>
    <mergeCell ref="C23:C26"/>
    <mergeCell ref="S24:S26"/>
    <mergeCell ref="T24:T26"/>
    <mergeCell ref="U24:U26"/>
    <mergeCell ref="G20:R20"/>
    <mergeCell ref="S20:U20"/>
    <mergeCell ref="G21:I21"/>
    <mergeCell ref="J21:L21"/>
    <mergeCell ref="M21:O21"/>
    <mergeCell ref="P21:R21"/>
    <mergeCell ref="S21:S22"/>
    <mergeCell ref="T21:U21"/>
    <mergeCell ref="A20:A22"/>
    <mergeCell ref="B20:B22"/>
    <mergeCell ref="C20:C22"/>
    <mergeCell ref="D20:D22"/>
    <mergeCell ref="E20:E22"/>
    <mergeCell ref="F20:F22"/>
    <mergeCell ref="A17:U17"/>
    <mergeCell ref="A18:U18"/>
    <mergeCell ref="G19:R19"/>
    <mergeCell ref="S19:U19"/>
    <mergeCell ref="G10:R10"/>
    <mergeCell ref="S10:U10"/>
    <mergeCell ref="G11:I11"/>
    <mergeCell ref="J11:L11"/>
    <mergeCell ref="M11:O11"/>
    <mergeCell ref="P11:R11"/>
    <mergeCell ref="S11:S12"/>
    <mergeCell ref="T11:U11"/>
    <mergeCell ref="A10:A12"/>
    <mergeCell ref="B10:B12"/>
    <mergeCell ref="C10:C12"/>
    <mergeCell ref="D10:D12"/>
    <mergeCell ref="E10:E12"/>
    <mergeCell ref="F10:F12"/>
    <mergeCell ref="A3:U3"/>
    <mergeCell ref="A4:U4"/>
    <mergeCell ref="A5:U5"/>
    <mergeCell ref="A7:U7"/>
    <mergeCell ref="A8:U8"/>
    <mergeCell ref="G9:R9"/>
    <mergeCell ref="S9:U9"/>
    <mergeCell ref="A13:A15"/>
    <mergeCell ref="B13:B15"/>
    <mergeCell ref="C13:C15"/>
  </mergeCells>
  <pageMargins left="0.23622047244094491" right="0.23622047244094491" top="0.23622047244094491" bottom="0.51181102362204722" header="0.31496062992125984" footer="0.31496062992125984"/>
  <pageSetup scale="38" fitToHeight="0" orientation="landscape" r:id="rId1"/>
  <headerFooter>
    <oddFooter xml:space="preserve">&amp;L&amp;"Tahoma,Normal"&amp;9DIRECCIÓN DE PLANIFICACIÓN Y DESARROLLO &amp;R&amp;"Tahoma,Normal"&amp;9&amp;N/&amp;N
&amp;D
</oddFooter>
  </headerFooter>
  <rowBreaks count="1" manualBreakCount="1">
    <brk id="14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65"/>
  <sheetViews>
    <sheetView showGridLines="0" zoomScale="50" zoomScaleNormal="50" zoomScaleSheetLayoutView="56" workbookViewId="0">
      <selection activeCell="E13" sqref="E13"/>
    </sheetView>
  </sheetViews>
  <sheetFormatPr baseColWidth="10" defaultRowHeight="20.25"/>
  <cols>
    <col min="1" max="1" width="23.42578125" style="939" customWidth="1"/>
    <col min="2" max="2" width="29.7109375" style="939" customWidth="1"/>
    <col min="3" max="3" width="23.42578125" style="939" customWidth="1"/>
    <col min="4" max="4" width="30" style="939" customWidth="1"/>
    <col min="5" max="5" width="38.140625" style="939" customWidth="1"/>
    <col min="6" max="6" width="38.42578125" style="939" customWidth="1"/>
    <col min="7" max="18" width="5.42578125" style="939" customWidth="1"/>
    <col min="19" max="19" width="100.85546875" style="939" customWidth="1"/>
    <col min="20" max="20" width="33.85546875" style="939" customWidth="1"/>
    <col min="21" max="21" width="28" style="939" customWidth="1"/>
    <col min="22" max="22" width="21.85546875" style="939" customWidth="1"/>
    <col min="23" max="256" width="11.42578125" style="939"/>
    <col min="257" max="257" width="43.5703125" style="939" customWidth="1"/>
    <col min="258" max="259" width="0" style="939" hidden="1" customWidth="1"/>
    <col min="260" max="260" width="51.5703125" style="939" customWidth="1"/>
    <col min="261" max="261" width="38.140625" style="939" customWidth="1"/>
    <col min="262" max="262" width="38.42578125" style="939" customWidth="1"/>
    <col min="263" max="274" width="5.42578125" style="939" customWidth="1"/>
    <col min="275" max="275" width="100.85546875" style="939" customWidth="1"/>
    <col min="276" max="276" width="33.85546875" style="939" customWidth="1"/>
    <col min="277" max="277" width="28" style="939" customWidth="1"/>
    <col min="278" max="278" width="21.85546875" style="939" customWidth="1"/>
    <col min="279" max="512" width="11.42578125" style="939"/>
    <col min="513" max="513" width="43.5703125" style="939" customWidth="1"/>
    <col min="514" max="515" width="0" style="939" hidden="1" customWidth="1"/>
    <col min="516" max="516" width="51.5703125" style="939" customWidth="1"/>
    <col min="517" max="517" width="38.140625" style="939" customWidth="1"/>
    <col min="518" max="518" width="38.42578125" style="939" customWidth="1"/>
    <col min="519" max="530" width="5.42578125" style="939" customWidth="1"/>
    <col min="531" max="531" width="100.85546875" style="939" customWidth="1"/>
    <col min="532" max="532" width="33.85546875" style="939" customWidth="1"/>
    <col min="533" max="533" width="28" style="939" customWidth="1"/>
    <col min="534" max="534" width="21.85546875" style="939" customWidth="1"/>
    <col min="535" max="768" width="11.42578125" style="939"/>
    <col min="769" max="769" width="43.5703125" style="939" customWidth="1"/>
    <col min="770" max="771" width="0" style="939" hidden="1" customWidth="1"/>
    <col min="772" max="772" width="51.5703125" style="939" customWidth="1"/>
    <col min="773" max="773" width="38.140625" style="939" customWidth="1"/>
    <col min="774" max="774" width="38.42578125" style="939" customWidth="1"/>
    <col min="775" max="786" width="5.42578125" style="939" customWidth="1"/>
    <col min="787" max="787" width="100.85546875" style="939" customWidth="1"/>
    <col min="788" max="788" width="33.85546875" style="939" customWidth="1"/>
    <col min="789" max="789" width="28" style="939" customWidth="1"/>
    <col min="790" max="790" width="21.85546875" style="939" customWidth="1"/>
    <col min="791" max="1024" width="11.42578125" style="939"/>
    <col min="1025" max="1025" width="43.5703125" style="939" customWidth="1"/>
    <col min="1026" max="1027" width="0" style="939" hidden="1" customWidth="1"/>
    <col min="1028" max="1028" width="51.5703125" style="939" customWidth="1"/>
    <col min="1029" max="1029" width="38.140625" style="939" customWidth="1"/>
    <col min="1030" max="1030" width="38.42578125" style="939" customWidth="1"/>
    <col min="1031" max="1042" width="5.42578125" style="939" customWidth="1"/>
    <col min="1043" max="1043" width="100.85546875" style="939" customWidth="1"/>
    <col min="1044" max="1044" width="33.85546875" style="939" customWidth="1"/>
    <col min="1045" max="1045" width="28" style="939" customWidth="1"/>
    <col min="1046" max="1046" width="21.85546875" style="939" customWidth="1"/>
    <col min="1047" max="1280" width="11.42578125" style="939"/>
    <col min="1281" max="1281" width="43.5703125" style="939" customWidth="1"/>
    <col min="1282" max="1283" width="0" style="939" hidden="1" customWidth="1"/>
    <col min="1284" max="1284" width="51.5703125" style="939" customWidth="1"/>
    <col min="1285" max="1285" width="38.140625" style="939" customWidth="1"/>
    <col min="1286" max="1286" width="38.42578125" style="939" customWidth="1"/>
    <col min="1287" max="1298" width="5.42578125" style="939" customWidth="1"/>
    <col min="1299" max="1299" width="100.85546875" style="939" customWidth="1"/>
    <col min="1300" max="1300" width="33.85546875" style="939" customWidth="1"/>
    <col min="1301" max="1301" width="28" style="939" customWidth="1"/>
    <col min="1302" max="1302" width="21.85546875" style="939" customWidth="1"/>
    <col min="1303" max="1536" width="11.42578125" style="939"/>
    <col min="1537" max="1537" width="43.5703125" style="939" customWidth="1"/>
    <col min="1538" max="1539" width="0" style="939" hidden="1" customWidth="1"/>
    <col min="1540" max="1540" width="51.5703125" style="939" customWidth="1"/>
    <col min="1541" max="1541" width="38.140625" style="939" customWidth="1"/>
    <col min="1542" max="1542" width="38.42578125" style="939" customWidth="1"/>
    <col min="1543" max="1554" width="5.42578125" style="939" customWidth="1"/>
    <col min="1555" max="1555" width="100.85546875" style="939" customWidth="1"/>
    <col min="1556" max="1556" width="33.85546875" style="939" customWidth="1"/>
    <col min="1557" max="1557" width="28" style="939" customWidth="1"/>
    <col min="1558" max="1558" width="21.85546875" style="939" customWidth="1"/>
    <col min="1559" max="1792" width="11.42578125" style="939"/>
    <col min="1793" max="1793" width="43.5703125" style="939" customWidth="1"/>
    <col min="1794" max="1795" width="0" style="939" hidden="1" customWidth="1"/>
    <col min="1796" max="1796" width="51.5703125" style="939" customWidth="1"/>
    <col min="1797" max="1797" width="38.140625" style="939" customWidth="1"/>
    <col min="1798" max="1798" width="38.42578125" style="939" customWidth="1"/>
    <col min="1799" max="1810" width="5.42578125" style="939" customWidth="1"/>
    <col min="1811" max="1811" width="100.85546875" style="939" customWidth="1"/>
    <col min="1812" max="1812" width="33.85546875" style="939" customWidth="1"/>
    <col min="1813" max="1813" width="28" style="939" customWidth="1"/>
    <col min="1814" max="1814" width="21.85546875" style="939" customWidth="1"/>
    <col min="1815" max="2048" width="11.42578125" style="939"/>
    <col min="2049" max="2049" width="43.5703125" style="939" customWidth="1"/>
    <col min="2050" max="2051" width="0" style="939" hidden="1" customWidth="1"/>
    <col min="2052" max="2052" width="51.5703125" style="939" customWidth="1"/>
    <col min="2053" max="2053" width="38.140625" style="939" customWidth="1"/>
    <col min="2054" max="2054" width="38.42578125" style="939" customWidth="1"/>
    <col min="2055" max="2066" width="5.42578125" style="939" customWidth="1"/>
    <col min="2067" max="2067" width="100.85546875" style="939" customWidth="1"/>
    <col min="2068" max="2068" width="33.85546875" style="939" customWidth="1"/>
    <col min="2069" max="2069" width="28" style="939" customWidth="1"/>
    <col min="2070" max="2070" width="21.85546875" style="939" customWidth="1"/>
    <col min="2071" max="2304" width="11.42578125" style="939"/>
    <col min="2305" max="2305" width="43.5703125" style="939" customWidth="1"/>
    <col min="2306" max="2307" width="0" style="939" hidden="1" customWidth="1"/>
    <col min="2308" max="2308" width="51.5703125" style="939" customWidth="1"/>
    <col min="2309" max="2309" width="38.140625" style="939" customWidth="1"/>
    <col min="2310" max="2310" width="38.42578125" style="939" customWidth="1"/>
    <col min="2311" max="2322" width="5.42578125" style="939" customWidth="1"/>
    <col min="2323" max="2323" width="100.85546875" style="939" customWidth="1"/>
    <col min="2324" max="2324" width="33.85546875" style="939" customWidth="1"/>
    <col min="2325" max="2325" width="28" style="939" customWidth="1"/>
    <col min="2326" max="2326" width="21.85546875" style="939" customWidth="1"/>
    <col min="2327" max="2560" width="11.42578125" style="939"/>
    <col min="2561" max="2561" width="43.5703125" style="939" customWidth="1"/>
    <col min="2562" max="2563" width="0" style="939" hidden="1" customWidth="1"/>
    <col min="2564" max="2564" width="51.5703125" style="939" customWidth="1"/>
    <col min="2565" max="2565" width="38.140625" style="939" customWidth="1"/>
    <col min="2566" max="2566" width="38.42578125" style="939" customWidth="1"/>
    <col min="2567" max="2578" width="5.42578125" style="939" customWidth="1"/>
    <col min="2579" max="2579" width="100.85546875" style="939" customWidth="1"/>
    <col min="2580" max="2580" width="33.85546875" style="939" customWidth="1"/>
    <col min="2581" max="2581" width="28" style="939" customWidth="1"/>
    <col min="2582" max="2582" width="21.85546875" style="939" customWidth="1"/>
    <col min="2583" max="2816" width="11.42578125" style="939"/>
    <col min="2817" max="2817" width="43.5703125" style="939" customWidth="1"/>
    <col min="2818" max="2819" width="0" style="939" hidden="1" customWidth="1"/>
    <col min="2820" max="2820" width="51.5703125" style="939" customWidth="1"/>
    <col min="2821" max="2821" width="38.140625" style="939" customWidth="1"/>
    <col min="2822" max="2822" width="38.42578125" style="939" customWidth="1"/>
    <col min="2823" max="2834" width="5.42578125" style="939" customWidth="1"/>
    <col min="2835" max="2835" width="100.85546875" style="939" customWidth="1"/>
    <col min="2836" max="2836" width="33.85546875" style="939" customWidth="1"/>
    <col min="2837" max="2837" width="28" style="939" customWidth="1"/>
    <col min="2838" max="2838" width="21.85546875" style="939" customWidth="1"/>
    <col min="2839" max="3072" width="11.42578125" style="939"/>
    <col min="3073" max="3073" width="43.5703125" style="939" customWidth="1"/>
    <col min="3074" max="3075" width="0" style="939" hidden="1" customWidth="1"/>
    <col min="3076" max="3076" width="51.5703125" style="939" customWidth="1"/>
    <col min="3077" max="3077" width="38.140625" style="939" customWidth="1"/>
    <col min="3078" max="3078" width="38.42578125" style="939" customWidth="1"/>
    <col min="3079" max="3090" width="5.42578125" style="939" customWidth="1"/>
    <col min="3091" max="3091" width="100.85546875" style="939" customWidth="1"/>
    <col min="3092" max="3092" width="33.85546875" style="939" customWidth="1"/>
    <col min="3093" max="3093" width="28" style="939" customWidth="1"/>
    <col min="3094" max="3094" width="21.85546875" style="939" customWidth="1"/>
    <col min="3095" max="3328" width="11.42578125" style="939"/>
    <col min="3329" max="3329" width="43.5703125" style="939" customWidth="1"/>
    <col min="3330" max="3331" width="0" style="939" hidden="1" customWidth="1"/>
    <col min="3332" max="3332" width="51.5703125" style="939" customWidth="1"/>
    <col min="3333" max="3333" width="38.140625" style="939" customWidth="1"/>
    <col min="3334" max="3334" width="38.42578125" style="939" customWidth="1"/>
    <col min="3335" max="3346" width="5.42578125" style="939" customWidth="1"/>
    <col min="3347" max="3347" width="100.85546875" style="939" customWidth="1"/>
    <col min="3348" max="3348" width="33.85546875" style="939" customWidth="1"/>
    <col min="3349" max="3349" width="28" style="939" customWidth="1"/>
    <col min="3350" max="3350" width="21.85546875" style="939" customWidth="1"/>
    <col min="3351" max="3584" width="11.42578125" style="939"/>
    <col min="3585" max="3585" width="43.5703125" style="939" customWidth="1"/>
    <col min="3586" max="3587" width="0" style="939" hidden="1" customWidth="1"/>
    <col min="3588" max="3588" width="51.5703125" style="939" customWidth="1"/>
    <col min="3589" max="3589" width="38.140625" style="939" customWidth="1"/>
    <col min="3590" max="3590" width="38.42578125" style="939" customWidth="1"/>
    <col min="3591" max="3602" width="5.42578125" style="939" customWidth="1"/>
    <col min="3603" max="3603" width="100.85546875" style="939" customWidth="1"/>
    <col min="3604" max="3604" width="33.85546875" style="939" customWidth="1"/>
    <col min="3605" max="3605" width="28" style="939" customWidth="1"/>
    <col min="3606" max="3606" width="21.85546875" style="939" customWidth="1"/>
    <col min="3607" max="3840" width="11.42578125" style="939"/>
    <col min="3841" max="3841" width="43.5703125" style="939" customWidth="1"/>
    <col min="3842" max="3843" width="0" style="939" hidden="1" customWidth="1"/>
    <col min="3844" max="3844" width="51.5703125" style="939" customWidth="1"/>
    <col min="3845" max="3845" width="38.140625" style="939" customWidth="1"/>
    <col min="3846" max="3846" width="38.42578125" style="939" customWidth="1"/>
    <col min="3847" max="3858" width="5.42578125" style="939" customWidth="1"/>
    <col min="3859" max="3859" width="100.85546875" style="939" customWidth="1"/>
    <col min="3860" max="3860" width="33.85546875" style="939" customWidth="1"/>
    <col min="3861" max="3861" width="28" style="939" customWidth="1"/>
    <col min="3862" max="3862" width="21.85546875" style="939" customWidth="1"/>
    <col min="3863" max="4096" width="11.42578125" style="939"/>
    <col min="4097" max="4097" width="43.5703125" style="939" customWidth="1"/>
    <col min="4098" max="4099" width="0" style="939" hidden="1" customWidth="1"/>
    <col min="4100" max="4100" width="51.5703125" style="939" customWidth="1"/>
    <col min="4101" max="4101" width="38.140625" style="939" customWidth="1"/>
    <col min="4102" max="4102" width="38.42578125" style="939" customWidth="1"/>
    <col min="4103" max="4114" width="5.42578125" style="939" customWidth="1"/>
    <col min="4115" max="4115" width="100.85546875" style="939" customWidth="1"/>
    <col min="4116" max="4116" width="33.85546875" style="939" customWidth="1"/>
    <col min="4117" max="4117" width="28" style="939" customWidth="1"/>
    <col min="4118" max="4118" width="21.85546875" style="939" customWidth="1"/>
    <col min="4119" max="4352" width="11.42578125" style="939"/>
    <col min="4353" max="4353" width="43.5703125" style="939" customWidth="1"/>
    <col min="4354" max="4355" width="0" style="939" hidden="1" customWidth="1"/>
    <col min="4356" max="4356" width="51.5703125" style="939" customWidth="1"/>
    <col min="4357" max="4357" width="38.140625" style="939" customWidth="1"/>
    <col min="4358" max="4358" width="38.42578125" style="939" customWidth="1"/>
    <col min="4359" max="4370" width="5.42578125" style="939" customWidth="1"/>
    <col min="4371" max="4371" width="100.85546875" style="939" customWidth="1"/>
    <col min="4372" max="4372" width="33.85546875" style="939" customWidth="1"/>
    <col min="4373" max="4373" width="28" style="939" customWidth="1"/>
    <col min="4374" max="4374" width="21.85546875" style="939" customWidth="1"/>
    <col min="4375" max="4608" width="11.42578125" style="939"/>
    <col min="4609" max="4609" width="43.5703125" style="939" customWidth="1"/>
    <col min="4610" max="4611" width="0" style="939" hidden="1" customWidth="1"/>
    <col min="4612" max="4612" width="51.5703125" style="939" customWidth="1"/>
    <col min="4613" max="4613" width="38.140625" style="939" customWidth="1"/>
    <col min="4614" max="4614" width="38.42578125" style="939" customWidth="1"/>
    <col min="4615" max="4626" width="5.42578125" style="939" customWidth="1"/>
    <col min="4627" max="4627" width="100.85546875" style="939" customWidth="1"/>
    <col min="4628" max="4628" width="33.85546875" style="939" customWidth="1"/>
    <col min="4629" max="4629" width="28" style="939" customWidth="1"/>
    <col min="4630" max="4630" width="21.85546875" style="939" customWidth="1"/>
    <col min="4631" max="4864" width="11.42578125" style="939"/>
    <col min="4865" max="4865" width="43.5703125" style="939" customWidth="1"/>
    <col min="4866" max="4867" width="0" style="939" hidden="1" customWidth="1"/>
    <col min="4868" max="4868" width="51.5703125" style="939" customWidth="1"/>
    <col min="4869" max="4869" width="38.140625" style="939" customWidth="1"/>
    <col min="4870" max="4870" width="38.42578125" style="939" customWidth="1"/>
    <col min="4871" max="4882" width="5.42578125" style="939" customWidth="1"/>
    <col min="4883" max="4883" width="100.85546875" style="939" customWidth="1"/>
    <col min="4884" max="4884" width="33.85546875" style="939" customWidth="1"/>
    <col min="4885" max="4885" width="28" style="939" customWidth="1"/>
    <col min="4886" max="4886" width="21.85546875" style="939" customWidth="1"/>
    <col min="4887" max="5120" width="11.42578125" style="939"/>
    <col min="5121" max="5121" width="43.5703125" style="939" customWidth="1"/>
    <col min="5122" max="5123" width="0" style="939" hidden="1" customWidth="1"/>
    <col min="5124" max="5124" width="51.5703125" style="939" customWidth="1"/>
    <col min="5125" max="5125" width="38.140625" style="939" customWidth="1"/>
    <col min="5126" max="5126" width="38.42578125" style="939" customWidth="1"/>
    <col min="5127" max="5138" width="5.42578125" style="939" customWidth="1"/>
    <col min="5139" max="5139" width="100.85546875" style="939" customWidth="1"/>
    <col min="5140" max="5140" width="33.85546875" style="939" customWidth="1"/>
    <col min="5141" max="5141" width="28" style="939" customWidth="1"/>
    <col min="5142" max="5142" width="21.85546875" style="939" customWidth="1"/>
    <col min="5143" max="5376" width="11.42578125" style="939"/>
    <col min="5377" max="5377" width="43.5703125" style="939" customWidth="1"/>
    <col min="5378" max="5379" width="0" style="939" hidden="1" customWidth="1"/>
    <col min="5380" max="5380" width="51.5703125" style="939" customWidth="1"/>
    <col min="5381" max="5381" width="38.140625" style="939" customWidth="1"/>
    <col min="5382" max="5382" width="38.42578125" style="939" customWidth="1"/>
    <col min="5383" max="5394" width="5.42578125" style="939" customWidth="1"/>
    <col min="5395" max="5395" width="100.85546875" style="939" customWidth="1"/>
    <col min="5396" max="5396" width="33.85546875" style="939" customWidth="1"/>
    <col min="5397" max="5397" width="28" style="939" customWidth="1"/>
    <col min="5398" max="5398" width="21.85546875" style="939" customWidth="1"/>
    <col min="5399" max="5632" width="11.42578125" style="939"/>
    <col min="5633" max="5633" width="43.5703125" style="939" customWidth="1"/>
    <col min="5634" max="5635" width="0" style="939" hidden="1" customWidth="1"/>
    <col min="5636" max="5636" width="51.5703125" style="939" customWidth="1"/>
    <col min="5637" max="5637" width="38.140625" style="939" customWidth="1"/>
    <col min="5638" max="5638" width="38.42578125" style="939" customWidth="1"/>
    <col min="5639" max="5650" width="5.42578125" style="939" customWidth="1"/>
    <col min="5651" max="5651" width="100.85546875" style="939" customWidth="1"/>
    <col min="5652" max="5652" width="33.85546875" style="939" customWidth="1"/>
    <col min="5653" max="5653" width="28" style="939" customWidth="1"/>
    <col min="5654" max="5654" width="21.85546875" style="939" customWidth="1"/>
    <col min="5655" max="5888" width="11.42578125" style="939"/>
    <col min="5889" max="5889" width="43.5703125" style="939" customWidth="1"/>
    <col min="5890" max="5891" width="0" style="939" hidden="1" customWidth="1"/>
    <col min="5892" max="5892" width="51.5703125" style="939" customWidth="1"/>
    <col min="5893" max="5893" width="38.140625" style="939" customWidth="1"/>
    <col min="5894" max="5894" width="38.42578125" style="939" customWidth="1"/>
    <col min="5895" max="5906" width="5.42578125" style="939" customWidth="1"/>
    <col min="5907" max="5907" width="100.85546875" style="939" customWidth="1"/>
    <col min="5908" max="5908" width="33.85546875" style="939" customWidth="1"/>
    <col min="5909" max="5909" width="28" style="939" customWidth="1"/>
    <col min="5910" max="5910" width="21.85546875" style="939" customWidth="1"/>
    <col min="5911" max="6144" width="11.42578125" style="939"/>
    <col min="6145" max="6145" width="43.5703125" style="939" customWidth="1"/>
    <col min="6146" max="6147" width="0" style="939" hidden="1" customWidth="1"/>
    <col min="6148" max="6148" width="51.5703125" style="939" customWidth="1"/>
    <col min="6149" max="6149" width="38.140625" style="939" customWidth="1"/>
    <col min="6150" max="6150" width="38.42578125" style="939" customWidth="1"/>
    <col min="6151" max="6162" width="5.42578125" style="939" customWidth="1"/>
    <col min="6163" max="6163" width="100.85546875" style="939" customWidth="1"/>
    <col min="6164" max="6164" width="33.85546875" style="939" customWidth="1"/>
    <col min="6165" max="6165" width="28" style="939" customWidth="1"/>
    <col min="6166" max="6166" width="21.85546875" style="939" customWidth="1"/>
    <col min="6167" max="6400" width="11.42578125" style="939"/>
    <col min="6401" max="6401" width="43.5703125" style="939" customWidth="1"/>
    <col min="6402" max="6403" width="0" style="939" hidden="1" customWidth="1"/>
    <col min="6404" max="6404" width="51.5703125" style="939" customWidth="1"/>
    <col min="6405" max="6405" width="38.140625" style="939" customWidth="1"/>
    <col min="6406" max="6406" width="38.42578125" style="939" customWidth="1"/>
    <col min="6407" max="6418" width="5.42578125" style="939" customWidth="1"/>
    <col min="6419" max="6419" width="100.85546875" style="939" customWidth="1"/>
    <col min="6420" max="6420" width="33.85546875" style="939" customWidth="1"/>
    <col min="6421" max="6421" width="28" style="939" customWidth="1"/>
    <col min="6422" max="6422" width="21.85546875" style="939" customWidth="1"/>
    <col min="6423" max="6656" width="11.42578125" style="939"/>
    <col min="6657" max="6657" width="43.5703125" style="939" customWidth="1"/>
    <col min="6658" max="6659" width="0" style="939" hidden="1" customWidth="1"/>
    <col min="6660" max="6660" width="51.5703125" style="939" customWidth="1"/>
    <col min="6661" max="6661" width="38.140625" style="939" customWidth="1"/>
    <col min="6662" max="6662" width="38.42578125" style="939" customWidth="1"/>
    <col min="6663" max="6674" width="5.42578125" style="939" customWidth="1"/>
    <col min="6675" max="6675" width="100.85546875" style="939" customWidth="1"/>
    <col min="6676" max="6676" width="33.85546875" style="939" customWidth="1"/>
    <col min="6677" max="6677" width="28" style="939" customWidth="1"/>
    <col min="6678" max="6678" width="21.85546875" style="939" customWidth="1"/>
    <col min="6679" max="6912" width="11.42578125" style="939"/>
    <col min="6913" max="6913" width="43.5703125" style="939" customWidth="1"/>
    <col min="6914" max="6915" width="0" style="939" hidden="1" customWidth="1"/>
    <col min="6916" max="6916" width="51.5703125" style="939" customWidth="1"/>
    <col min="6917" max="6917" width="38.140625" style="939" customWidth="1"/>
    <col min="6918" max="6918" width="38.42578125" style="939" customWidth="1"/>
    <col min="6919" max="6930" width="5.42578125" style="939" customWidth="1"/>
    <col min="6931" max="6931" width="100.85546875" style="939" customWidth="1"/>
    <col min="6932" max="6932" width="33.85546875" style="939" customWidth="1"/>
    <col min="6933" max="6933" width="28" style="939" customWidth="1"/>
    <col min="6934" max="6934" width="21.85546875" style="939" customWidth="1"/>
    <col min="6935" max="7168" width="11.42578125" style="939"/>
    <col min="7169" max="7169" width="43.5703125" style="939" customWidth="1"/>
    <col min="7170" max="7171" width="0" style="939" hidden="1" customWidth="1"/>
    <col min="7172" max="7172" width="51.5703125" style="939" customWidth="1"/>
    <col min="7173" max="7173" width="38.140625" style="939" customWidth="1"/>
    <col min="7174" max="7174" width="38.42578125" style="939" customWidth="1"/>
    <col min="7175" max="7186" width="5.42578125" style="939" customWidth="1"/>
    <col min="7187" max="7187" width="100.85546875" style="939" customWidth="1"/>
    <col min="7188" max="7188" width="33.85546875" style="939" customWidth="1"/>
    <col min="7189" max="7189" width="28" style="939" customWidth="1"/>
    <col min="7190" max="7190" width="21.85546875" style="939" customWidth="1"/>
    <col min="7191" max="7424" width="11.42578125" style="939"/>
    <col min="7425" max="7425" width="43.5703125" style="939" customWidth="1"/>
    <col min="7426" max="7427" width="0" style="939" hidden="1" customWidth="1"/>
    <col min="7428" max="7428" width="51.5703125" style="939" customWidth="1"/>
    <col min="7429" max="7429" width="38.140625" style="939" customWidth="1"/>
    <col min="7430" max="7430" width="38.42578125" style="939" customWidth="1"/>
    <col min="7431" max="7442" width="5.42578125" style="939" customWidth="1"/>
    <col min="7443" max="7443" width="100.85546875" style="939" customWidth="1"/>
    <col min="7444" max="7444" width="33.85546875" style="939" customWidth="1"/>
    <col min="7445" max="7445" width="28" style="939" customWidth="1"/>
    <col min="7446" max="7446" width="21.85546875" style="939" customWidth="1"/>
    <col min="7447" max="7680" width="11.42578125" style="939"/>
    <col min="7681" max="7681" width="43.5703125" style="939" customWidth="1"/>
    <col min="7682" max="7683" width="0" style="939" hidden="1" customWidth="1"/>
    <col min="7684" max="7684" width="51.5703125" style="939" customWidth="1"/>
    <col min="7685" max="7685" width="38.140625" style="939" customWidth="1"/>
    <col min="7686" max="7686" width="38.42578125" style="939" customWidth="1"/>
    <col min="7687" max="7698" width="5.42578125" style="939" customWidth="1"/>
    <col min="7699" max="7699" width="100.85546875" style="939" customWidth="1"/>
    <col min="7700" max="7700" width="33.85546875" style="939" customWidth="1"/>
    <col min="7701" max="7701" width="28" style="939" customWidth="1"/>
    <col min="7702" max="7702" width="21.85546875" style="939" customWidth="1"/>
    <col min="7703" max="7936" width="11.42578125" style="939"/>
    <col min="7937" max="7937" width="43.5703125" style="939" customWidth="1"/>
    <col min="7938" max="7939" width="0" style="939" hidden="1" customWidth="1"/>
    <col min="7940" max="7940" width="51.5703125" style="939" customWidth="1"/>
    <col min="7941" max="7941" width="38.140625" style="939" customWidth="1"/>
    <col min="7942" max="7942" width="38.42578125" style="939" customWidth="1"/>
    <col min="7943" max="7954" width="5.42578125" style="939" customWidth="1"/>
    <col min="7955" max="7955" width="100.85546875" style="939" customWidth="1"/>
    <col min="7956" max="7956" width="33.85546875" style="939" customWidth="1"/>
    <col min="7957" max="7957" width="28" style="939" customWidth="1"/>
    <col min="7958" max="7958" width="21.85546875" style="939" customWidth="1"/>
    <col min="7959" max="8192" width="11.42578125" style="939"/>
    <col min="8193" max="8193" width="43.5703125" style="939" customWidth="1"/>
    <col min="8194" max="8195" width="0" style="939" hidden="1" customWidth="1"/>
    <col min="8196" max="8196" width="51.5703125" style="939" customWidth="1"/>
    <col min="8197" max="8197" width="38.140625" style="939" customWidth="1"/>
    <col min="8198" max="8198" width="38.42578125" style="939" customWidth="1"/>
    <col min="8199" max="8210" width="5.42578125" style="939" customWidth="1"/>
    <col min="8211" max="8211" width="100.85546875" style="939" customWidth="1"/>
    <col min="8212" max="8212" width="33.85546875" style="939" customWidth="1"/>
    <col min="8213" max="8213" width="28" style="939" customWidth="1"/>
    <col min="8214" max="8214" width="21.85546875" style="939" customWidth="1"/>
    <col min="8215" max="8448" width="11.42578125" style="939"/>
    <col min="8449" max="8449" width="43.5703125" style="939" customWidth="1"/>
    <col min="8450" max="8451" width="0" style="939" hidden="1" customWidth="1"/>
    <col min="8452" max="8452" width="51.5703125" style="939" customWidth="1"/>
    <col min="8453" max="8453" width="38.140625" style="939" customWidth="1"/>
    <col min="8454" max="8454" width="38.42578125" style="939" customWidth="1"/>
    <col min="8455" max="8466" width="5.42578125" style="939" customWidth="1"/>
    <col min="8467" max="8467" width="100.85546875" style="939" customWidth="1"/>
    <col min="8468" max="8468" width="33.85546875" style="939" customWidth="1"/>
    <col min="8469" max="8469" width="28" style="939" customWidth="1"/>
    <col min="8470" max="8470" width="21.85546875" style="939" customWidth="1"/>
    <col min="8471" max="8704" width="11.42578125" style="939"/>
    <col min="8705" max="8705" width="43.5703125" style="939" customWidth="1"/>
    <col min="8706" max="8707" width="0" style="939" hidden="1" customWidth="1"/>
    <col min="8708" max="8708" width="51.5703125" style="939" customWidth="1"/>
    <col min="8709" max="8709" width="38.140625" style="939" customWidth="1"/>
    <col min="8710" max="8710" width="38.42578125" style="939" customWidth="1"/>
    <col min="8711" max="8722" width="5.42578125" style="939" customWidth="1"/>
    <col min="8723" max="8723" width="100.85546875" style="939" customWidth="1"/>
    <col min="8724" max="8724" width="33.85546875" style="939" customWidth="1"/>
    <col min="8725" max="8725" width="28" style="939" customWidth="1"/>
    <col min="8726" max="8726" width="21.85546875" style="939" customWidth="1"/>
    <col min="8727" max="8960" width="11.42578125" style="939"/>
    <col min="8961" max="8961" width="43.5703125" style="939" customWidth="1"/>
    <col min="8962" max="8963" width="0" style="939" hidden="1" customWidth="1"/>
    <col min="8964" max="8964" width="51.5703125" style="939" customWidth="1"/>
    <col min="8965" max="8965" width="38.140625" style="939" customWidth="1"/>
    <col min="8966" max="8966" width="38.42578125" style="939" customWidth="1"/>
    <col min="8967" max="8978" width="5.42578125" style="939" customWidth="1"/>
    <col min="8979" max="8979" width="100.85546875" style="939" customWidth="1"/>
    <col min="8980" max="8980" width="33.85546875" style="939" customWidth="1"/>
    <col min="8981" max="8981" width="28" style="939" customWidth="1"/>
    <col min="8982" max="8982" width="21.85546875" style="939" customWidth="1"/>
    <col min="8983" max="9216" width="11.42578125" style="939"/>
    <col min="9217" max="9217" width="43.5703125" style="939" customWidth="1"/>
    <col min="9218" max="9219" width="0" style="939" hidden="1" customWidth="1"/>
    <col min="9220" max="9220" width="51.5703125" style="939" customWidth="1"/>
    <col min="9221" max="9221" width="38.140625" style="939" customWidth="1"/>
    <col min="9222" max="9222" width="38.42578125" style="939" customWidth="1"/>
    <col min="9223" max="9234" width="5.42578125" style="939" customWidth="1"/>
    <col min="9235" max="9235" width="100.85546875" style="939" customWidth="1"/>
    <col min="9236" max="9236" width="33.85546875" style="939" customWidth="1"/>
    <col min="9237" max="9237" width="28" style="939" customWidth="1"/>
    <col min="9238" max="9238" width="21.85546875" style="939" customWidth="1"/>
    <col min="9239" max="9472" width="11.42578125" style="939"/>
    <col min="9473" max="9473" width="43.5703125" style="939" customWidth="1"/>
    <col min="9474" max="9475" width="0" style="939" hidden="1" customWidth="1"/>
    <col min="9476" max="9476" width="51.5703125" style="939" customWidth="1"/>
    <col min="9477" max="9477" width="38.140625" style="939" customWidth="1"/>
    <col min="9478" max="9478" width="38.42578125" style="939" customWidth="1"/>
    <col min="9479" max="9490" width="5.42578125" style="939" customWidth="1"/>
    <col min="9491" max="9491" width="100.85546875" style="939" customWidth="1"/>
    <col min="9492" max="9492" width="33.85546875" style="939" customWidth="1"/>
    <col min="9493" max="9493" width="28" style="939" customWidth="1"/>
    <col min="9494" max="9494" width="21.85546875" style="939" customWidth="1"/>
    <col min="9495" max="9728" width="11.42578125" style="939"/>
    <col min="9729" max="9729" width="43.5703125" style="939" customWidth="1"/>
    <col min="9730" max="9731" width="0" style="939" hidden="1" customWidth="1"/>
    <col min="9732" max="9732" width="51.5703125" style="939" customWidth="1"/>
    <col min="9733" max="9733" width="38.140625" style="939" customWidth="1"/>
    <col min="9734" max="9734" width="38.42578125" style="939" customWidth="1"/>
    <col min="9735" max="9746" width="5.42578125" style="939" customWidth="1"/>
    <col min="9747" max="9747" width="100.85546875" style="939" customWidth="1"/>
    <col min="9748" max="9748" width="33.85546875" style="939" customWidth="1"/>
    <col min="9749" max="9749" width="28" style="939" customWidth="1"/>
    <col min="9750" max="9750" width="21.85546875" style="939" customWidth="1"/>
    <col min="9751" max="9984" width="11.42578125" style="939"/>
    <col min="9985" max="9985" width="43.5703125" style="939" customWidth="1"/>
    <col min="9986" max="9987" width="0" style="939" hidden="1" customWidth="1"/>
    <col min="9988" max="9988" width="51.5703125" style="939" customWidth="1"/>
    <col min="9989" max="9989" width="38.140625" style="939" customWidth="1"/>
    <col min="9990" max="9990" width="38.42578125" style="939" customWidth="1"/>
    <col min="9991" max="10002" width="5.42578125" style="939" customWidth="1"/>
    <col min="10003" max="10003" width="100.85546875" style="939" customWidth="1"/>
    <col min="10004" max="10004" width="33.85546875" style="939" customWidth="1"/>
    <col min="10005" max="10005" width="28" style="939" customWidth="1"/>
    <col min="10006" max="10006" width="21.85546875" style="939" customWidth="1"/>
    <col min="10007" max="10240" width="11.42578125" style="939"/>
    <col min="10241" max="10241" width="43.5703125" style="939" customWidth="1"/>
    <col min="10242" max="10243" width="0" style="939" hidden="1" customWidth="1"/>
    <col min="10244" max="10244" width="51.5703125" style="939" customWidth="1"/>
    <col min="10245" max="10245" width="38.140625" style="939" customWidth="1"/>
    <col min="10246" max="10246" width="38.42578125" style="939" customWidth="1"/>
    <col min="10247" max="10258" width="5.42578125" style="939" customWidth="1"/>
    <col min="10259" max="10259" width="100.85546875" style="939" customWidth="1"/>
    <col min="10260" max="10260" width="33.85546875" style="939" customWidth="1"/>
    <col min="10261" max="10261" width="28" style="939" customWidth="1"/>
    <col min="10262" max="10262" width="21.85546875" style="939" customWidth="1"/>
    <col min="10263" max="10496" width="11.42578125" style="939"/>
    <col min="10497" max="10497" width="43.5703125" style="939" customWidth="1"/>
    <col min="10498" max="10499" width="0" style="939" hidden="1" customWidth="1"/>
    <col min="10500" max="10500" width="51.5703125" style="939" customWidth="1"/>
    <col min="10501" max="10501" width="38.140625" style="939" customWidth="1"/>
    <col min="10502" max="10502" width="38.42578125" style="939" customWidth="1"/>
    <col min="10503" max="10514" width="5.42578125" style="939" customWidth="1"/>
    <col min="10515" max="10515" width="100.85546875" style="939" customWidth="1"/>
    <col min="10516" max="10516" width="33.85546875" style="939" customWidth="1"/>
    <col min="10517" max="10517" width="28" style="939" customWidth="1"/>
    <col min="10518" max="10518" width="21.85546875" style="939" customWidth="1"/>
    <col min="10519" max="10752" width="11.42578125" style="939"/>
    <col min="10753" max="10753" width="43.5703125" style="939" customWidth="1"/>
    <col min="10754" max="10755" width="0" style="939" hidden="1" customWidth="1"/>
    <col min="10756" max="10756" width="51.5703125" style="939" customWidth="1"/>
    <col min="10757" max="10757" width="38.140625" style="939" customWidth="1"/>
    <col min="10758" max="10758" width="38.42578125" style="939" customWidth="1"/>
    <col min="10759" max="10770" width="5.42578125" style="939" customWidth="1"/>
    <col min="10771" max="10771" width="100.85546875" style="939" customWidth="1"/>
    <col min="10772" max="10772" width="33.85546875" style="939" customWidth="1"/>
    <col min="10773" max="10773" width="28" style="939" customWidth="1"/>
    <col min="10774" max="10774" width="21.85546875" style="939" customWidth="1"/>
    <col min="10775" max="11008" width="11.42578125" style="939"/>
    <col min="11009" max="11009" width="43.5703125" style="939" customWidth="1"/>
    <col min="11010" max="11011" width="0" style="939" hidden="1" customWidth="1"/>
    <col min="11012" max="11012" width="51.5703125" style="939" customWidth="1"/>
    <col min="11013" max="11013" width="38.140625" style="939" customWidth="1"/>
    <col min="11014" max="11014" width="38.42578125" style="939" customWidth="1"/>
    <col min="11015" max="11026" width="5.42578125" style="939" customWidth="1"/>
    <col min="11027" max="11027" width="100.85546875" style="939" customWidth="1"/>
    <col min="11028" max="11028" width="33.85546875" style="939" customWidth="1"/>
    <col min="11029" max="11029" width="28" style="939" customWidth="1"/>
    <col min="11030" max="11030" width="21.85546875" style="939" customWidth="1"/>
    <col min="11031" max="11264" width="11.42578125" style="939"/>
    <col min="11265" max="11265" width="43.5703125" style="939" customWidth="1"/>
    <col min="11266" max="11267" width="0" style="939" hidden="1" customWidth="1"/>
    <col min="11268" max="11268" width="51.5703125" style="939" customWidth="1"/>
    <col min="11269" max="11269" width="38.140625" style="939" customWidth="1"/>
    <col min="11270" max="11270" width="38.42578125" style="939" customWidth="1"/>
    <col min="11271" max="11282" width="5.42578125" style="939" customWidth="1"/>
    <col min="11283" max="11283" width="100.85546875" style="939" customWidth="1"/>
    <col min="11284" max="11284" width="33.85546875" style="939" customWidth="1"/>
    <col min="11285" max="11285" width="28" style="939" customWidth="1"/>
    <col min="11286" max="11286" width="21.85546875" style="939" customWidth="1"/>
    <col min="11287" max="11520" width="11.42578125" style="939"/>
    <col min="11521" max="11521" width="43.5703125" style="939" customWidth="1"/>
    <col min="11522" max="11523" width="0" style="939" hidden="1" customWidth="1"/>
    <col min="11524" max="11524" width="51.5703125" style="939" customWidth="1"/>
    <col min="11525" max="11525" width="38.140625" style="939" customWidth="1"/>
    <col min="11526" max="11526" width="38.42578125" style="939" customWidth="1"/>
    <col min="11527" max="11538" width="5.42578125" style="939" customWidth="1"/>
    <col min="11539" max="11539" width="100.85546875" style="939" customWidth="1"/>
    <col min="11540" max="11540" width="33.85546875" style="939" customWidth="1"/>
    <col min="11541" max="11541" width="28" style="939" customWidth="1"/>
    <col min="11542" max="11542" width="21.85546875" style="939" customWidth="1"/>
    <col min="11543" max="11776" width="11.42578125" style="939"/>
    <col min="11777" max="11777" width="43.5703125" style="939" customWidth="1"/>
    <col min="11778" max="11779" width="0" style="939" hidden="1" customWidth="1"/>
    <col min="11780" max="11780" width="51.5703125" style="939" customWidth="1"/>
    <col min="11781" max="11781" width="38.140625" style="939" customWidth="1"/>
    <col min="11782" max="11782" width="38.42578125" style="939" customWidth="1"/>
    <col min="11783" max="11794" width="5.42578125" style="939" customWidth="1"/>
    <col min="11795" max="11795" width="100.85546875" style="939" customWidth="1"/>
    <col min="11796" max="11796" width="33.85546875" style="939" customWidth="1"/>
    <col min="11797" max="11797" width="28" style="939" customWidth="1"/>
    <col min="11798" max="11798" width="21.85546875" style="939" customWidth="1"/>
    <col min="11799" max="12032" width="11.42578125" style="939"/>
    <col min="12033" max="12033" width="43.5703125" style="939" customWidth="1"/>
    <col min="12034" max="12035" width="0" style="939" hidden="1" customWidth="1"/>
    <col min="12036" max="12036" width="51.5703125" style="939" customWidth="1"/>
    <col min="12037" max="12037" width="38.140625" style="939" customWidth="1"/>
    <col min="12038" max="12038" width="38.42578125" style="939" customWidth="1"/>
    <col min="12039" max="12050" width="5.42578125" style="939" customWidth="1"/>
    <col min="12051" max="12051" width="100.85546875" style="939" customWidth="1"/>
    <col min="12052" max="12052" width="33.85546875" style="939" customWidth="1"/>
    <col min="12053" max="12053" width="28" style="939" customWidth="1"/>
    <col min="12054" max="12054" width="21.85546875" style="939" customWidth="1"/>
    <col min="12055" max="12288" width="11.42578125" style="939"/>
    <col min="12289" max="12289" width="43.5703125" style="939" customWidth="1"/>
    <col min="12290" max="12291" width="0" style="939" hidden="1" customWidth="1"/>
    <col min="12292" max="12292" width="51.5703125" style="939" customWidth="1"/>
    <col min="12293" max="12293" width="38.140625" style="939" customWidth="1"/>
    <col min="12294" max="12294" width="38.42578125" style="939" customWidth="1"/>
    <col min="12295" max="12306" width="5.42578125" style="939" customWidth="1"/>
    <col min="12307" max="12307" width="100.85546875" style="939" customWidth="1"/>
    <col min="12308" max="12308" width="33.85546875" style="939" customWidth="1"/>
    <col min="12309" max="12309" width="28" style="939" customWidth="1"/>
    <col min="12310" max="12310" width="21.85546875" style="939" customWidth="1"/>
    <col min="12311" max="12544" width="11.42578125" style="939"/>
    <col min="12545" max="12545" width="43.5703125" style="939" customWidth="1"/>
    <col min="12546" max="12547" width="0" style="939" hidden="1" customWidth="1"/>
    <col min="12548" max="12548" width="51.5703125" style="939" customWidth="1"/>
    <col min="12549" max="12549" width="38.140625" style="939" customWidth="1"/>
    <col min="12550" max="12550" width="38.42578125" style="939" customWidth="1"/>
    <col min="12551" max="12562" width="5.42578125" style="939" customWidth="1"/>
    <col min="12563" max="12563" width="100.85546875" style="939" customWidth="1"/>
    <col min="12564" max="12564" width="33.85546875" style="939" customWidth="1"/>
    <col min="12565" max="12565" width="28" style="939" customWidth="1"/>
    <col min="12566" max="12566" width="21.85546875" style="939" customWidth="1"/>
    <col min="12567" max="12800" width="11.42578125" style="939"/>
    <col min="12801" max="12801" width="43.5703125" style="939" customWidth="1"/>
    <col min="12802" max="12803" width="0" style="939" hidden="1" customWidth="1"/>
    <col min="12804" max="12804" width="51.5703125" style="939" customWidth="1"/>
    <col min="12805" max="12805" width="38.140625" style="939" customWidth="1"/>
    <col min="12806" max="12806" width="38.42578125" style="939" customWidth="1"/>
    <col min="12807" max="12818" width="5.42578125" style="939" customWidth="1"/>
    <col min="12819" max="12819" width="100.85546875" style="939" customWidth="1"/>
    <col min="12820" max="12820" width="33.85546875" style="939" customWidth="1"/>
    <col min="12821" max="12821" width="28" style="939" customWidth="1"/>
    <col min="12822" max="12822" width="21.85546875" style="939" customWidth="1"/>
    <col min="12823" max="13056" width="11.42578125" style="939"/>
    <col min="13057" max="13057" width="43.5703125" style="939" customWidth="1"/>
    <col min="13058" max="13059" width="0" style="939" hidden="1" customWidth="1"/>
    <col min="13060" max="13060" width="51.5703125" style="939" customWidth="1"/>
    <col min="13061" max="13061" width="38.140625" style="939" customWidth="1"/>
    <col min="13062" max="13062" width="38.42578125" style="939" customWidth="1"/>
    <col min="13063" max="13074" width="5.42578125" style="939" customWidth="1"/>
    <col min="13075" max="13075" width="100.85546875" style="939" customWidth="1"/>
    <col min="13076" max="13076" width="33.85546875" style="939" customWidth="1"/>
    <col min="13077" max="13077" width="28" style="939" customWidth="1"/>
    <col min="13078" max="13078" width="21.85546875" style="939" customWidth="1"/>
    <col min="13079" max="13312" width="11.42578125" style="939"/>
    <col min="13313" max="13313" width="43.5703125" style="939" customWidth="1"/>
    <col min="13314" max="13315" width="0" style="939" hidden="1" customWidth="1"/>
    <col min="13316" max="13316" width="51.5703125" style="939" customWidth="1"/>
    <col min="13317" max="13317" width="38.140625" style="939" customWidth="1"/>
    <col min="13318" max="13318" width="38.42578125" style="939" customWidth="1"/>
    <col min="13319" max="13330" width="5.42578125" style="939" customWidth="1"/>
    <col min="13331" max="13331" width="100.85546875" style="939" customWidth="1"/>
    <col min="13332" max="13332" width="33.85546875" style="939" customWidth="1"/>
    <col min="13333" max="13333" width="28" style="939" customWidth="1"/>
    <col min="13334" max="13334" width="21.85546875" style="939" customWidth="1"/>
    <col min="13335" max="13568" width="11.42578125" style="939"/>
    <col min="13569" max="13569" width="43.5703125" style="939" customWidth="1"/>
    <col min="13570" max="13571" width="0" style="939" hidden="1" customWidth="1"/>
    <col min="13572" max="13572" width="51.5703125" style="939" customWidth="1"/>
    <col min="13573" max="13573" width="38.140625" style="939" customWidth="1"/>
    <col min="13574" max="13574" width="38.42578125" style="939" customWidth="1"/>
    <col min="13575" max="13586" width="5.42578125" style="939" customWidth="1"/>
    <col min="13587" max="13587" width="100.85546875" style="939" customWidth="1"/>
    <col min="13588" max="13588" width="33.85546875" style="939" customWidth="1"/>
    <col min="13589" max="13589" width="28" style="939" customWidth="1"/>
    <col min="13590" max="13590" width="21.85546875" style="939" customWidth="1"/>
    <col min="13591" max="13824" width="11.42578125" style="939"/>
    <col min="13825" max="13825" width="43.5703125" style="939" customWidth="1"/>
    <col min="13826" max="13827" width="0" style="939" hidden="1" customWidth="1"/>
    <col min="13828" max="13828" width="51.5703125" style="939" customWidth="1"/>
    <col min="13829" max="13829" width="38.140625" style="939" customWidth="1"/>
    <col min="13830" max="13830" width="38.42578125" style="939" customWidth="1"/>
    <col min="13831" max="13842" width="5.42578125" style="939" customWidth="1"/>
    <col min="13843" max="13843" width="100.85546875" style="939" customWidth="1"/>
    <col min="13844" max="13844" width="33.85546875" style="939" customWidth="1"/>
    <col min="13845" max="13845" width="28" style="939" customWidth="1"/>
    <col min="13846" max="13846" width="21.85546875" style="939" customWidth="1"/>
    <col min="13847" max="14080" width="11.42578125" style="939"/>
    <col min="14081" max="14081" width="43.5703125" style="939" customWidth="1"/>
    <col min="14082" max="14083" width="0" style="939" hidden="1" customWidth="1"/>
    <col min="14084" max="14084" width="51.5703125" style="939" customWidth="1"/>
    <col min="14085" max="14085" width="38.140625" style="939" customWidth="1"/>
    <col min="14086" max="14086" width="38.42578125" style="939" customWidth="1"/>
    <col min="14087" max="14098" width="5.42578125" style="939" customWidth="1"/>
    <col min="14099" max="14099" width="100.85546875" style="939" customWidth="1"/>
    <col min="14100" max="14100" width="33.85546875" style="939" customWidth="1"/>
    <col min="14101" max="14101" width="28" style="939" customWidth="1"/>
    <col min="14102" max="14102" width="21.85546875" style="939" customWidth="1"/>
    <col min="14103" max="14336" width="11.42578125" style="939"/>
    <col min="14337" max="14337" width="43.5703125" style="939" customWidth="1"/>
    <col min="14338" max="14339" width="0" style="939" hidden="1" customWidth="1"/>
    <col min="14340" max="14340" width="51.5703125" style="939" customWidth="1"/>
    <col min="14341" max="14341" width="38.140625" style="939" customWidth="1"/>
    <col min="14342" max="14342" width="38.42578125" style="939" customWidth="1"/>
    <col min="14343" max="14354" width="5.42578125" style="939" customWidth="1"/>
    <col min="14355" max="14355" width="100.85546875" style="939" customWidth="1"/>
    <col min="14356" max="14356" width="33.85546875" style="939" customWidth="1"/>
    <col min="14357" max="14357" width="28" style="939" customWidth="1"/>
    <col min="14358" max="14358" width="21.85546875" style="939" customWidth="1"/>
    <col min="14359" max="14592" width="11.42578125" style="939"/>
    <col min="14593" max="14593" width="43.5703125" style="939" customWidth="1"/>
    <col min="14594" max="14595" width="0" style="939" hidden="1" customWidth="1"/>
    <col min="14596" max="14596" width="51.5703125" style="939" customWidth="1"/>
    <col min="14597" max="14597" width="38.140625" style="939" customWidth="1"/>
    <col min="14598" max="14598" width="38.42578125" style="939" customWidth="1"/>
    <col min="14599" max="14610" width="5.42578125" style="939" customWidth="1"/>
    <col min="14611" max="14611" width="100.85546875" style="939" customWidth="1"/>
    <col min="14612" max="14612" width="33.85546875" style="939" customWidth="1"/>
    <col min="14613" max="14613" width="28" style="939" customWidth="1"/>
    <col min="14614" max="14614" width="21.85546875" style="939" customWidth="1"/>
    <col min="14615" max="14848" width="11.42578125" style="939"/>
    <col min="14849" max="14849" width="43.5703125" style="939" customWidth="1"/>
    <col min="14850" max="14851" width="0" style="939" hidden="1" customWidth="1"/>
    <col min="14852" max="14852" width="51.5703125" style="939" customWidth="1"/>
    <col min="14853" max="14853" width="38.140625" style="939" customWidth="1"/>
    <col min="14854" max="14854" width="38.42578125" style="939" customWidth="1"/>
    <col min="14855" max="14866" width="5.42578125" style="939" customWidth="1"/>
    <col min="14867" max="14867" width="100.85546875" style="939" customWidth="1"/>
    <col min="14868" max="14868" width="33.85546875" style="939" customWidth="1"/>
    <col min="14869" max="14869" width="28" style="939" customWidth="1"/>
    <col min="14870" max="14870" width="21.85546875" style="939" customWidth="1"/>
    <col min="14871" max="15104" width="11.42578125" style="939"/>
    <col min="15105" max="15105" width="43.5703125" style="939" customWidth="1"/>
    <col min="15106" max="15107" width="0" style="939" hidden="1" customWidth="1"/>
    <col min="15108" max="15108" width="51.5703125" style="939" customWidth="1"/>
    <col min="15109" max="15109" width="38.140625" style="939" customWidth="1"/>
    <col min="15110" max="15110" width="38.42578125" style="939" customWidth="1"/>
    <col min="15111" max="15122" width="5.42578125" style="939" customWidth="1"/>
    <col min="15123" max="15123" width="100.85546875" style="939" customWidth="1"/>
    <col min="15124" max="15124" width="33.85546875" style="939" customWidth="1"/>
    <col min="15125" max="15125" width="28" style="939" customWidth="1"/>
    <col min="15126" max="15126" width="21.85546875" style="939" customWidth="1"/>
    <col min="15127" max="15360" width="11.42578125" style="939"/>
    <col min="15361" max="15361" width="43.5703125" style="939" customWidth="1"/>
    <col min="15362" max="15363" width="0" style="939" hidden="1" customWidth="1"/>
    <col min="15364" max="15364" width="51.5703125" style="939" customWidth="1"/>
    <col min="15365" max="15365" width="38.140625" style="939" customWidth="1"/>
    <col min="15366" max="15366" width="38.42578125" style="939" customWidth="1"/>
    <col min="15367" max="15378" width="5.42578125" style="939" customWidth="1"/>
    <col min="15379" max="15379" width="100.85546875" style="939" customWidth="1"/>
    <col min="15380" max="15380" width="33.85546875" style="939" customWidth="1"/>
    <col min="15381" max="15381" width="28" style="939" customWidth="1"/>
    <col min="15382" max="15382" width="21.85546875" style="939" customWidth="1"/>
    <col min="15383" max="15616" width="11.42578125" style="939"/>
    <col min="15617" max="15617" width="43.5703125" style="939" customWidth="1"/>
    <col min="15618" max="15619" width="0" style="939" hidden="1" customWidth="1"/>
    <col min="15620" max="15620" width="51.5703125" style="939" customWidth="1"/>
    <col min="15621" max="15621" width="38.140625" style="939" customWidth="1"/>
    <col min="15622" max="15622" width="38.42578125" style="939" customWidth="1"/>
    <col min="15623" max="15634" width="5.42578125" style="939" customWidth="1"/>
    <col min="15635" max="15635" width="100.85546875" style="939" customWidth="1"/>
    <col min="15636" max="15636" width="33.85546875" style="939" customWidth="1"/>
    <col min="15637" max="15637" width="28" style="939" customWidth="1"/>
    <col min="15638" max="15638" width="21.85546875" style="939" customWidth="1"/>
    <col min="15639" max="15872" width="11.42578125" style="939"/>
    <col min="15873" max="15873" width="43.5703125" style="939" customWidth="1"/>
    <col min="15874" max="15875" width="0" style="939" hidden="1" customWidth="1"/>
    <col min="15876" max="15876" width="51.5703125" style="939" customWidth="1"/>
    <col min="15877" max="15877" width="38.140625" style="939" customWidth="1"/>
    <col min="15878" max="15878" width="38.42578125" style="939" customWidth="1"/>
    <col min="15879" max="15890" width="5.42578125" style="939" customWidth="1"/>
    <col min="15891" max="15891" width="100.85546875" style="939" customWidth="1"/>
    <col min="15892" max="15892" width="33.85546875" style="939" customWidth="1"/>
    <col min="15893" max="15893" width="28" style="939" customWidth="1"/>
    <col min="15894" max="15894" width="21.85546875" style="939" customWidth="1"/>
    <col min="15895" max="16128" width="11.42578125" style="939"/>
    <col min="16129" max="16129" width="43.5703125" style="939" customWidth="1"/>
    <col min="16130" max="16131" width="0" style="939" hidden="1" customWidth="1"/>
    <col min="16132" max="16132" width="51.5703125" style="939" customWidth="1"/>
    <col min="16133" max="16133" width="38.140625" style="939" customWidth="1"/>
    <col min="16134" max="16134" width="38.42578125" style="939" customWidth="1"/>
    <col min="16135" max="16146" width="5.42578125" style="939" customWidth="1"/>
    <col min="16147" max="16147" width="100.85546875" style="939" customWidth="1"/>
    <col min="16148" max="16148" width="33.85546875" style="939" customWidth="1"/>
    <col min="16149" max="16149" width="28" style="939" customWidth="1"/>
    <col min="16150" max="16150" width="21.85546875" style="939" customWidth="1"/>
    <col min="16151" max="16384" width="11.42578125" style="939"/>
  </cols>
  <sheetData>
    <row r="1" spans="1:21" ht="25.5">
      <c r="A1" s="938"/>
      <c r="B1" s="938"/>
      <c r="C1" s="938"/>
      <c r="D1" s="938"/>
      <c r="E1" s="938"/>
      <c r="F1" s="938"/>
      <c r="G1" s="938"/>
      <c r="H1" s="938"/>
      <c r="I1" s="938"/>
      <c r="J1" s="938"/>
      <c r="K1" s="938"/>
      <c r="L1" s="938"/>
      <c r="M1" s="938"/>
      <c r="N1" s="938"/>
      <c r="O1" s="938"/>
      <c r="P1" s="938"/>
      <c r="Q1" s="938"/>
      <c r="R1" s="938"/>
      <c r="S1" s="938"/>
      <c r="T1" s="938"/>
      <c r="U1" s="938"/>
    </row>
    <row r="2" spans="1:21" ht="40.5" customHeight="1">
      <c r="A2" s="938"/>
      <c r="B2" s="938"/>
      <c r="C2" s="938"/>
      <c r="D2" s="938"/>
      <c r="E2" s="938"/>
      <c r="F2" s="938"/>
      <c r="G2" s="938"/>
      <c r="H2" s="938"/>
      <c r="I2" s="938"/>
      <c r="J2" s="938"/>
      <c r="K2" s="938"/>
      <c r="L2" s="938"/>
      <c r="M2" s="938"/>
      <c r="N2" s="938"/>
      <c r="O2" s="938"/>
      <c r="P2" s="938"/>
      <c r="Q2" s="938"/>
      <c r="R2" s="938"/>
      <c r="S2" s="938"/>
      <c r="T2" s="938"/>
      <c r="U2" s="938"/>
    </row>
    <row r="3" spans="1:21" ht="41.25" customHeight="1">
      <c r="A3" s="1573" t="s">
        <v>0</v>
      </c>
      <c r="B3" s="1573"/>
      <c r="C3" s="1573"/>
      <c r="D3" s="1573"/>
      <c r="E3" s="1573"/>
      <c r="F3" s="1573"/>
      <c r="G3" s="1573"/>
      <c r="H3" s="1573"/>
      <c r="I3" s="1573"/>
      <c r="J3" s="1573"/>
      <c r="K3" s="1573"/>
      <c r="L3" s="1573"/>
      <c r="M3" s="1573"/>
      <c r="N3" s="1573"/>
      <c r="O3" s="1573"/>
      <c r="P3" s="1573"/>
      <c r="Q3" s="1573"/>
      <c r="R3" s="1573"/>
      <c r="S3" s="1573"/>
      <c r="T3" s="1573"/>
      <c r="U3" s="1573"/>
    </row>
    <row r="4" spans="1:21" ht="39.75" customHeight="1">
      <c r="A4" s="1574" t="s">
        <v>2655</v>
      </c>
      <c r="B4" s="1574"/>
      <c r="C4" s="1574"/>
      <c r="D4" s="1574"/>
      <c r="E4" s="1574"/>
      <c r="F4" s="1574"/>
      <c r="G4" s="1574"/>
      <c r="H4" s="1574"/>
      <c r="I4" s="1574"/>
      <c r="J4" s="1574"/>
      <c r="K4" s="1574"/>
      <c r="L4" s="1574"/>
      <c r="M4" s="1574"/>
      <c r="N4" s="1574"/>
      <c r="O4" s="1574"/>
      <c r="P4" s="1574"/>
      <c r="Q4" s="1574"/>
      <c r="R4" s="1574"/>
      <c r="S4" s="1574"/>
      <c r="T4" s="1574"/>
      <c r="U4" s="1574"/>
    </row>
    <row r="5" spans="1:21" ht="27" customHeight="1">
      <c r="A5" s="1575" t="s">
        <v>177</v>
      </c>
      <c r="B5" s="1576"/>
      <c r="C5" s="1576"/>
      <c r="D5" s="1576"/>
      <c r="E5" s="1576"/>
      <c r="F5" s="1576"/>
      <c r="G5" s="1576"/>
      <c r="H5" s="1576"/>
      <c r="I5" s="1576"/>
      <c r="J5" s="1576"/>
      <c r="K5" s="1576"/>
      <c r="L5" s="1576"/>
      <c r="M5" s="1576"/>
      <c r="N5" s="1576"/>
      <c r="O5" s="1576"/>
      <c r="P5" s="1576"/>
      <c r="Q5" s="1576"/>
      <c r="R5" s="1576"/>
      <c r="S5" s="1576"/>
      <c r="T5" s="1576"/>
      <c r="U5" s="1577"/>
    </row>
    <row r="6" spans="1:21" ht="27" customHeight="1">
      <c r="A6" s="370"/>
      <c r="B6" s="370"/>
      <c r="C6" s="370"/>
      <c r="D6" s="370"/>
      <c r="E6" s="370"/>
      <c r="F6" s="370"/>
      <c r="G6" s="370"/>
      <c r="H6" s="370"/>
      <c r="I6" s="370"/>
      <c r="J6" s="370"/>
      <c r="K6" s="370"/>
      <c r="L6" s="370"/>
      <c r="M6" s="370"/>
      <c r="N6" s="370"/>
      <c r="O6" s="370"/>
      <c r="P6" s="370"/>
      <c r="Q6" s="370"/>
      <c r="R6" s="370"/>
      <c r="S6" s="370"/>
      <c r="T6" s="370"/>
      <c r="U6" s="370"/>
    </row>
    <row r="7" spans="1:21" ht="34.5" customHeight="1">
      <c r="A7" s="1578" t="s">
        <v>2</v>
      </c>
      <c r="B7" s="1578"/>
      <c r="C7" s="1578"/>
      <c r="D7" s="1578"/>
      <c r="E7" s="1578"/>
      <c r="F7" s="1578"/>
      <c r="G7" s="1578"/>
      <c r="H7" s="1578"/>
      <c r="I7" s="1578"/>
      <c r="J7" s="1578"/>
      <c r="K7" s="1578"/>
      <c r="L7" s="1578"/>
      <c r="M7" s="1578"/>
      <c r="N7" s="1578"/>
      <c r="O7" s="1578"/>
      <c r="P7" s="1578"/>
      <c r="Q7" s="1578"/>
      <c r="R7" s="1578"/>
      <c r="S7" s="1578"/>
      <c r="T7" s="1578"/>
      <c r="U7" s="1578"/>
    </row>
    <row r="8" spans="1:21" s="388" customFormat="1" ht="26.25">
      <c r="A8" s="926"/>
      <c r="B8" s="927"/>
      <c r="C8" s="927"/>
      <c r="D8" s="927"/>
      <c r="E8" s="928"/>
      <c r="F8" s="927"/>
      <c r="G8" s="1579"/>
      <c r="H8" s="1579"/>
      <c r="I8" s="1579"/>
      <c r="J8" s="1579"/>
      <c r="K8" s="1579"/>
      <c r="L8" s="1579"/>
      <c r="M8" s="1579"/>
      <c r="N8" s="1579"/>
      <c r="O8" s="1579"/>
      <c r="P8" s="1579"/>
      <c r="Q8" s="1579"/>
      <c r="R8" s="1579"/>
      <c r="S8" s="1580"/>
      <c r="T8" s="1580"/>
      <c r="U8" s="1580"/>
    </row>
    <row r="9" spans="1:21" s="388" customFormat="1" ht="33" customHeight="1">
      <c r="A9" s="1585" t="s">
        <v>4</v>
      </c>
      <c r="B9" s="1585" t="s">
        <v>5</v>
      </c>
      <c r="C9" s="1585" t="s">
        <v>6</v>
      </c>
      <c r="D9" s="1582" t="s">
        <v>7</v>
      </c>
      <c r="E9" s="1582" t="s">
        <v>179</v>
      </c>
      <c r="F9" s="1582" t="s">
        <v>180</v>
      </c>
      <c r="G9" s="1581" t="s">
        <v>10</v>
      </c>
      <c r="H9" s="1581"/>
      <c r="I9" s="1581"/>
      <c r="J9" s="1581"/>
      <c r="K9" s="1581"/>
      <c r="L9" s="1581"/>
      <c r="M9" s="1581"/>
      <c r="N9" s="1581"/>
      <c r="O9" s="1581"/>
      <c r="P9" s="1581"/>
      <c r="Q9" s="1581"/>
      <c r="R9" s="1581"/>
      <c r="S9" s="1582" t="s">
        <v>11</v>
      </c>
      <c r="T9" s="1582"/>
      <c r="U9" s="1582"/>
    </row>
    <row r="10" spans="1:21" s="388" customFormat="1" ht="37.5" customHeight="1">
      <c r="A10" s="1585"/>
      <c r="B10" s="1585"/>
      <c r="C10" s="1585"/>
      <c r="D10" s="1582"/>
      <c r="E10" s="1582"/>
      <c r="F10" s="1582"/>
      <c r="G10" s="1583" t="s">
        <v>12</v>
      </c>
      <c r="H10" s="1583"/>
      <c r="I10" s="1583"/>
      <c r="J10" s="1583" t="s">
        <v>13</v>
      </c>
      <c r="K10" s="1583"/>
      <c r="L10" s="1583"/>
      <c r="M10" s="1583" t="s">
        <v>14</v>
      </c>
      <c r="N10" s="1583"/>
      <c r="O10" s="1583"/>
      <c r="P10" s="1583" t="s">
        <v>15</v>
      </c>
      <c r="Q10" s="1583"/>
      <c r="R10" s="1583"/>
      <c r="S10" s="1584" t="s">
        <v>16</v>
      </c>
      <c r="T10" s="1584" t="s">
        <v>17</v>
      </c>
      <c r="U10" s="1584"/>
    </row>
    <row r="11" spans="1:21" s="388" customFormat="1" ht="33" customHeight="1">
      <c r="A11" s="1585"/>
      <c r="B11" s="1585"/>
      <c r="C11" s="1585"/>
      <c r="D11" s="1582"/>
      <c r="E11" s="1582"/>
      <c r="F11" s="1582"/>
      <c r="G11" s="929">
        <v>1</v>
      </c>
      <c r="H11" s="929">
        <v>2</v>
      </c>
      <c r="I11" s="929">
        <v>3</v>
      </c>
      <c r="J11" s="929">
        <v>4</v>
      </c>
      <c r="K11" s="929">
        <v>5</v>
      </c>
      <c r="L11" s="929">
        <v>6</v>
      </c>
      <c r="M11" s="929">
        <v>7</v>
      </c>
      <c r="N11" s="929">
        <v>8</v>
      </c>
      <c r="O11" s="929">
        <v>9</v>
      </c>
      <c r="P11" s="929">
        <v>10</v>
      </c>
      <c r="Q11" s="929">
        <v>11</v>
      </c>
      <c r="R11" s="929">
        <v>12</v>
      </c>
      <c r="S11" s="1584"/>
      <c r="T11" s="930" t="s">
        <v>18</v>
      </c>
      <c r="U11" s="930" t="s">
        <v>19</v>
      </c>
    </row>
    <row r="12" spans="1:21" s="941" customFormat="1" ht="116.25" customHeight="1">
      <c r="A12" s="1589" t="s">
        <v>2656</v>
      </c>
      <c r="B12" s="1588" t="s">
        <v>2657</v>
      </c>
      <c r="C12" s="1590">
        <v>1</v>
      </c>
      <c r="D12" s="931" t="s">
        <v>2658</v>
      </c>
      <c r="E12" s="940" t="s">
        <v>2659</v>
      </c>
      <c r="F12" s="1591" t="s">
        <v>2660</v>
      </c>
      <c r="G12" s="932"/>
      <c r="H12" s="932"/>
      <c r="I12" s="932"/>
      <c r="J12" s="932"/>
      <c r="K12" s="932"/>
      <c r="L12" s="932"/>
      <c r="M12" s="932"/>
      <c r="N12" s="932"/>
      <c r="O12" s="932"/>
      <c r="P12" s="932"/>
      <c r="Q12" s="932"/>
      <c r="R12" s="932"/>
      <c r="S12" s="1589" t="s">
        <v>2661</v>
      </c>
      <c r="T12" s="1592">
        <v>9948800</v>
      </c>
      <c r="U12" s="1592">
        <v>70000</v>
      </c>
    </row>
    <row r="13" spans="1:21" s="941" customFormat="1" ht="52.5" customHeight="1">
      <c r="A13" s="1589"/>
      <c r="B13" s="1588"/>
      <c r="C13" s="1590"/>
      <c r="D13" s="931" t="s">
        <v>2662</v>
      </c>
      <c r="E13" s="940" t="s">
        <v>2663</v>
      </c>
      <c r="F13" s="1591"/>
      <c r="G13" s="932"/>
      <c r="H13" s="932"/>
      <c r="I13" s="932"/>
      <c r="J13" s="932"/>
      <c r="K13" s="932"/>
      <c r="L13" s="932"/>
      <c r="M13" s="932"/>
      <c r="N13" s="932"/>
      <c r="O13" s="932"/>
      <c r="P13" s="932"/>
      <c r="Q13" s="932"/>
      <c r="R13" s="932"/>
      <c r="S13" s="1589"/>
      <c r="T13" s="1592"/>
      <c r="U13" s="1592"/>
    </row>
    <row r="14" spans="1:21" s="941" customFormat="1" ht="84.75" customHeight="1">
      <c r="A14" s="1589"/>
      <c r="B14" s="1588" t="s">
        <v>2664</v>
      </c>
      <c r="C14" s="1590"/>
      <c r="D14" s="931" t="s">
        <v>2665</v>
      </c>
      <c r="E14" s="942" t="s">
        <v>2666</v>
      </c>
      <c r="F14" s="1591"/>
      <c r="G14" s="932"/>
      <c r="H14" s="932"/>
      <c r="I14" s="932"/>
      <c r="J14" s="932"/>
      <c r="K14" s="932"/>
      <c r="L14" s="932"/>
      <c r="M14" s="932"/>
      <c r="N14" s="932"/>
      <c r="O14" s="932"/>
      <c r="P14" s="932"/>
      <c r="Q14" s="932"/>
      <c r="R14" s="932"/>
      <c r="S14" s="1589"/>
      <c r="T14" s="1592"/>
      <c r="U14" s="1592"/>
    </row>
    <row r="15" spans="1:21" s="941" customFormat="1" ht="409.6" customHeight="1">
      <c r="A15" s="1589"/>
      <c r="B15" s="1588"/>
      <c r="C15" s="1590"/>
      <c r="D15" s="931" t="s">
        <v>2667</v>
      </c>
      <c r="E15" s="942" t="s">
        <v>2668</v>
      </c>
      <c r="F15" s="1591"/>
      <c r="G15" s="932"/>
      <c r="H15" s="932"/>
      <c r="I15" s="932"/>
      <c r="J15" s="932"/>
      <c r="K15" s="932"/>
      <c r="L15" s="932"/>
      <c r="M15" s="932"/>
      <c r="N15" s="932"/>
      <c r="O15" s="932"/>
      <c r="P15" s="932"/>
      <c r="Q15" s="932"/>
      <c r="R15" s="932"/>
      <c r="S15" s="1589"/>
      <c r="T15" s="1592"/>
      <c r="U15" s="1592"/>
    </row>
    <row r="16" spans="1:21" s="938" customFormat="1" ht="86.25" customHeight="1">
      <c r="A16" s="1589" t="s">
        <v>2669</v>
      </c>
      <c r="B16" s="1588" t="s">
        <v>2670</v>
      </c>
      <c r="C16" s="1593">
        <v>1</v>
      </c>
      <c r="D16" s="931" t="s">
        <v>2671</v>
      </c>
      <c r="E16" s="943" t="s">
        <v>2672</v>
      </c>
      <c r="F16" s="1591" t="s">
        <v>2660</v>
      </c>
      <c r="G16" s="932"/>
      <c r="H16" s="932"/>
      <c r="I16" s="932"/>
      <c r="J16" s="932"/>
      <c r="K16" s="932"/>
      <c r="L16" s="932"/>
      <c r="M16" s="932"/>
      <c r="N16" s="932"/>
      <c r="O16" s="932"/>
      <c r="P16" s="932"/>
      <c r="Q16" s="932"/>
      <c r="R16" s="932"/>
      <c r="S16" s="1594" t="s">
        <v>3</v>
      </c>
      <c r="T16" s="1595">
        <v>0</v>
      </c>
      <c r="U16" s="1595">
        <v>0</v>
      </c>
    </row>
    <row r="17" spans="1:21" s="938" customFormat="1" ht="64.5" customHeight="1">
      <c r="A17" s="1589"/>
      <c r="B17" s="1588"/>
      <c r="C17" s="1593"/>
      <c r="D17" s="931" t="s">
        <v>2673</v>
      </c>
      <c r="E17" s="940"/>
      <c r="F17" s="1591"/>
      <c r="G17" s="932"/>
      <c r="H17" s="932"/>
      <c r="I17" s="932"/>
      <c r="J17" s="932"/>
      <c r="K17" s="932"/>
      <c r="L17" s="932"/>
      <c r="M17" s="932"/>
      <c r="N17" s="932"/>
      <c r="O17" s="932"/>
      <c r="P17" s="932"/>
      <c r="Q17" s="932"/>
      <c r="R17" s="932"/>
      <c r="S17" s="1594"/>
      <c r="T17" s="1595"/>
      <c r="U17" s="1595"/>
    </row>
    <row r="18" spans="1:21" s="938" customFormat="1" ht="52.5" customHeight="1">
      <c r="A18" s="1589"/>
      <c r="B18" s="1588"/>
      <c r="C18" s="1593"/>
      <c r="D18" s="1589" t="s">
        <v>2674</v>
      </c>
      <c r="E18" s="1586" t="s">
        <v>2675</v>
      </c>
      <c r="F18" s="1591"/>
      <c r="G18" s="932"/>
      <c r="H18" s="932"/>
      <c r="I18" s="932"/>
      <c r="J18" s="932"/>
      <c r="K18" s="932"/>
      <c r="L18" s="932"/>
      <c r="M18" s="932"/>
      <c r="N18" s="932"/>
      <c r="O18" s="932"/>
      <c r="P18" s="932"/>
      <c r="Q18" s="932"/>
      <c r="R18" s="932"/>
      <c r="S18" s="1594"/>
      <c r="T18" s="1595"/>
      <c r="U18" s="1595"/>
    </row>
    <row r="19" spans="1:21" s="938" customFormat="1" ht="57.75" customHeight="1">
      <c r="A19" s="1589"/>
      <c r="B19" s="1588" t="s">
        <v>2676</v>
      </c>
      <c r="C19" s="1593"/>
      <c r="D19" s="1589"/>
      <c r="E19" s="1587"/>
      <c r="F19" s="1591"/>
      <c r="G19" s="932"/>
      <c r="H19" s="932"/>
      <c r="I19" s="932"/>
      <c r="J19" s="932"/>
      <c r="K19" s="932"/>
      <c r="L19" s="932"/>
      <c r="M19" s="932"/>
      <c r="N19" s="932"/>
      <c r="O19" s="932"/>
      <c r="P19" s="932"/>
      <c r="Q19" s="932"/>
      <c r="R19" s="932"/>
      <c r="S19" s="1594"/>
      <c r="T19" s="1595"/>
      <c r="U19" s="1595"/>
    </row>
    <row r="20" spans="1:21" s="938" customFormat="1" ht="52.5" customHeight="1">
      <c r="A20" s="1589"/>
      <c r="B20" s="1588"/>
      <c r="C20" s="1593"/>
      <c r="D20" s="931" t="s">
        <v>2677</v>
      </c>
      <c r="E20" s="940" t="s">
        <v>2678</v>
      </c>
      <c r="F20" s="1591"/>
      <c r="G20" s="932"/>
      <c r="H20" s="932"/>
      <c r="I20" s="932"/>
      <c r="J20" s="932"/>
      <c r="K20" s="932"/>
      <c r="L20" s="932"/>
      <c r="M20" s="932"/>
      <c r="N20" s="932"/>
      <c r="O20" s="932"/>
      <c r="P20" s="932"/>
      <c r="Q20" s="932"/>
      <c r="R20" s="932"/>
      <c r="S20" s="1594"/>
      <c r="T20" s="1595"/>
      <c r="U20" s="1595"/>
    </row>
    <row r="21" spans="1:21" s="938" customFormat="1" ht="321" customHeight="1">
      <c r="A21" s="1589"/>
      <c r="B21" s="1588"/>
      <c r="C21" s="1593"/>
      <c r="D21" s="931" t="s">
        <v>2679</v>
      </c>
      <c r="E21" s="940"/>
      <c r="F21" s="1591"/>
      <c r="G21" s="932"/>
      <c r="H21" s="932"/>
      <c r="I21" s="932"/>
      <c r="J21" s="932"/>
      <c r="K21" s="932"/>
      <c r="L21" s="932"/>
      <c r="M21" s="932"/>
      <c r="N21" s="932"/>
      <c r="O21" s="932"/>
      <c r="P21" s="932"/>
      <c r="Q21" s="932"/>
      <c r="R21" s="932"/>
      <c r="S21" s="1594"/>
      <c r="T21" s="1595"/>
      <c r="U21" s="1595"/>
    </row>
    <row r="22" spans="1:21" s="938" customFormat="1" ht="66.75" customHeight="1">
      <c r="A22" s="1589" t="s">
        <v>2680</v>
      </c>
      <c r="B22" s="1589" t="s">
        <v>2681</v>
      </c>
      <c r="C22" s="1590">
        <v>1</v>
      </c>
      <c r="D22" s="931" t="s">
        <v>2682</v>
      </c>
      <c r="E22" s="937"/>
      <c r="F22" s="1591" t="s">
        <v>2683</v>
      </c>
      <c r="G22" s="932"/>
      <c r="H22" s="932"/>
      <c r="I22" s="932"/>
      <c r="J22" s="932"/>
      <c r="K22" s="932"/>
      <c r="L22" s="932"/>
      <c r="M22" s="932"/>
      <c r="N22" s="932"/>
      <c r="O22" s="932"/>
      <c r="P22" s="932"/>
      <c r="Q22" s="932"/>
      <c r="R22" s="932"/>
      <c r="S22" s="1588"/>
      <c r="T22" s="1595">
        <v>0</v>
      </c>
      <c r="U22" s="1595">
        <v>0</v>
      </c>
    </row>
    <row r="23" spans="1:21" s="938" customFormat="1" ht="45.75" customHeight="1">
      <c r="A23" s="1589"/>
      <c r="B23" s="1589"/>
      <c r="C23" s="1590"/>
      <c r="D23" s="931" t="s">
        <v>2684</v>
      </c>
      <c r="E23" s="937"/>
      <c r="F23" s="1591"/>
      <c r="G23" s="932"/>
      <c r="H23" s="932"/>
      <c r="I23" s="932"/>
      <c r="J23" s="932"/>
      <c r="K23" s="932"/>
      <c r="L23" s="932"/>
      <c r="M23" s="932"/>
      <c r="N23" s="932"/>
      <c r="O23" s="932"/>
      <c r="P23" s="932"/>
      <c r="Q23" s="932"/>
      <c r="R23" s="932"/>
      <c r="S23" s="1588"/>
      <c r="T23" s="1595"/>
      <c r="U23" s="1595"/>
    </row>
    <row r="24" spans="1:21" s="938" customFormat="1" ht="52.5" customHeight="1">
      <c r="A24" s="1589"/>
      <c r="B24" s="1589"/>
      <c r="C24" s="1590"/>
      <c r="D24" s="931" t="s">
        <v>2685</v>
      </c>
      <c r="E24" s="937"/>
      <c r="F24" s="1591"/>
      <c r="G24" s="932"/>
      <c r="H24" s="932"/>
      <c r="I24" s="932"/>
      <c r="J24" s="932"/>
      <c r="K24" s="932"/>
      <c r="L24" s="932"/>
      <c r="M24" s="932"/>
      <c r="N24" s="932"/>
      <c r="O24" s="932"/>
      <c r="P24" s="932"/>
      <c r="Q24" s="932"/>
      <c r="R24" s="932"/>
      <c r="S24" s="1588"/>
      <c r="T24" s="1595"/>
      <c r="U24" s="1595"/>
    </row>
    <row r="25" spans="1:21" s="938" customFormat="1" ht="51" customHeight="1">
      <c r="A25" s="1589"/>
      <c r="B25" s="1589"/>
      <c r="C25" s="1590"/>
      <c r="D25" s="931" t="s">
        <v>2686</v>
      </c>
      <c r="E25" s="937"/>
      <c r="F25" s="1591"/>
      <c r="G25" s="932"/>
      <c r="H25" s="932"/>
      <c r="I25" s="932"/>
      <c r="J25" s="932"/>
      <c r="K25" s="932"/>
      <c r="L25" s="932"/>
      <c r="M25" s="932"/>
      <c r="N25" s="932"/>
      <c r="O25" s="932"/>
      <c r="P25" s="932"/>
      <c r="Q25" s="932"/>
      <c r="R25" s="932"/>
      <c r="S25" s="1588"/>
      <c r="T25" s="1595"/>
      <c r="U25" s="1595"/>
    </row>
    <row r="26" spans="1:21" s="938" customFormat="1" ht="36" customHeight="1">
      <c r="A26" s="1589"/>
      <c r="B26" s="1589"/>
      <c r="C26" s="1590"/>
      <c r="D26" s="931" t="s">
        <v>2687</v>
      </c>
      <c r="E26" s="937"/>
      <c r="F26" s="1591"/>
      <c r="G26" s="932"/>
      <c r="H26" s="932"/>
      <c r="I26" s="932"/>
      <c r="J26" s="932"/>
      <c r="K26" s="932"/>
      <c r="L26" s="932"/>
      <c r="M26" s="932"/>
      <c r="N26" s="932"/>
      <c r="O26" s="932"/>
      <c r="P26" s="932"/>
      <c r="Q26" s="932"/>
      <c r="R26" s="932"/>
      <c r="S26" s="1588"/>
      <c r="T26" s="1595"/>
      <c r="U26" s="1595"/>
    </row>
    <row r="27" spans="1:21" s="938" customFormat="1" ht="84" customHeight="1">
      <c r="A27" s="1589"/>
      <c r="B27" s="1589"/>
      <c r="C27" s="1590"/>
      <c r="D27" s="931" t="s">
        <v>2688</v>
      </c>
      <c r="E27" s="937" t="s">
        <v>2689</v>
      </c>
      <c r="F27" s="1591"/>
      <c r="G27" s="932"/>
      <c r="H27" s="932"/>
      <c r="I27" s="932"/>
      <c r="J27" s="932"/>
      <c r="K27" s="932"/>
      <c r="L27" s="932"/>
      <c r="M27" s="932"/>
      <c r="N27" s="932"/>
      <c r="O27" s="932"/>
      <c r="P27" s="932"/>
      <c r="Q27" s="932"/>
      <c r="R27" s="932"/>
      <c r="S27" s="1588"/>
      <c r="T27" s="1595"/>
      <c r="U27" s="1595"/>
    </row>
    <row r="28" spans="1:21" s="938" customFormat="1" ht="82.5" customHeight="1">
      <c r="A28" s="1589" t="s">
        <v>2690</v>
      </c>
      <c r="B28" s="1591" t="s">
        <v>2691</v>
      </c>
      <c r="C28" s="1590">
        <v>1</v>
      </c>
      <c r="D28" s="931" t="s">
        <v>2692</v>
      </c>
      <c r="E28" s="940"/>
      <c r="F28" s="1600" t="s">
        <v>2693</v>
      </c>
      <c r="G28" s="932"/>
      <c r="H28" s="932"/>
      <c r="I28" s="932"/>
      <c r="J28" s="932"/>
      <c r="K28" s="932"/>
      <c r="L28" s="932"/>
      <c r="M28" s="932"/>
      <c r="N28" s="932"/>
      <c r="O28" s="932"/>
      <c r="P28" s="932"/>
      <c r="Q28" s="932"/>
      <c r="R28" s="932"/>
      <c r="S28" s="1601" t="s">
        <v>2694</v>
      </c>
      <c r="T28" s="1595">
        <v>0</v>
      </c>
      <c r="U28" s="1595">
        <v>0</v>
      </c>
    </row>
    <row r="29" spans="1:21" s="938" customFormat="1" ht="87" customHeight="1">
      <c r="A29" s="1589"/>
      <c r="B29" s="1591"/>
      <c r="C29" s="1590"/>
      <c r="D29" s="931" t="s">
        <v>2695</v>
      </c>
      <c r="E29" s="940"/>
      <c r="F29" s="1600"/>
      <c r="G29" s="932"/>
      <c r="H29" s="933"/>
      <c r="I29" s="932"/>
      <c r="J29" s="932"/>
      <c r="K29" s="933"/>
      <c r="L29" s="932"/>
      <c r="M29" s="932"/>
      <c r="N29" s="934"/>
      <c r="O29" s="932"/>
      <c r="P29" s="932"/>
      <c r="Q29" s="932"/>
      <c r="R29" s="932"/>
      <c r="S29" s="1601"/>
      <c r="T29" s="1595"/>
      <c r="U29" s="1595"/>
    </row>
    <row r="30" spans="1:21" s="938" customFormat="1" ht="92.25" customHeight="1">
      <c r="A30" s="1589"/>
      <c r="B30" s="1591"/>
      <c r="C30" s="1590"/>
      <c r="D30" s="931" t="s">
        <v>2761</v>
      </c>
      <c r="E30" s="940" t="s">
        <v>2696</v>
      </c>
      <c r="F30" s="1600"/>
      <c r="G30" s="932"/>
      <c r="H30" s="933"/>
      <c r="I30" s="932"/>
      <c r="J30" s="932"/>
      <c r="K30" s="933"/>
      <c r="L30" s="932"/>
      <c r="M30" s="932"/>
      <c r="N30" s="934"/>
      <c r="O30" s="932"/>
      <c r="P30" s="932"/>
      <c r="Q30" s="932"/>
      <c r="R30" s="932"/>
      <c r="S30" s="1601"/>
      <c r="T30" s="1595"/>
      <c r="U30" s="1595"/>
    </row>
    <row r="31" spans="1:21" s="938" customFormat="1" ht="40.5">
      <c r="A31" s="1589"/>
      <c r="B31" s="1591"/>
      <c r="C31" s="1590"/>
      <c r="D31" s="931" t="s">
        <v>2697</v>
      </c>
      <c r="E31" s="940"/>
      <c r="F31" s="1600"/>
      <c r="G31" s="932"/>
      <c r="H31" s="933"/>
      <c r="I31" s="932"/>
      <c r="J31" s="932"/>
      <c r="K31" s="933"/>
      <c r="L31" s="932"/>
      <c r="M31" s="932"/>
      <c r="N31" s="934"/>
      <c r="O31" s="932"/>
      <c r="P31" s="932"/>
      <c r="Q31" s="932"/>
      <c r="R31" s="932"/>
      <c r="S31" s="1601"/>
      <c r="T31" s="1595"/>
      <c r="U31" s="1595"/>
    </row>
    <row r="32" spans="1:21" s="938" customFormat="1" ht="46.5" customHeight="1">
      <c r="A32" s="1589"/>
      <c r="B32" s="1591"/>
      <c r="C32" s="1590"/>
      <c r="D32" s="931" t="s">
        <v>2698</v>
      </c>
      <c r="E32" s="940"/>
      <c r="F32" s="1600"/>
      <c r="G32" s="932"/>
      <c r="H32" s="933"/>
      <c r="I32" s="932"/>
      <c r="J32" s="932"/>
      <c r="K32" s="933"/>
      <c r="L32" s="932"/>
      <c r="M32" s="932"/>
      <c r="N32" s="934"/>
      <c r="O32" s="932"/>
      <c r="P32" s="932"/>
      <c r="Q32" s="932"/>
      <c r="R32" s="932"/>
      <c r="S32" s="1601"/>
      <c r="T32" s="1595"/>
      <c r="U32" s="1595"/>
    </row>
    <row r="33" spans="1:22" s="938" customFormat="1" ht="64.5" customHeight="1">
      <c r="A33" s="1589"/>
      <c r="B33" s="1591"/>
      <c r="C33" s="1590"/>
      <c r="D33" s="931" t="s">
        <v>2699</v>
      </c>
      <c r="E33" s="940"/>
      <c r="F33" s="1600"/>
      <c r="G33" s="932"/>
      <c r="H33" s="933"/>
      <c r="I33" s="932"/>
      <c r="J33" s="932"/>
      <c r="K33" s="933"/>
      <c r="L33" s="932"/>
      <c r="M33" s="932"/>
      <c r="N33" s="934"/>
      <c r="O33" s="932"/>
      <c r="P33" s="932"/>
      <c r="Q33" s="932"/>
      <c r="R33" s="932"/>
      <c r="S33" s="1601"/>
      <c r="T33" s="1595"/>
      <c r="U33" s="1595"/>
    </row>
    <row r="34" spans="1:22" s="938" customFormat="1" ht="387.75" customHeight="1">
      <c r="A34" s="1589"/>
      <c r="B34" s="1591"/>
      <c r="C34" s="1590"/>
      <c r="D34" s="931" t="s">
        <v>2700</v>
      </c>
      <c r="E34" s="942" t="s">
        <v>2701</v>
      </c>
      <c r="F34" s="1600"/>
      <c r="G34" s="932"/>
      <c r="H34" s="933"/>
      <c r="I34" s="932"/>
      <c r="J34" s="932"/>
      <c r="K34" s="933"/>
      <c r="L34" s="932"/>
      <c r="M34" s="932"/>
      <c r="N34" s="934"/>
      <c r="O34" s="932"/>
      <c r="P34" s="932"/>
      <c r="Q34" s="932"/>
      <c r="R34" s="932"/>
      <c r="S34" s="1601"/>
      <c r="T34" s="1595"/>
      <c r="U34" s="1595"/>
    </row>
    <row r="35" spans="1:22" s="938" customFormat="1" ht="97.5" customHeight="1">
      <c r="A35" s="1596" t="s">
        <v>2762</v>
      </c>
      <c r="B35" s="931" t="s">
        <v>2702</v>
      </c>
      <c r="C35" s="944">
        <v>1</v>
      </c>
      <c r="D35" s="931" t="s">
        <v>2703</v>
      </c>
      <c r="E35" s="940"/>
      <c r="F35" s="1591" t="s">
        <v>2704</v>
      </c>
      <c r="G35" s="932"/>
      <c r="H35" s="933"/>
      <c r="I35" s="932"/>
      <c r="J35" s="932"/>
      <c r="K35" s="933"/>
      <c r="L35" s="932"/>
      <c r="M35" s="932"/>
      <c r="N35" s="934"/>
      <c r="O35" s="932"/>
      <c r="P35" s="932"/>
      <c r="Q35" s="932"/>
      <c r="R35" s="932"/>
      <c r="S35" s="1588"/>
      <c r="T35" s="1598">
        <v>0</v>
      </c>
      <c r="U35" s="1598">
        <v>0</v>
      </c>
      <c r="V35" s="1599"/>
    </row>
    <row r="36" spans="1:22" s="938" customFormat="1" ht="57" customHeight="1">
      <c r="A36" s="1597"/>
      <c r="B36" s="1589" t="s">
        <v>2705</v>
      </c>
      <c r="C36" s="1590">
        <v>1</v>
      </c>
      <c r="D36" s="931" t="s">
        <v>2706</v>
      </c>
      <c r="E36" s="940"/>
      <c r="F36" s="1591"/>
      <c r="G36" s="932"/>
      <c r="H36" s="933"/>
      <c r="I36" s="932"/>
      <c r="J36" s="932"/>
      <c r="K36" s="933"/>
      <c r="L36" s="932"/>
      <c r="M36" s="932"/>
      <c r="N36" s="934"/>
      <c r="O36" s="932"/>
      <c r="P36" s="932"/>
      <c r="Q36" s="932"/>
      <c r="R36" s="932"/>
      <c r="S36" s="1588"/>
      <c r="T36" s="1598"/>
      <c r="U36" s="1598"/>
      <c r="V36" s="1599"/>
    </row>
    <row r="37" spans="1:22" s="938" customFormat="1" ht="72" customHeight="1">
      <c r="A37" s="1597"/>
      <c r="B37" s="1589"/>
      <c r="C37" s="1590"/>
      <c r="D37" s="931" t="s">
        <v>2707</v>
      </c>
      <c r="E37" s="942" t="s">
        <v>2708</v>
      </c>
      <c r="F37" s="1591"/>
      <c r="G37" s="932"/>
      <c r="H37" s="933"/>
      <c r="I37" s="932"/>
      <c r="J37" s="932"/>
      <c r="K37" s="933"/>
      <c r="L37" s="932"/>
      <c r="M37" s="932"/>
      <c r="N37" s="934"/>
      <c r="O37" s="932"/>
      <c r="P37" s="932"/>
      <c r="Q37" s="932"/>
      <c r="R37" s="932"/>
      <c r="S37" s="1588"/>
      <c r="T37" s="1598"/>
      <c r="U37" s="1598"/>
      <c r="V37" s="1599"/>
    </row>
    <row r="38" spans="1:22" s="938" customFormat="1" ht="189.75" customHeight="1">
      <c r="A38" s="1597"/>
      <c r="B38" s="931" t="s">
        <v>2709</v>
      </c>
      <c r="C38" s="944">
        <v>1</v>
      </c>
      <c r="D38" s="931" t="s">
        <v>2710</v>
      </c>
      <c r="E38" s="940"/>
      <c r="F38" s="1591"/>
      <c r="G38" s="932"/>
      <c r="H38" s="933"/>
      <c r="I38" s="932"/>
      <c r="J38" s="932"/>
      <c r="K38" s="933"/>
      <c r="L38" s="932"/>
      <c r="M38" s="932"/>
      <c r="N38" s="934"/>
      <c r="O38" s="932"/>
      <c r="P38" s="932"/>
      <c r="Q38" s="932"/>
      <c r="R38" s="932"/>
      <c r="S38" s="1588"/>
      <c r="T38" s="1598"/>
      <c r="U38" s="1598"/>
      <c r="V38" s="1599"/>
    </row>
    <row r="39" spans="1:22" s="938" customFormat="1" ht="96" customHeight="1">
      <c r="A39" s="1589" t="s">
        <v>2711</v>
      </c>
      <c r="B39" s="1589" t="s">
        <v>2712</v>
      </c>
      <c r="C39" s="1593">
        <v>1</v>
      </c>
      <c r="D39" s="931" t="s">
        <v>2713</v>
      </c>
      <c r="E39" s="940"/>
      <c r="F39" s="1591" t="s">
        <v>2714</v>
      </c>
      <c r="G39" s="932"/>
      <c r="H39" s="933"/>
      <c r="I39" s="932"/>
      <c r="J39" s="932"/>
      <c r="K39" s="933"/>
      <c r="L39" s="932"/>
      <c r="M39" s="932"/>
      <c r="N39" s="934"/>
      <c r="O39" s="932"/>
      <c r="P39" s="932"/>
      <c r="Q39" s="932"/>
      <c r="R39" s="932"/>
      <c r="S39" s="1588"/>
      <c r="T39" s="1598">
        <v>0</v>
      </c>
      <c r="U39" s="1598">
        <v>0</v>
      </c>
    </row>
    <row r="40" spans="1:22" s="938" customFormat="1" ht="62.25" customHeight="1">
      <c r="A40" s="1589"/>
      <c r="B40" s="1589"/>
      <c r="C40" s="1593"/>
      <c r="D40" s="931" t="s">
        <v>2715</v>
      </c>
      <c r="E40" s="940" t="s">
        <v>2716</v>
      </c>
      <c r="F40" s="1591"/>
      <c r="G40" s="932"/>
      <c r="H40" s="933"/>
      <c r="I40" s="932"/>
      <c r="J40" s="932"/>
      <c r="K40" s="933"/>
      <c r="L40" s="932"/>
      <c r="M40" s="932"/>
      <c r="N40" s="934"/>
      <c r="O40" s="932"/>
      <c r="P40" s="932"/>
      <c r="Q40" s="932"/>
      <c r="R40" s="932"/>
      <c r="S40" s="1588"/>
      <c r="T40" s="1598"/>
      <c r="U40" s="1598"/>
    </row>
    <row r="41" spans="1:22" s="938" customFormat="1" ht="73.5" customHeight="1">
      <c r="A41" s="1589"/>
      <c r="B41" s="1589"/>
      <c r="C41" s="1593"/>
      <c r="D41" s="931" t="s">
        <v>2717</v>
      </c>
      <c r="E41" s="942" t="s">
        <v>2718</v>
      </c>
      <c r="F41" s="1591"/>
      <c r="G41" s="932"/>
      <c r="H41" s="933"/>
      <c r="I41" s="932"/>
      <c r="J41" s="932"/>
      <c r="K41" s="933"/>
      <c r="L41" s="932"/>
      <c r="M41" s="932"/>
      <c r="N41" s="934"/>
      <c r="O41" s="932"/>
      <c r="P41" s="932"/>
      <c r="Q41" s="932"/>
      <c r="R41" s="932"/>
      <c r="S41" s="1588"/>
      <c r="T41" s="1598"/>
      <c r="U41" s="1598"/>
    </row>
    <row r="42" spans="1:22" s="938" customFormat="1" ht="130.5" customHeight="1">
      <c r="A42" s="1589" t="s">
        <v>2719</v>
      </c>
      <c r="B42" s="1589" t="s">
        <v>2720</v>
      </c>
      <c r="C42" s="1590">
        <v>1</v>
      </c>
      <c r="D42" s="931" t="s">
        <v>2721</v>
      </c>
      <c r="E42" s="940"/>
      <c r="F42" s="1591" t="s">
        <v>2722</v>
      </c>
      <c r="G42" s="932"/>
      <c r="H42" s="933"/>
      <c r="I42" s="932"/>
      <c r="J42" s="932"/>
      <c r="K42" s="933"/>
      <c r="L42" s="932"/>
      <c r="M42" s="932"/>
      <c r="N42" s="934"/>
      <c r="O42" s="932"/>
      <c r="P42" s="932"/>
      <c r="Q42" s="932"/>
      <c r="R42" s="932"/>
      <c r="S42" s="1603"/>
      <c r="T42" s="1598">
        <v>0</v>
      </c>
      <c r="U42" s="1598">
        <v>0</v>
      </c>
    </row>
    <row r="43" spans="1:22" s="938" customFormat="1" ht="60.75" customHeight="1">
      <c r="A43" s="1589"/>
      <c r="B43" s="1602"/>
      <c r="C43" s="1590"/>
      <c r="D43" s="931" t="s">
        <v>2706</v>
      </c>
      <c r="E43" s="940"/>
      <c r="F43" s="1591"/>
      <c r="G43" s="932"/>
      <c r="H43" s="933"/>
      <c r="I43" s="932"/>
      <c r="J43" s="932"/>
      <c r="K43" s="933"/>
      <c r="L43" s="932"/>
      <c r="M43" s="932"/>
      <c r="N43" s="934"/>
      <c r="O43" s="932"/>
      <c r="P43" s="932"/>
      <c r="Q43" s="932"/>
      <c r="R43" s="932"/>
      <c r="S43" s="1604"/>
      <c r="T43" s="1598"/>
      <c r="U43" s="1598"/>
    </row>
    <row r="44" spans="1:22" s="938" customFormat="1" ht="121.5" customHeight="1">
      <c r="A44" s="1589"/>
      <c r="B44" s="1602"/>
      <c r="C44" s="1590"/>
      <c r="D44" s="931" t="s">
        <v>2723</v>
      </c>
      <c r="E44" s="942" t="s">
        <v>2724</v>
      </c>
      <c r="F44" s="1591"/>
      <c r="G44" s="932"/>
      <c r="H44" s="933"/>
      <c r="I44" s="932"/>
      <c r="J44" s="932"/>
      <c r="K44" s="933"/>
      <c r="L44" s="932"/>
      <c r="M44" s="932"/>
      <c r="N44" s="934"/>
      <c r="O44" s="932"/>
      <c r="P44" s="932"/>
      <c r="Q44" s="932"/>
      <c r="R44" s="932"/>
      <c r="S44" s="1605"/>
      <c r="T44" s="1598"/>
      <c r="U44" s="1598"/>
    </row>
    <row r="45" spans="1:22" ht="74.25" customHeight="1">
      <c r="A45" s="1589" t="s">
        <v>2725</v>
      </c>
      <c r="B45" s="1589" t="s">
        <v>2726</v>
      </c>
      <c r="C45" s="1607">
        <v>1</v>
      </c>
      <c r="D45" s="931" t="s">
        <v>2727</v>
      </c>
      <c r="E45" s="942" t="s">
        <v>2763</v>
      </c>
      <c r="F45" s="1591" t="s">
        <v>2728</v>
      </c>
      <c r="G45" s="945"/>
      <c r="H45" s="945"/>
      <c r="I45" s="945"/>
      <c r="J45" s="945"/>
      <c r="K45" s="945"/>
      <c r="L45" s="945"/>
      <c r="M45" s="945"/>
      <c r="N45" s="945"/>
      <c r="O45" s="945"/>
      <c r="P45" s="945"/>
      <c r="Q45" s="945"/>
      <c r="R45" s="945"/>
      <c r="S45" s="1594"/>
      <c r="T45" s="1606">
        <v>0</v>
      </c>
      <c r="U45" s="1606">
        <v>0</v>
      </c>
    </row>
    <row r="46" spans="1:22" ht="51" customHeight="1">
      <c r="A46" s="1589"/>
      <c r="B46" s="1589"/>
      <c r="C46" s="1607"/>
      <c r="D46" s="931" t="s">
        <v>2729</v>
      </c>
      <c r="E46" s="940"/>
      <c r="F46" s="1591"/>
      <c r="G46" s="945"/>
      <c r="H46" s="945"/>
      <c r="I46" s="945"/>
      <c r="J46" s="945"/>
      <c r="K46" s="945"/>
      <c r="L46" s="945"/>
      <c r="M46" s="945"/>
      <c r="N46" s="945"/>
      <c r="O46" s="945"/>
      <c r="P46" s="945"/>
      <c r="Q46" s="945"/>
      <c r="R46" s="945"/>
      <c r="S46" s="1594"/>
      <c r="T46" s="1606"/>
      <c r="U46" s="1606"/>
    </row>
    <row r="47" spans="1:22" ht="53.25" customHeight="1">
      <c r="A47" s="1589"/>
      <c r="B47" s="1589"/>
      <c r="C47" s="1607"/>
      <c r="D47" s="931" t="s">
        <v>2730</v>
      </c>
      <c r="E47" s="940"/>
      <c r="F47" s="1591"/>
      <c r="G47" s="945"/>
      <c r="H47" s="945"/>
      <c r="I47" s="945"/>
      <c r="J47" s="945"/>
      <c r="K47" s="945"/>
      <c r="L47" s="945"/>
      <c r="M47" s="945"/>
      <c r="N47" s="945"/>
      <c r="O47" s="945"/>
      <c r="P47" s="945"/>
      <c r="Q47" s="945"/>
      <c r="R47" s="945"/>
      <c r="S47" s="1594"/>
      <c r="T47" s="1606"/>
      <c r="U47" s="1606"/>
    </row>
    <row r="48" spans="1:22" ht="163.5" customHeight="1">
      <c r="A48" s="1589"/>
      <c r="B48" s="1589"/>
      <c r="C48" s="1612"/>
      <c r="D48" s="931" t="s">
        <v>2731</v>
      </c>
      <c r="E48" s="940"/>
      <c r="F48" s="1591"/>
      <c r="G48" s="945"/>
      <c r="H48" s="945"/>
      <c r="I48" s="945"/>
      <c r="J48" s="945"/>
      <c r="K48" s="945"/>
      <c r="L48" s="945"/>
      <c r="M48" s="945"/>
      <c r="N48" s="945"/>
      <c r="O48" s="945"/>
      <c r="P48" s="945"/>
      <c r="Q48" s="945"/>
      <c r="R48" s="945"/>
      <c r="S48" s="1594"/>
      <c r="T48" s="1606"/>
      <c r="U48" s="1606"/>
    </row>
    <row r="49" spans="1:21" ht="109.5" customHeight="1">
      <c r="A49" s="1589" t="s">
        <v>2732</v>
      </c>
      <c r="B49" s="1589" t="s">
        <v>2733</v>
      </c>
      <c r="C49" s="1607">
        <v>1</v>
      </c>
      <c r="D49" s="935" t="s">
        <v>2734</v>
      </c>
      <c r="E49" s="936" t="s">
        <v>2764</v>
      </c>
      <c r="F49" s="1608" t="s">
        <v>2735</v>
      </c>
      <c r="G49" s="945"/>
      <c r="H49" s="945"/>
      <c r="I49" s="945"/>
      <c r="J49" s="945"/>
      <c r="K49" s="945"/>
      <c r="L49" s="945"/>
      <c r="M49" s="945"/>
      <c r="N49" s="945"/>
      <c r="O49" s="945"/>
      <c r="P49" s="945"/>
      <c r="Q49" s="945"/>
      <c r="R49" s="945"/>
      <c r="S49" s="1611" t="s">
        <v>3</v>
      </c>
      <c r="T49" s="1606">
        <v>0</v>
      </c>
      <c r="U49" s="1606">
        <v>0</v>
      </c>
    </row>
    <row r="50" spans="1:21" ht="67.5" customHeight="1">
      <c r="A50" s="1589"/>
      <c r="B50" s="1589"/>
      <c r="C50" s="1607"/>
      <c r="D50" s="935" t="s">
        <v>2736</v>
      </c>
      <c r="E50" s="937" t="s">
        <v>2765</v>
      </c>
      <c r="F50" s="1609"/>
      <c r="G50" s="945"/>
      <c r="H50" s="945"/>
      <c r="I50" s="945"/>
      <c r="J50" s="945"/>
      <c r="K50" s="945"/>
      <c r="L50" s="945"/>
      <c r="M50" s="945"/>
      <c r="N50" s="945"/>
      <c r="O50" s="945"/>
      <c r="P50" s="945"/>
      <c r="Q50" s="945"/>
      <c r="R50" s="945"/>
      <c r="S50" s="1611"/>
      <c r="T50" s="1606"/>
      <c r="U50" s="1606"/>
    </row>
    <row r="51" spans="1:21" ht="67.5" customHeight="1">
      <c r="A51" s="1589"/>
      <c r="B51" s="1589"/>
      <c r="C51" s="1607"/>
      <c r="D51" s="935" t="s">
        <v>2737</v>
      </c>
      <c r="E51" s="937" t="s">
        <v>2738</v>
      </c>
      <c r="F51" s="1609"/>
      <c r="G51" s="945"/>
      <c r="H51" s="945"/>
      <c r="I51" s="945"/>
      <c r="J51" s="945"/>
      <c r="K51" s="945"/>
      <c r="L51" s="945"/>
      <c r="M51" s="945"/>
      <c r="N51" s="945"/>
      <c r="O51" s="945"/>
      <c r="P51" s="945"/>
      <c r="Q51" s="945"/>
      <c r="R51" s="945"/>
      <c r="S51" s="1611"/>
      <c r="T51" s="1606"/>
      <c r="U51" s="1606"/>
    </row>
    <row r="52" spans="1:21" ht="88.5" customHeight="1">
      <c r="A52" s="1589"/>
      <c r="B52" s="1589"/>
      <c r="C52" s="1607"/>
      <c r="D52" s="935" t="s">
        <v>2739</v>
      </c>
      <c r="E52" s="937" t="s">
        <v>2766</v>
      </c>
      <c r="F52" s="1610"/>
      <c r="G52" s="945"/>
      <c r="H52" s="945"/>
      <c r="I52" s="945"/>
      <c r="J52" s="945"/>
      <c r="K52" s="945"/>
      <c r="L52" s="945"/>
      <c r="M52" s="945"/>
      <c r="N52" s="945"/>
      <c r="O52" s="945"/>
      <c r="P52" s="945"/>
      <c r="Q52" s="945"/>
      <c r="R52" s="945"/>
      <c r="S52" s="1611"/>
      <c r="T52" s="1606"/>
      <c r="U52" s="1606"/>
    </row>
    <row r="53" spans="1:21" s="946" customFormat="1" ht="76.5" customHeight="1">
      <c r="A53" s="1589" t="s">
        <v>2740</v>
      </c>
      <c r="B53" s="1589" t="s">
        <v>2741</v>
      </c>
      <c r="C53" s="1624">
        <v>1</v>
      </c>
      <c r="D53" s="931" t="s">
        <v>2742</v>
      </c>
      <c r="E53" s="940"/>
      <c r="F53" s="1591" t="s">
        <v>2743</v>
      </c>
      <c r="G53" s="945"/>
      <c r="H53" s="945"/>
      <c r="I53" s="945"/>
      <c r="J53" s="945"/>
      <c r="K53" s="945"/>
      <c r="L53" s="945"/>
      <c r="M53" s="945"/>
      <c r="N53" s="945"/>
      <c r="O53" s="945"/>
      <c r="P53" s="945"/>
      <c r="Q53" s="945"/>
      <c r="R53" s="945"/>
      <c r="S53" s="1603"/>
      <c r="T53" s="1618">
        <v>0</v>
      </c>
      <c r="U53" s="1618">
        <v>0</v>
      </c>
    </row>
    <row r="54" spans="1:21" s="946" customFormat="1" ht="57" customHeight="1">
      <c r="A54" s="1589"/>
      <c r="B54" s="1589"/>
      <c r="C54" s="1624"/>
      <c r="D54" s="931" t="s">
        <v>2744</v>
      </c>
      <c r="E54" s="940"/>
      <c r="F54" s="1591"/>
      <c r="G54" s="945"/>
      <c r="H54" s="945"/>
      <c r="I54" s="945"/>
      <c r="J54" s="945"/>
      <c r="K54" s="945"/>
      <c r="L54" s="945"/>
      <c r="M54" s="945"/>
      <c r="N54" s="945"/>
      <c r="O54" s="945"/>
      <c r="P54" s="945"/>
      <c r="Q54" s="945"/>
      <c r="R54" s="945"/>
      <c r="S54" s="1604"/>
      <c r="T54" s="1618"/>
      <c r="U54" s="1618"/>
    </row>
    <row r="55" spans="1:21" s="946" customFormat="1" ht="73.5" customHeight="1">
      <c r="A55" s="1589"/>
      <c r="B55" s="1589"/>
      <c r="C55" s="1625"/>
      <c r="D55" s="931" t="s">
        <v>2745</v>
      </c>
      <c r="E55" s="940" t="s">
        <v>2746</v>
      </c>
      <c r="F55" s="1591"/>
      <c r="G55" s="945"/>
      <c r="H55" s="945"/>
      <c r="I55" s="945"/>
      <c r="J55" s="945"/>
      <c r="K55" s="945"/>
      <c r="L55" s="945"/>
      <c r="M55" s="945"/>
      <c r="N55" s="945"/>
      <c r="O55" s="945"/>
      <c r="P55" s="945"/>
      <c r="Q55" s="945"/>
      <c r="R55" s="945"/>
      <c r="S55" s="1605"/>
      <c r="T55" s="1618"/>
      <c r="U55" s="1618"/>
    </row>
    <row r="56" spans="1:21" ht="45" customHeight="1">
      <c r="A56" s="1619" t="s">
        <v>2747</v>
      </c>
      <c r="B56" s="1594" t="s">
        <v>2748</v>
      </c>
      <c r="C56" s="1607">
        <v>1</v>
      </c>
      <c r="D56" s="942" t="s">
        <v>2749</v>
      </c>
      <c r="E56" s="947" t="s">
        <v>2750</v>
      </c>
      <c r="F56" s="1600" t="s">
        <v>2751</v>
      </c>
      <c r="G56" s="945"/>
      <c r="H56" s="945"/>
      <c r="I56" s="945"/>
      <c r="J56" s="945"/>
      <c r="K56" s="945"/>
      <c r="L56" s="945"/>
      <c r="M56" s="945"/>
      <c r="N56" s="945"/>
      <c r="O56" s="945"/>
      <c r="P56" s="945"/>
      <c r="Q56" s="945"/>
      <c r="R56" s="945"/>
      <c r="S56" s="1588" t="s">
        <v>2752</v>
      </c>
      <c r="T56" s="1621">
        <v>85000</v>
      </c>
      <c r="U56" s="1613"/>
    </row>
    <row r="57" spans="1:21" ht="62.25" customHeight="1">
      <c r="A57" s="1619"/>
      <c r="B57" s="1594"/>
      <c r="C57" s="1612"/>
      <c r="D57" s="942" t="s">
        <v>2767</v>
      </c>
      <c r="E57" s="947"/>
      <c r="F57" s="1620"/>
      <c r="G57" s="945"/>
      <c r="H57" s="945"/>
      <c r="I57" s="945"/>
      <c r="J57" s="945"/>
      <c r="K57" s="945"/>
      <c r="L57" s="945"/>
      <c r="M57" s="945"/>
      <c r="N57" s="945"/>
      <c r="O57" s="945"/>
      <c r="P57" s="945"/>
      <c r="Q57" s="945"/>
      <c r="R57" s="945"/>
      <c r="S57" s="1611"/>
      <c r="T57" s="1622"/>
      <c r="U57" s="1613"/>
    </row>
    <row r="58" spans="1:21" ht="54.75" customHeight="1">
      <c r="A58" s="1619"/>
      <c r="B58" s="1594"/>
      <c r="C58" s="1612"/>
      <c r="D58" s="948" t="s">
        <v>2753</v>
      </c>
      <c r="E58" s="947"/>
      <c r="F58" s="1620"/>
      <c r="G58" s="945"/>
      <c r="H58" s="945"/>
      <c r="I58" s="945"/>
      <c r="J58" s="945"/>
      <c r="K58" s="945"/>
      <c r="L58" s="945"/>
      <c r="M58" s="945"/>
      <c r="N58" s="945"/>
      <c r="O58" s="945"/>
      <c r="P58" s="945"/>
      <c r="Q58" s="945"/>
      <c r="R58" s="945"/>
      <c r="S58" s="1611"/>
      <c r="T58" s="1622"/>
      <c r="U58" s="1613"/>
    </row>
    <row r="59" spans="1:21" ht="325.5" customHeight="1">
      <c r="A59" s="1619"/>
      <c r="B59" s="1594"/>
      <c r="C59" s="1612"/>
      <c r="D59" s="942" t="s">
        <v>2768</v>
      </c>
      <c r="E59" s="947"/>
      <c r="F59" s="1620"/>
      <c r="G59" s="945"/>
      <c r="H59" s="945"/>
      <c r="I59" s="945"/>
      <c r="J59" s="945"/>
      <c r="K59" s="945"/>
      <c r="L59" s="945"/>
      <c r="M59" s="945"/>
      <c r="N59" s="945"/>
      <c r="O59" s="945"/>
      <c r="P59" s="945"/>
      <c r="Q59" s="945"/>
      <c r="R59" s="945"/>
      <c r="S59" s="1611"/>
      <c r="T59" s="1623"/>
      <c r="U59" s="1613"/>
    </row>
    <row r="60" spans="1:21" ht="57.75" customHeight="1">
      <c r="A60" s="1588" t="s">
        <v>2754</v>
      </c>
      <c r="B60" s="1594" t="s">
        <v>2755</v>
      </c>
      <c r="C60" s="1614">
        <v>1</v>
      </c>
      <c r="D60" s="942" t="s">
        <v>2769</v>
      </c>
      <c r="E60" s="940"/>
      <c r="F60" s="1616" t="s">
        <v>2756</v>
      </c>
      <c r="G60" s="945"/>
      <c r="H60" s="945"/>
      <c r="I60" s="945"/>
      <c r="J60" s="945"/>
      <c r="K60" s="945"/>
      <c r="L60" s="945"/>
      <c r="M60" s="945"/>
      <c r="N60" s="945"/>
      <c r="O60" s="945"/>
      <c r="P60" s="945"/>
      <c r="Q60" s="945"/>
      <c r="R60" s="945"/>
      <c r="S60" s="1588" t="s">
        <v>2757</v>
      </c>
      <c r="T60" s="1613"/>
      <c r="U60" s="1613"/>
    </row>
    <row r="61" spans="1:21" ht="48.75" customHeight="1">
      <c r="A61" s="1588"/>
      <c r="B61" s="1594"/>
      <c r="C61" s="1615"/>
      <c r="D61" s="942" t="s">
        <v>2758</v>
      </c>
      <c r="E61" s="940"/>
      <c r="F61" s="1617"/>
      <c r="G61" s="945"/>
      <c r="H61" s="945"/>
      <c r="I61" s="945"/>
      <c r="J61" s="945"/>
      <c r="K61" s="945"/>
      <c r="L61" s="945"/>
      <c r="M61" s="945"/>
      <c r="N61" s="945"/>
      <c r="O61" s="945"/>
      <c r="P61" s="945"/>
      <c r="Q61" s="945"/>
      <c r="R61" s="945"/>
      <c r="S61" s="1611"/>
      <c r="T61" s="1613"/>
      <c r="U61" s="1613"/>
    </row>
    <row r="62" spans="1:21" ht="65.25" customHeight="1">
      <c r="A62" s="1588"/>
      <c r="B62" s="1594"/>
      <c r="C62" s="1615"/>
      <c r="D62" s="942" t="s">
        <v>2770</v>
      </c>
      <c r="E62" s="940" t="s">
        <v>2759</v>
      </c>
      <c r="F62" s="1617"/>
      <c r="G62" s="945"/>
      <c r="H62" s="945"/>
      <c r="I62" s="945"/>
      <c r="J62" s="945"/>
      <c r="K62" s="945"/>
      <c r="L62" s="945"/>
      <c r="M62" s="945"/>
      <c r="N62" s="945"/>
      <c r="O62" s="945"/>
      <c r="P62" s="945"/>
      <c r="Q62" s="945"/>
      <c r="R62" s="945"/>
      <c r="S62" s="1611"/>
      <c r="T62" s="1613"/>
      <c r="U62" s="1613"/>
    </row>
    <row r="63" spans="1:21" ht="65.25" customHeight="1">
      <c r="A63" s="1588"/>
      <c r="B63" s="1594"/>
      <c r="C63" s="1615"/>
      <c r="D63" s="942" t="s">
        <v>2771</v>
      </c>
      <c r="E63" s="940"/>
      <c r="F63" s="1617"/>
      <c r="G63" s="945"/>
      <c r="H63" s="945"/>
      <c r="I63" s="945"/>
      <c r="J63" s="945"/>
      <c r="K63" s="945"/>
      <c r="L63" s="945"/>
      <c r="M63" s="945"/>
      <c r="N63" s="945"/>
      <c r="O63" s="945"/>
      <c r="P63" s="945"/>
      <c r="Q63" s="945"/>
      <c r="R63" s="945"/>
      <c r="S63" s="1611"/>
      <c r="T63" s="1613"/>
      <c r="U63" s="1613"/>
    </row>
    <row r="64" spans="1:21" ht="68.25" customHeight="1">
      <c r="A64" s="1588"/>
      <c r="B64" s="1594"/>
      <c r="C64" s="1615"/>
      <c r="D64" s="942" t="s">
        <v>2760</v>
      </c>
      <c r="E64" s="940"/>
      <c r="F64" s="1617"/>
      <c r="G64" s="945"/>
      <c r="H64" s="945"/>
      <c r="I64" s="945"/>
      <c r="J64" s="945"/>
      <c r="K64" s="945"/>
      <c r="L64" s="945"/>
      <c r="M64" s="945"/>
      <c r="N64" s="945"/>
      <c r="O64" s="945"/>
      <c r="P64" s="945"/>
      <c r="Q64" s="945"/>
      <c r="R64" s="945"/>
      <c r="S64" s="1611"/>
      <c r="T64" s="1613"/>
      <c r="U64" s="1613"/>
    </row>
    <row r="65" ht="59.25" customHeight="1"/>
  </sheetData>
  <mergeCells count="109">
    <mergeCell ref="U60:U64"/>
    <mergeCell ref="A60:A64"/>
    <mergeCell ref="B60:B64"/>
    <mergeCell ref="C60:C64"/>
    <mergeCell ref="F60:F64"/>
    <mergeCell ref="S60:S64"/>
    <mergeCell ref="T60:T64"/>
    <mergeCell ref="U53:U55"/>
    <mergeCell ref="A56:A59"/>
    <mergeCell ref="B56:B59"/>
    <mergeCell ref="C56:C59"/>
    <mergeCell ref="F56:F59"/>
    <mergeCell ref="S56:S59"/>
    <mergeCell ref="T56:T59"/>
    <mergeCell ref="U56:U59"/>
    <mergeCell ref="A53:A55"/>
    <mergeCell ref="B53:B55"/>
    <mergeCell ref="C53:C55"/>
    <mergeCell ref="F53:F55"/>
    <mergeCell ref="S53:S55"/>
    <mergeCell ref="T53:T55"/>
    <mergeCell ref="U45:U48"/>
    <mergeCell ref="A49:A52"/>
    <mergeCell ref="B49:B52"/>
    <mergeCell ref="C49:C52"/>
    <mergeCell ref="F49:F52"/>
    <mergeCell ref="S49:S52"/>
    <mergeCell ref="T49:T52"/>
    <mergeCell ref="U49:U52"/>
    <mergeCell ref="A45:A48"/>
    <mergeCell ref="B45:B48"/>
    <mergeCell ref="C45:C48"/>
    <mergeCell ref="F45:F48"/>
    <mergeCell ref="S45:S48"/>
    <mergeCell ref="T45:T48"/>
    <mergeCell ref="U39:U41"/>
    <mergeCell ref="A42:A44"/>
    <mergeCell ref="B42:B44"/>
    <mergeCell ref="C42:C44"/>
    <mergeCell ref="F42:F44"/>
    <mergeCell ref="S42:S44"/>
    <mergeCell ref="T42:T44"/>
    <mergeCell ref="U42:U44"/>
    <mergeCell ref="A39:A41"/>
    <mergeCell ref="B39:B41"/>
    <mergeCell ref="C39:C41"/>
    <mergeCell ref="F39:F41"/>
    <mergeCell ref="S39:S41"/>
    <mergeCell ref="T39:T41"/>
    <mergeCell ref="A35:A38"/>
    <mergeCell ref="F35:F38"/>
    <mergeCell ref="S35:S38"/>
    <mergeCell ref="T35:T38"/>
    <mergeCell ref="U35:U38"/>
    <mergeCell ref="V35:V38"/>
    <mergeCell ref="B36:B37"/>
    <mergeCell ref="C36:C37"/>
    <mergeCell ref="S22:S27"/>
    <mergeCell ref="T22:T27"/>
    <mergeCell ref="U22:U27"/>
    <mergeCell ref="A28:A34"/>
    <mergeCell ref="B28:B34"/>
    <mergeCell ref="C28:C34"/>
    <mergeCell ref="F28:F34"/>
    <mergeCell ref="S28:S34"/>
    <mergeCell ref="T28:T34"/>
    <mergeCell ref="U28:U34"/>
    <mergeCell ref="E18:E19"/>
    <mergeCell ref="B19:B21"/>
    <mergeCell ref="A22:A27"/>
    <mergeCell ref="B22:B27"/>
    <mergeCell ref="C22:C27"/>
    <mergeCell ref="F22:F27"/>
    <mergeCell ref="U12:U15"/>
    <mergeCell ref="B14:B15"/>
    <mergeCell ref="A16:A21"/>
    <mergeCell ref="B16:B18"/>
    <mergeCell ref="C16:C21"/>
    <mergeCell ref="F16:F21"/>
    <mergeCell ref="S16:S21"/>
    <mergeCell ref="T16:T21"/>
    <mergeCell ref="U16:U21"/>
    <mergeCell ref="D18:D19"/>
    <mergeCell ref="A12:A15"/>
    <mergeCell ref="B12:B13"/>
    <mergeCell ref="C12:C15"/>
    <mergeCell ref="F12:F15"/>
    <mergeCell ref="S12:S15"/>
    <mergeCell ref="T12:T15"/>
    <mergeCell ref="A3:U3"/>
    <mergeCell ref="A4:U4"/>
    <mergeCell ref="A5:U5"/>
    <mergeCell ref="A7:U7"/>
    <mergeCell ref="G8:R8"/>
    <mergeCell ref="S8:U8"/>
    <mergeCell ref="G9:R9"/>
    <mergeCell ref="S9:U9"/>
    <mergeCell ref="G10:I10"/>
    <mergeCell ref="J10:L10"/>
    <mergeCell ref="M10:O10"/>
    <mergeCell ref="P10:R10"/>
    <mergeCell ref="S10:S11"/>
    <mergeCell ref="T10:U10"/>
    <mergeCell ref="A9:A11"/>
    <mergeCell ref="B9:B11"/>
    <mergeCell ref="C9:C11"/>
    <mergeCell ref="D9:D11"/>
    <mergeCell ref="E9:E11"/>
    <mergeCell ref="F9:F11"/>
  </mergeCells>
  <pageMargins left="0.23622047244094491" right="0.23622047244094491" top="0.23622047244094491" bottom="0.23622047244094491" header="0.31496062992125984" footer="0.31496062992125984"/>
  <pageSetup scale="42" fitToHeight="0" orientation="landscape" r:id="rId1"/>
  <headerFooter>
    <oddFooter>&amp;L&amp;"Arial,Normal"&amp;8DIRECCIÓN PLANIFICACIÓN y DESARROLLO
DPD / DJ&amp;R&amp;P/&amp;N
&amp;D</oddFooter>
  </headerFooter>
  <rowBreaks count="4" manualBreakCount="4">
    <brk id="21" max="16383" man="1"/>
    <brk id="34" max="16383" man="1"/>
    <brk id="44" max="16383" man="1"/>
    <brk id="55"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54"/>
  <sheetViews>
    <sheetView showGridLines="0" zoomScale="90" zoomScaleNormal="90" zoomScaleSheetLayoutView="110" workbookViewId="0">
      <selection activeCell="B172" sqref="B1:C1048576"/>
    </sheetView>
  </sheetViews>
  <sheetFormatPr baseColWidth="10" defaultColWidth="9.140625" defaultRowHeight="14.25"/>
  <cols>
    <col min="1" max="1" width="44" style="922" customWidth="1"/>
    <col min="2" max="2" width="25.5703125" style="923" hidden="1" customWidth="1"/>
    <col min="3" max="3" width="11.7109375" style="923" hidden="1" customWidth="1"/>
    <col min="4" max="4" width="45.140625" style="924" customWidth="1"/>
    <col min="5" max="5" width="39.7109375" style="924" hidden="1" customWidth="1"/>
    <col min="6" max="6" width="27" style="922" customWidth="1"/>
    <col min="7" max="7" width="21" style="889" customWidth="1"/>
    <col min="8" max="19" width="4.28515625" style="889" customWidth="1"/>
    <col min="20" max="20" width="42.28515625" style="922" customWidth="1"/>
    <col min="21" max="21" width="19.140625" style="925" customWidth="1"/>
    <col min="22" max="22" width="14.140625" style="760" customWidth="1"/>
    <col min="23" max="256" width="9.140625" style="759"/>
    <col min="257" max="257" width="44" style="759" customWidth="1"/>
    <col min="258" max="258" width="25.5703125" style="759" customWidth="1"/>
    <col min="259" max="259" width="11.7109375" style="759" customWidth="1"/>
    <col min="260" max="260" width="45.140625" style="759" customWidth="1"/>
    <col min="261" max="261" width="39.7109375" style="759" customWidth="1"/>
    <col min="262" max="262" width="27" style="759" customWidth="1"/>
    <col min="263" max="263" width="21" style="759" customWidth="1"/>
    <col min="264" max="275" width="4.28515625" style="759" customWidth="1"/>
    <col min="276" max="276" width="42.28515625" style="759" customWidth="1"/>
    <col min="277" max="277" width="19.140625" style="759" customWidth="1"/>
    <col min="278" max="278" width="14.140625" style="759" customWidth="1"/>
    <col min="279" max="512" width="9.140625" style="759"/>
    <col min="513" max="513" width="44" style="759" customWidth="1"/>
    <col min="514" max="514" width="25.5703125" style="759" customWidth="1"/>
    <col min="515" max="515" width="11.7109375" style="759" customWidth="1"/>
    <col min="516" max="516" width="45.140625" style="759" customWidth="1"/>
    <col min="517" max="517" width="39.7109375" style="759" customWidth="1"/>
    <col min="518" max="518" width="27" style="759" customWidth="1"/>
    <col min="519" max="519" width="21" style="759" customWidth="1"/>
    <col min="520" max="531" width="4.28515625" style="759" customWidth="1"/>
    <col min="532" max="532" width="42.28515625" style="759" customWidth="1"/>
    <col min="533" max="533" width="19.140625" style="759" customWidth="1"/>
    <col min="534" max="534" width="14.140625" style="759" customWidth="1"/>
    <col min="535" max="768" width="9.140625" style="759"/>
    <col min="769" max="769" width="44" style="759" customWidth="1"/>
    <col min="770" max="770" width="25.5703125" style="759" customWidth="1"/>
    <col min="771" max="771" width="11.7109375" style="759" customWidth="1"/>
    <col min="772" max="772" width="45.140625" style="759" customWidth="1"/>
    <col min="773" max="773" width="39.7109375" style="759" customWidth="1"/>
    <col min="774" max="774" width="27" style="759" customWidth="1"/>
    <col min="775" max="775" width="21" style="759" customWidth="1"/>
    <col min="776" max="787" width="4.28515625" style="759" customWidth="1"/>
    <col min="788" max="788" width="42.28515625" style="759" customWidth="1"/>
    <col min="789" max="789" width="19.140625" style="759" customWidth="1"/>
    <col min="790" max="790" width="14.140625" style="759" customWidth="1"/>
    <col min="791" max="1024" width="9.140625" style="759"/>
    <col min="1025" max="1025" width="44" style="759" customWidth="1"/>
    <col min="1026" max="1026" width="25.5703125" style="759" customWidth="1"/>
    <col min="1027" max="1027" width="11.7109375" style="759" customWidth="1"/>
    <col min="1028" max="1028" width="45.140625" style="759" customWidth="1"/>
    <col min="1029" max="1029" width="39.7109375" style="759" customWidth="1"/>
    <col min="1030" max="1030" width="27" style="759" customWidth="1"/>
    <col min="1031" max="1031" width="21" style="759" customWidth="1"/>
    <col min="1032" max="1043" width="4.28515625" style="759" customWidth="1"/>
    <col min="1044" max="1044" width="42.28515625" style="759" customWidth="1"/>
    <col min="1045" max="1045" width="19.140625" style="759" customWidth="1"/>
    <col min="1046" max="1046" width="14.140625" style="759" customWidth="1"/>
    <col min="1047" max="1280" width="9.140625" style="759"/>
    <col min="1281" max="1281" width="44" style="759" customWidth="1"/>
    <col min="1282" max="1282" width="25.5703125" style="759" customWidth="1"/>
    <col min="1283" max="1283" width="11.7109375" style="759" customWidth="1"/>
    <col min="1284" max="1284" width="45.140625" style="759" customWidth="1"/>
    <col min="1285" max="1285" width="39.7109375" style="759" customWidth="1"/>
    <col min="1286" max="1286" width="27" style="759" customWidth="1"/>
    <col min="1287" max="1287" width="21" style="759" customWidth="1"/>
    <col min="1288" max="1299" width="4.28515625" style="759" customWidth="1"/>
    <col min="1300" max="1300" width="42.28515625" style="759" customWidth="1"/>
    <col min="1301" max="1301" width="19.140625" style="759" customWidth="1"/>
    <col min="1302" max="1302" width="14.140625" style="759" customWidth="1"/>
    <col min="1303" max="1536" width="9.140625" style="759"/>
    <col min="1537" max="1537" width="44" style="759" customWidth="1"/>
    <col min="1538" max="1538" width="25.5703125" style="759" customWidth="1"/>
    <col min="1539" max="1539" width="11.7109375" style="759" customWidth="1"/>
    <col min="1540" max="1540" width="45.140625" style="759" customWidth="1"/>
    <col min="1541" max="1541" width="39.7109375" style="759" customWidth="1"/>
    <col min="1542" max="1542" width="27" style="759" customWidth="1"/>
    <col min="1543" max="1543" width="21" style="759" customWidth="1"/>
    <col min="1544" max="1555" width="4.28515625" style="759" customWidth="1"/>
    <col min="1556" max="1556" width="42.28515625" style="759" customWidth="1"/>
    <col min="1557" max="1557" width="19.140625" style="759" customWidth="1"/>
    <col min="1558" max="1558" width="14.140625" style="759" customWidth="1"/>
    <col min="1559" max="1792" width="9.140625" style="759"/>
    <col min="1793" max="1793" width="44" style="759" customWidth="1"/>
    <col min="1794" max="1794" width="25.5703125" style="759" customWidth="1"/>
    <col min="1795" max="1795" width="11.7109375" style="759" customWidth="1"/>
    <col min="1796" max="1796" width="45.140625" style="759" customWidth="1"/>
    <col min="1797" max="1797" width="39.7109375" style="759" customWidth="1"/>
    <col min="1798" max="1798" width="27" style="759" customWidth="1"/>
    <col min="1799" max="1799" width="21" style="759" customWidth="1"/>
    <col min="1800" max="1811" width="4.28515625" style="759" customWidth="1"/>
    <col min="1812" max="1812" width="42.28515625" style="759" customWidth="1"/>
    <col min="1813" max="1813" width="19.140625" style="759" customWidth="1"/>
    <col min="1814" max="1814" width="14.140625" style="759" customWidth="1"/>
    <col min="1815" max="2048" width="9.140625" style="759"/>
    <col min="2049" max="2049" width="44" style="759" customWidth="1"/>
    <col min="2050" max="2050" width="25.5703125" style="759" customWidth="1"/>
    <col min="2051" max="2051" width="11.7109375" style="759" customWidth="1"/>
    <col min="2052" max="2052" width="45.140625" style="759" customWidth="1"/>
    <col min="2053" max="2053" width="39.7109375" style="759" customWidth="1"/>
    <col min="2054" max="2054" width="27" style="759" customWidth="1"/>
    <col min="2055" max="2055" width="21" style="759" customWidth="1"/>
    <col min="2056" max="2067" width="4.28515625" style="759" customWidth="1"/>
    <col min="2068" max="2068" width="42.28515625" style="759" customWidth="1"/>
    <col min="2069" max="2069" width="19.140625" style="759" customWidth="1"/>
    <col min="2070" max="2070" width="14.140625" style="759" customWidth="1"/>
    <col min="2071" max="2304" width="9.140625" style="759"/>
    <col min="2305" max="2305" width="44" style="759" customWidth="1"/>
    <col min="2306" max="2306" width="25.5703125" style="759" customWidth="1"/>
    <col min="2307" max="2307" width="11.7109375" style="759" customWidth="1"/>
    <col min="2308" max="2308" width="45.140625" style="759" customWidth="1"/>
    <col min="2309" max="2309" width="39.7109375" style="759" customWidth="1"/>
    <col min="2310" max="2310" width="27" style="759" customWidth="1"/>
    <col min="2311" max="2311" width="21" style="759" customWidth="1"/>
    <col min="2312" max="2323" width="4.28515625" style="759" customWidth="1"/>
    <col min="2324" max="2324" width="42.28515625" style="759" customWidth="1"/>
    <col min="2325" max="2325" width="19.140625" style="759" customWidth="1"/>
    <col min="2326" max="2326" width="14.140625" style="759" customWidth="1"/>
    <col min="2327" max="2560" width="9.140625" style="759"/>
    <col min="2561" max="2561" width="44" style="759" customWidth="1"/>
    <col min="2562" max="2562" width="25.5703125" style="759" customWidth="1"/>
    <col min="2563" max="2563" width="11.7109375" style="759" customWidth="1"/>
    <col min="2564" max="2564" width="45.140625" style="759" customWidth="1"/>
    <col min="2565" max="2565" width="39.7109375" style="759" customWidth="1"/>
    <col min="2566" max="2566" width="27" style="759" customWidth="1"/>
    <col min="2567" max="2567" width="21" style="759" customWidth="1"/>
    <col min="2568" max="2579" width="4.28515625" style="759" customWidth="1"/>
    <col min="2580" max="2580" width="42.28515625" style="759" customWidth="1"/>
    <col min="2581" max="2581" width="19.140625" style="759" customWidth="1"/>
    <col min="2582" max="2582" width="14.140625" style="759" customWidth="1"/>
    <col min="2583" max="2816" width="9.140625" style="759"/>
    <col min="2817" max="2817" width="44" style="759" customWidth="1"/>
    <col min="2818" max="2818" width="25.5703125" style="759" customWidth="1"/>
    <col min="2819" max="2819" width="11.7109375" style="759" customWidth="1"/>
    <col min="2820" max="2820" width="45.140625" style="759" customWidth="1"/>
    <col min="2821" max="2821" width="39.7109375" style="759" customWidth="1"/>
    <col min="2822" max="2822" width="27" style="759" customWidth="1"/>
    <col min="2823" max="2823" width="21" style="759" customWidth="1"/>
    <col min="2824" max="2835" width="4.28515625" style="759" customWidth="1"/>
    <col min="2836" max="2836" width="42.28515625" style="759" customWidth="1"/>
    <col min="2837" max="2837" width="19.140625" style="759" customWidth="1"/>
    <col min="2838" max="2838" width="14.140625" style="759" customWidth="1"/>
    <col min="2839" max="3072" width="9.140625" style="759"/>
    <col min="3073" max="3073" width="44" style="759" customWidth="1"/>
    <col min="3074" max="3074" width="25.5703125" style="759" customWidth="1"/>
    <col min="3075" max="3075" width="11.7109375" style="759" customWidth="1"/>
    <col min="3076" max="3076" width="45.140625" style="759" customWidth="1"/>
    <col min="3077" max="3077" width="39.7109375" style="759" customWidth="1"/>
    <col min="3078" max="3078" width="27" style="759" customWidth="1"/>
    <col min="3079" max="3079" width="21" style="759" customWidth="1"/>
    <col min="3080" max="3091" width="4.28515625" style="759" customWidth="1"/>
    <col min="3092" max="3092" width="42.28515625" style="759" customWidth="1"/>
    <col min="3093" max="3093" width="19.140625" style="759" customWidth="1"/>
    <col min="3094" max="3094" width="14.140625" style="759" customWidth="1"/>
    <col min="3095" max="3328" width="9.140625" style="759"/>
    <col min="3329" max="3329" width="44" style="759" customWidth="1"/>
    <col min="3330" max="3330" width="25.5703125" style="759" customWidth="1"/>
    <col min="3331" max="3331" width="11.7109375" style="759" customWidth="1"/>
    <col min="3332" max="3332" width="45.140625" style="759" customWidth="1"/>
    <col min="3333" max="3333" width="39.7109375" style="759" customWidth="1"/>
    <col min="3334" max="3334" width="27" style="759" customWidth="1"/>
    <col min="3335" max="3335" width="21" style="759" customWidth="1"/>
    <col min="3336" max="3347" width="4.28515625" style="759" customWidth="1"/>
    <col min="3348" max="3348" width="42.28515625" style="759" customWidth="1"/>
    <col min="3349" max="3349" width="19.140625" style="759" customWidth="1"/>
    <col min="3350" max="3350" width="14.140625" style="759" customWidth="1"/>
    <col min="3351" max="3584" width="9.140625" style="759"/>
    <col min="3585" max="3585" width="44" style="759" customWidth="1"/>
    <col min="3586" max="3586" width="25.5703125" style="759" customWidth="1"/>
    <col min="3587" max="3587" width="11.7109375" style="759" customWidth="1"/>
    <col min="3588" max="3588" width="45.140625" style="759" customWidth="1"/>
    <col min="3589" max="3589" width="39.7109375" style="759" customWidth="1"/>
    <col min="3590" max="3590" width="27" style="759" customWidth="1"/>
    <col min="3591" max="3591" width="21" style="759" customWidth="1"/>
    <col min="3592" max="3603" width="4.28515625" style="759" customWidth="1"/>
    <col min="3604" max="3604" width="42.28515625" style="759" customWidth="1"/>
    <col min="3605" max="3605" width="19.140625" style="759" customWidth="1"/>
    <col min="3606" max="3606" width="14.140625" style="759" customWidth="1"/>
    <col min="3607" max="3840" width="9.140625" style="759"/>
    <col min="3841" max="3841" width="44" style="759" customWidth="1"/>
    <col min="3842" max="3842" width="25.5703125" style="759" customWidth="1"/>
    <col min="3843" max="3843" width="11.7109375" style="759" customWidth="1"/>
    <col min="3844" max="3844" width="45.140625" style="759" customWidth="1"/>
    <col min="3845" max="3845" width="39.7109375" style="759" customWidth="1"/>
    <col min="3846" max="3846" width="27" style="759" customWidth="1"/>
    <col min="3847" max="3847" width="21" style="759" customWidth="1"/>
    <col min="3848" max="3859" width="4.28515625" style="759" customWidth="1"/>
    <col min="3860" max="3860" width="42.28515625" style="759" customWidth="1"/>
    <col min="3861" max="3861" width="19.140625" style="759" customWidth="1"/>
    <col min="3862" max="3862" width="14.140625" style="759" customWidth="1"/>
    <col min="3863" max="4096" width="9.140625" style="759"/>
    <col min="4097" max="4097" width="44" style="759" customWidth="1"/>
    <col min="4098" max="4098" width="25.5703125" style="759" customWidth="1"/>
    <col min="4099" max="4099" width="11.7109375" style="759" customWidth="1"/>
    <col min="4100" max="4100" width="45.140625" style="759" customWidth="1"/>
    <col min="4101" max="4101" width="39.7109375" style="759" customWidth="1"/>
    <col min="4102" max="4102" width="27" style="759" customWidth="1"/>
    <col min="4103" max="4103" width="21" style="759" customWidth="1"/>
    <col min="4104" max="4115" width="4.28515625" style="759" customWidth="1"/>
    <col min="4116" max="4116" width="42.28515625" style="759" customWidth="1"/>
    <col min="4117" max="4117" width="19.140625" style="759" customWidth="1"/>
    <col min="4118" max="4118" width="14.140625" style="759" customWidth="1"/>
    <col min="4119" max="4352" width="9.140625" style="759"/>
    <col min="4353" max="4353" width="44" style="759" customWidth="1"/>
    <col min="4354" max="4354" width="25.5703125" style="759" customWidth="1"/>
    <col min="4355" max="4355" width="11.7109375" style="759" customWidth="1"/>
    <col min="4356" max="4356" width="45.140625" style="759" customWidth="1"/>
    <col min="4357" max="4357" width="39.7109375" style="759" customWidth="1"/>
    <col min="4358" max="4358" width="27" style="759" customWidth="1"/>
    <col min="4359" max="4359" width="21" style="759" customWidth="1"/>
    <col min="4360" max="4371" width="4.28515625" style="759" customWidth="1"/>
    <col min="4372" max="4372" width="42.28515625" style="759" customWidth="1"/>
    <col min="4373" max="4373" width="19.140625" style="759" customWidth="1"/>
    <col min="4374" max="4374" width="14.140625" style="759" customWidth="1"/>
    <col min="4375" max="4608" width="9.140625" style="759"/>
    <col min="4609" max="4609" width="44" style="759" customWidth="1"/>
    <col min="4610" max="4610" width="25.5703125" style="759" customWidth="1"/>
    <col min="4611" max="4611" width="11.7109375" style="759" customWidth="1"/>
    <col min="4612" max="4612" width="45.140625" style="759" customWidth="1"/>
    <col min="4613" max="4613" width="39.7109375" style="759" customWidth="1"/>
    <col min="4614" max="4614" width="27" style="759" customWidth="1"/>
    <col min="4615" max="4615" width="21" style="759" customWidth="1"/>
    <col min="4616" max="4627" width="4.28515625" style="759" customWidth="1"/>
    <col min="4628" max="4628" width="42.28515625" style="759" customWidth="1"/>
    <col min="4629" max="4629" width="19.140625" style="759" customWidth="1"/>
    <col min="4630" max="4630" width="14.140625" style="759" customWidth="1"/>
    <col min="4631" max="4864" width="9.140625" style="759"/>
    <col min="4865" max="4865" width="44" style="759" customWidth="1"/>
    <col min="4866" max="4866" width="25.5703125" style="759" customWidth="1"/>
    <col min="4867" max="4867" width="11.7109375" style="759" customWidth="1"/>
    <col min="4868" max="4868" width="45.140625" style="759" customWidth="1"/>
    <col min="4869" max="4869" width="39.7109375" style="759" customWidth="1"/>
    <col min="4870" max="4870" width="27" style="759" customWidth="1"/>
    <col min="4871" max="4871" width="21" style="759" customWidth="1"/>
    <col min="4872" max="4883" width="4.28515625" style="759" customWidth="1"/>
    <col min="4884" max="4884" width="42.28515625" style="759" customWidth="1"/>
    <col min="4885" max="4885" width="19.140625" style="759" customWidth="1"/>
    <col min="4886" max="4886" width="14.140625" style="759" customWidth="1"/>
    <col min="4887" max="5120" width="9.140625" style="759"/>
    <col min="5121" max="5121" width="44" style="759" customWidth="1"/>
    <col min="5122" max="5122" width="25.5703125" style="759" customWidth="1"/>
    <col min="5123" max="5123" width="11.7109375" style="759" customWidth="1"/>
    <col min="5124" max="5124" width="45.140625" style="759" customWidth="1"/>
    <col min="5125" max="5125" width="39.7109375" style="759" customWidth="1"/>
    <col min="5126" max="5126" width="27" style="759" customWidth="1"/>
    <col min="5127" max="5127" width="21" style="759" customWidth="1"/>
    <col min="5128" max="5139" width="4.28515625" style="759" customWidth="1"/>
    <col min="5140" max="5140" width="42.28515625" style="759" customWidth="1"/>
    <col min="5141" max="5141" width="19.140625" style="759" customWidth="1"/>
    <col min="5142" max="5142" width="14.140625" style="759" customWidth="1"/>
    <col min="5143" max="5376" width="9.140625" style="759"/>
    <col min="5377" max="5377" width="44" style="759" customWidth="1"/>
    <col min="5378" max="5378" width="25.5703125" style="759" customWidth="1"/>
    <col min="5379" max="5379" width="11.7109375" style="759" customWidth="1"/>
    <col min="5380" max="5380" width="45.140625" style="759" customWidth="1"/>
    <col min="5381" max="5381" width="39.7109375" style="759" customWidth="1"/>
    <col min="5382" max="5382" width="27" style="759" customWidth="1"/>
    <col min="5383" max="5383" width="21" style="759" customWidth="1"/>
    <col min="5384" max="5395" width="4.28515625" style="759" customWidth="1"/>
    <col min="5396" max="5396" width="42.28515625" style="759" customWidth="1"/>
    <col min="5397" max="5397" width="19.140625" style="759" customWidth="1"/>
    <col min="5398" max="5398" width="14.140625" style="759" customWidth="1"/>
    <col min="5399" max="5632" width="9.140625" style="759"/>
    <col min="5633" max="5633" width="44" style="759" customWidth="1"/>
    <col min="5634" max="5634" width="25.5703125" style="759" customWidth="1"/>
    <col min="5635" max="5635" width="11.7109375" style="759" customWidth="1"/>
    <col min="5636" max="5636" width="45.140625" style="759" customWidth="1"/>
    <col min="5637" max="5637" width="39.7109375" style="759" customWidth="1"/>
    <col min="5638" max="5638" width="27" style="759" customWidth="1"/>
    <col min="5639" max="5639" width="21" style="759" customWidth="1"/>
    <col min="5640" max="5651" width="4.28515625" style="759" customWidth="1"/>
    <col min="5652" max="5652" width="42.28515625" style="759" customWidth="1"/>
    <col min="5653" max="5653" width="19.140625" style="759" customWidth="1"/>
    <col min="5654" max="5654" width="14.140625" style="759" customWidth="1"/>
    <col min="5655" max="5888" width="9.140625" style="759"/>
    <col min="5889" max="5889" width="44" style="759" customWidth="1"/>
    <col min="5890" max="5890" width="25.5703125" style="759" customWidth="1"/>
    <col min="5891" max="5891" width="11.7109375" style="759" customWidth="1"/>
    <col min="5892" max="5892" width="45.140625" style="759" customWidth="1"/>
    <col min="5893" max="5893" width="39.7109375" style="759" customWidth="1"/>
    <col min="5894" max="5894" width="27" style="759" customWidth="1"/>
    <col min="5895" max="5895" width="21" style="759" customWidth="1"/>
    <col min="5896" max="5907" width="4.28515625" style="759" customWidth="1"/>
    <col min="5908" max="5908" width="42.28515625" style="759" customWidth="1"/>
    <col min="5909" max="5909" width="19.140625" style="759" customWidth="1"/>
    <col min="5910" max="5910" width="14.140625" style="759" customWidth="1"/>
    <col min="5911" max="6144" width="9.140625" style="759"/>
    <col min="6145" max="6145" width="44" style="759" customWidth="1"/>
    <col min="6146" max="6146" width="25.5703125" style="759" customWidth="1"/>
    <col min="6147" max="6147" width="11.7109375" style="759" customWidth="1"/>
    <col min="6148" max="6148" width="45.140625" style="759" customWidth="1"/>
    <col min="6149" max="6149" width="39.7109375" style="759" customWidth="1"/>
    <col min="6150" max="6150" width="27" style="759" customWidth="1"/>
    <col min="6151" max="6151" width="21" style="759" customWidth="1"/>
    <col min="6152" max="6163" width="4.28515625" style="759" customWidth="1"/>
    <col min="6164" max="6164" width="42.28515625" style="759" customWidth="1"/>
    <col min="6165" max="6165" width="19.140625" style="759" customWidth="1"/>
    <col min="6166" max="6166" width="14.140625" style="759" customWidth="1"/>
    <col min="6167" max="6400" width="9.140625" style="759"/>
    <col min="6401" max="6401" width="44" style="759" customWidth="1"/>
    <col min="6402" max="6402" width="25.5703125" style="759" customWidth="1"/>
    <col min="6403" max="6403" width="11.7109375" style="759" customWidth="1"/>
    <col min="6404" max="6404" width="45.140625" style="759" customWidth="1"/>
    <col min="6405" max="6405" width="39.7109375" style="759" customWidth="1"/>
    <col min="6406" max="6406" width="27" style="759" customWidth="1"/>
    <col min="6407" max="6407" width="21" style="759" customWidth="1"/>
    <col min="6408" max="6419" width="4.28515625" style="759" customWidth="1"/>
    <col min="6420" max="6420" width="42.28515625" style="759" customWidth="1"/>
    <col min="6421" max="6421" width="19.140625" style="759" customWidth="1"/>
    <col min="6422" max="6422" width="14.140625" style="759" customWidth="1"/>
    <col min="6423" max="6656" width="9.140625" style="759"/>
    <col min="6657" max="6657" width="44" style="759" customWidth="1"/>
    <col min="6658" max="6658" width="25.5703125" style="759" customWidth="1"/>
    <col min="6659" max="6659" width="11.7109375" style="759" customWidth="1"/>
    <col min="6660" max="6660" width="45.140625" style="759" customWidth="1"/>
    <col min="6661" max="6661" width="39.7109375" style="759" customWidth="1"/>
    <col min="6662" max="6662" width="27" style="759" customWidth="1"/>
    <col min="6663" max="6663" width="21" style="759" customWidth="1"/>
    <col min="6664" max="6675" width="4.28515625" style="759" customWidth="1"/>
    <col min="6676" max="6676" width="42.28515625" style="759" customWidth="1"/>
    <col min="6677" max="6677" width="19.140625" style="759" customWidth="1"/>
    <col min="6678" max="6678" width="14.140625" style="759" customWidth="1"/>
    <col min="6679" max="6912" width="9.140625" style="759"/>
    <col min="6913" max="6913" width="44" style="759" customWidth="1"/>
    <col min="6914" max="6914" width="25.5703125" style="759" customWidth="1"/>
    <col min="6915" max="6915" width="11.7109375" style="759" customWidth="1"/>
    <col min="6916" max="6916" width="45.140625" style="759" customWidth="1"/>
    <col min="6917" max="6917" width="39.7109375" style="759" customWidth="1"/>
    <col min="6918" max="6918" width="27" style="759" customWidth="1"/>
    <col min="6919" max="6919" width="21" style="759" customWidth="1"/>
    <col min="6920" max="6931" width="4.28515625" style="759" customWidth="1"/>
    <col min="6932" max="6932" width="42.28515625" style="759" customWidth="1"/>
    <col min="6933" max="6933" width="19.140625" style="759" customWidth="1"/>
    <col min="6934" max="6934" width="14.140625" style="759" customWidth="1"/>
    <col min="6935" max="7168" width="9.140625" style="759"/>
    <col min="7169" max="7169" width="44" style="759" customWidth="1"/>
    <col min="7170" max="7170" width="25.5703125" style="759" customWidth="1"/>
    <col min="7171" max="7171" width="11.7109375" style="759" customWidth="1"/>
    <col min="7172" max="7172" width="45.140625" style="759" customWidth="1"/>
    <col min="7173" max="7173" width="39.7109375" style="759" customWidth="1"/>
    <col min="7174" max="7174" width="27" style="759" customWidth="1"/>
    <col min="7175" max="7175" width="21" style="759" customWidth="1"/>
    <col min="7176" max="7187" width="4.28515625" style="759" customWidth="1"/>
    <col min="7188" max="7188" width="42.28515625" style="759" customWidth="1"/>
    <col min="7189" max="7189" width="19.140625" style="759" customWidth="1"/>
    <col min="7190" max="7190" width="14.140625" style="759" customWidth="1"/>
    <col min="7191" max="7424" width="9.140625" style="759"/>
    <col min="7425" max="7425" width="44" style="759" customWidth="1"/>
    <col min="7426" max="7426" width="25.5703125" style="759" customWidth="1"/>
    <col min="7427" max="7427" width="11.7109375" style="759" customWidth="1"/>
    <col min="7428" max="7428" width="45.140625" style="759" customWidth="1"/>
    <col min="7429" max="7429" width="39.7109375" style="759" customWidth="1"/>
    <col min="7430" max="7430" width="27" style="759" customWidth="1"/>
    <col min="7431" max="7431" width="21" style="759" customWidth="1"/>
    <col min="7432" max="7443" width="4.28515625" style="759" customWidth="1"/>
    <col min="7444" max="7444" width="42.28515625" style="759" customWidth="1"/>
    <col min="7445" max="7445" width="19.140625" style="759" customWidth="1"/>
    <col min="7446" max="7446" width="14.140625" style="759" customWidth="1"/>
    <col min="7447" max="7680" width="9.140625" style="759"/>
    <col min="7681" max="7681" width="44" style="759" customWidth="1"/>
    <col min="7682" max="7682" width="25.5703125" style="759" customWidth="1"/>
    <col min="7683" max="7683" width="11.7109375" style="759" customWidth="1"/>
    <col min="7684" max="7684" width="45.140625" style="759" customWidth="1"/>
    <col min="7685" max="7685" width="39.7109375" style="759" customWidth="1"/>
    <col min="7686" max="7686" width="27" style="759" customWidth="1"/>
    <col min="7687" max="7687" width="21" style="759" customWidth="1"/>
    <col min="7688" max="7699" width="4.28515625" style="759" customWidth="1"/>
    <col min="7700" max="7700" width="42.28515625" style="759" customWidth="1"/>
    <col min="7701" max="7701" width="19.140625" style="759" customWidth="1"/>
    <col min="7702" max="7702" width="14.140625" style="759" customWidth="1"/>
    <col min="7703" max="7936" width="9.140625" style="759"/>
    <col min="7937" max="7937" width="44" style="759" customWidth="1"/>
    <col min="7938" max="7938" width="25.5703125" style="759" customWidth="1"/>
    <col min="7939" max="7939" width="11.7109375" style="759" customWidth="1"/>
    <col min="7940" max="7940" width="45.140625" style="759" customWidth="1"/>
    <col min="7941" max="7941" width="39.7109375" style="759" customWidth="1"/>
    <col min="7942" max="7942" width="27" style="759" customWidth="1"/>
    <col min="7943" max="7943" width="21" style="759" customWidth="1"/>
    <col min="7944" max="7955" width="4.28515625" style="759" customWidth="1"/>
    <col min="7956" max="7956" width="42.28515625" style="759" customWidth="1"/>
    <col min="7957" max="7957" width="19.140625" style="759" customWidth="1"/>
    <col min="7958" max="7958" width="14.140625" style="759" customWidth="1"/>
    <col min="7959" max="8192" width="9.140625" style="759"/>
    <col min="8193" max="8193" width="44" style="759" customWidth="1"/>
    <col min="8194" max="8194" width="25.5703125" style="759" customWidth="1"/>
    <col min="8195" max="8195" width="11.7109375" style="759" customWidth="1"/>
    <col min="8196" max="8196" width="45.140625" style="759" customWidth="1"/>
    <col min="8197" max="8197" width="39.7109375" style="759" customWidth="1"/>
    <col min="8198" max="8198" width="27" style="759" customWidth="1"/>
    <col min="8199" max="8199" width="21" style="759" customWidth="1"/>
    <col min="8200" max="8211" width="4.28515625" style="759" customWidth="1"/>
    <col min="8212" max="8212" width="42.28515625" style="759" customWidth="1"/>
    <col min="8213" max="8213" width="19.140625" style="759" customWidth="1"/>
    <col min="8214" max="8214" width="14.140625" style="759" customWidth="1"/>
    <col min="8215" max="8448" width="9.140625" style="759"/>
    <col min="8449" max="8449" width="44" style="759" customWidth="1"/>
    <col min="8450" max="8450" width="25.5703125" style="759" customWidth="1"/>
    <col min="8451" max="8451" width="11.7109375" style="759" customWidth="1"/>
    <col min="8452" max="8452" width="45.140625" style="759" customWidth="1"/>
    <col min="8453" max="8453" width="39.7109375" style="759" customWidth="1"/>
    <col min="8454" max="8454" width="27" style="759" customWidth="1"/>
    <col min="8455" max="8455" width="21" style="759" customWidth="1"/>
    <col min="8456" max="8467" width="4.28515625" style="759" customWidth="1"/>
    <col min="8468" max="8468" width="42.28515625" style="759" customWidth="1"/>
    <col min="8469" max="8469" width="19.140625" style="759" customWidth="1"/>
    <col min="8470" max="8470" width="14.140625" style="759" customWidth="1"/>
    <col min="8471" max="8704" width="9.140625" style="759"/>
    <col min="8705" max="8705" width="44" style="759" customWidth="1"/>
    <col min="8706" max="8706" width="25.5703125" style="759" customWidth="1"/>
    <col min="8707" max="8707" width="11.7109375" style="759" customWidth="1"/>
    <col min="8708" max="8708" width="45.140625" style="759" customWidth="1"/>
    <col min="8709" max="8709" width="39.7109375" style="759" customWidth="1"/>
    <col min="8710" max="8710" width="27" style="759" customWidth="1"/>
    <col min="8711" max="8711" width="21" style="759" customWidth="1"/>
    <col min="8712" max="8723" width="4.28515625" style="759" customWidth="1"/>
    <col min="8724" max="8724" width="42.28515625" style="759" customWidth="1"/>
    <col min="8725" max="8725" width="19.140625" style="759" customWidth="1"/>
    <col min="8726" max="8726" width="14.140625" style="759" customWidth="1"/>
    <col min="8727" max="8960" width="9.140625" style="759"/>
    <col min="8961" max="8961" width="44" style="759" customWidth="1"/>
    <col min="8962" max="8962" width="25.5703125" style="759" customWidth="1"/>
    <col min="8963" max="8963" width="11.7109375" style="759" customWidth="1"/>
    <col min="8964" max="8964" width="45.140625" style="759" customWidth="1"/>
    <col min="8965" max="8965" width="39.7109375" style="759" customWidth="1"/>
    <col min="8966" max="8966" width="27" style="759" customWidth="1"/>
    <col min="8967" max="8967" width="21" style="759" customWidth="1"/>
    <col min="8968" max="8979" width="4.28515625" style="759" customWidth="1"/>
    <col min="8980" max="8980" width="42.28515625" style="759" customWidth="1"/>
    <col min="8981" max="8981" width="19.140625" style="759" customWidth="1"/>
    <col min="8982" max="8982" width="14.140625" style="759" customWidth="1"/>
    <col min="8983" max="9216" width="9.140625" style="759"/>
    <col min="9217" max="9217" width="44" style="759" customWidth="1"/>
    <col min="9218" max="9218" width="25.5703125" style="759" customWidth="1"/>
    <col min="9219" max="9219" width="11.7109375" style="759" customWidth="1"/>
    <col min="9220" max="9220" width="45.140625" style="759" customWidth="1"/>
    <col min="9221" max="9221" width="39.7109375" style="759" customWidth="1"/>
    <col min="9222" max="9222" width="27" style="759" customWidth="1"/>
    <col min="9223" max="9223" width="21" style="759" customWidth="1"/>
    <col min="9224" max="9235" width="4.28515625" style="759" customWidth="1"/>
    <col min="9236" max="9236" width="42.28515625" style="759" customWidth="1"/>
    <col min="9237" max="9237" width="19.140625" style="759" customWidth="1"/>
    <col min="9238" max="9238" width="14.140625" style="759" customWidth="1"/>
    <col min="9239" max="9472" width="9.140625" style="759"/>
    <col min="9473" max="9473" width="44" style="759" customWidth="1"/>
    <col min="9474" max="9474" width="25.5703125" style="759" customWidth="1"/>
    <col min="9475" max="9475" width="11.7109375" style="759" customWidth="1"/>
    <col min="9476" max="9476" width="45.140625" style="759" customWidth="1"/>
    <col min="9477" max="9477" width="39.7109375" style="759" customWidth="1"/>
    <col min="9478" max="9478" width="27" style="759" customWidth="1"/>
    <col min="9479" max="9479" width="21" style="759" customWidth="1"/>
    <col min="9480" max="9491" width="4.28515625" style="759" customWidth="1"/>
    <col min="9492" max="9492" width="42.28515625" style="759" customWidth="1"/>
    <col min="9493" max="9493" width="19.140625" style="759" customWidth="1"/>
    <col min="9494" max="9494" width="14.140625" style="759" customWidth="1"/>
    <col min="9495" max="9728" width="9.140625" style="759"/>
    <col min="9729" max="9729" width="44" style="759" customWidth="1"/>
    <col min="9730" max="9730" width="25.5703125" style="759" customWidth="1"/>
    <col min="9731" max="9731" width="11.7109375" style="759" customWidth="1"/>
    <col min="9732" max="9732" width="45.140625" style="759" customWidth="1"/>
    <col min="9733" max="9733" width="39.7109375" style="759" customWidth="1"/>
    <col min="9734" max="9734" width="27" style="759" customWidth="1"/>
    <col min="9735" max="9735" width="21" style="759" customWidth="1"/>
    <col min="9736" max="9747" width="4.28515625" style="759" customWidth="1"/>
    <col min="9748" max="9748" width="42.28515625" style="759" customWidth="1"/>
    <col min="9749" max="9749" width="19.140625" style="759" customWidth="1"/>
    <col min="9750" max="9750" width="14.140625" style="759" customWidth="1"/>
    <col min="9751" max="9984" width="9.140625" style="759"/>
    <col min="9985" max="9985" width="44" style="759" customWidth="1"/>
    <col min="9986" max="9986" width="25.5703125" style="759" customWidth="1"/>
    <col min="9987" max="9987" width="11.7109375" style="759" customWidth="1"/>
    <col min="9988" max="9988" width="45.140625" style="759" customWidth="1"/>
    <col min="9989" max="9989" width="39.7109375" style="759" customWidth="1"/>
    <col min="9990" max="9990" width="27" style="759" customWidth="1"/>
    <col min="9991" max="9991" width="21" style="759" customWidth="1"/>
    <col min="9992" max="10003" width="4.28515625" style="759" customWidth="1"/>
    <col min="10004" max="10004" width="42.28515625" style="759" customWidth="1"/>
    <col min="10005" max="10005" width="19.140625" style="759" customWidth="1"/>
    <col min="10006" max="10006" width="14.140625" style="759" customWidth="1"/>
    <col min="10007" max="10240" width="9.140625" style="759"/>
    <col min="10241" max="10241" width="44" style="759" customWidth="1"/>
    <col min="10242" max="10242" width="25.5703125" style="759" customWidth="1"/>
    <col min="10243" max="10243" width="11.7109375" style="759" customWidth="1"/>
    <col min="10244" max="10244" width="45.140625" style="759" customWidth="1"/>
    <col min="10245" max="10245" width="39.7109375" style="759" customWidth="1"/>
    <col min="10246" max="10246" width="27" style="759" customWidth="1"/>
    <col min="10247" max="10247" width="21" style="759" customWidth="1"/>
    <col min="10248" max="10259" width="4.28515625" style="759" customWidth="1"/>
    <col min="10260" max="10260" width="42.28515625" style="759" customWidth="1"/>
    <col min="10261" max="10261" width="19.140625" style="759" customWidth="1"/>
    <col min="10262" max="10262" width="14.140625" style="759" customWidth="1"/>
    <col min="10263" max="10496" width="9.140625" style="759"/>
    <col min="10497" max="10497" width="44" style="759" customWidth="1"/>
    <col min="10498" max="10498" width="25.5703125" style="759" customWidth="1"/>
    <col min="10499" max="10499" width="11.7109375" style="759" customWidth="1"/>
    <col min="10500" max="10500" width="45.140625" style="759" customWidth="1"/>
    <col min="10501" max="10501" width="39.7109375" style="759" customWidth="1"/>
    <col min="10502" max="10502" width="27" style="759" customWidth="1"/>
    <col min="10503" max="10503" width="21" style="759" customWidth="1"/>
    <col min="10504" max="10515" width="4.28515625" style="759" customWidth="1"/>
    <col min="10516" max="10516" width="42.28515625" style="759" customWidth="1"/>
    <col min="10517" max="10517" width="19.140625" style="759" customWidth="1"/>
    <col min="10518" max="10518" width="14.140625" style="759" customWidth="1"/>
    <col min="10519" max="10752" width="9.140625" style="759"/>
    <col min="10753" max="10753" width="44" style="759" customWidth="1"/>
    <col min="10754" max="10754" width="25.5703125" style="759" customWidth="1"/>
    <col min="10755" max="10755" width="11.7109375" style="759" customWidth="1"/>
    <col min="10756" max="10756" width="45.140625" style="759" customWidth="1"/>
    <col min="10757" max="10757" width="39.7109375" style="759" customWidth="1"/>
    <col min="10758" max="10758" width="27" style="759" customWidth="1"/>
    <col min="10759" max="10759" width="21" style="759" customWidth="1"/>
    <col min="10760" max="10771" width="4.28515625" style="759" customWidth="1"/>
    <col min="10772" max="10772" width="42.28515625" style="759" customWidth="1"/>
    <col min="10773" max="10773" width="19.140625" style="759" customWidth="1"/>
    <col min="10774" max="10774" width="14.140625" style="759" customWidth="1"/>
    <col min="10775" max="11008" width="9.140625" style="759"/>
    <col min="11009" max="11009" width="44" style="759" customWidth="1"/>
    <col min="11010" max="11010" width="25.5703125" style="759" customWidth="1"/>
    <col min="11011" max="11011" width="11.7109375" style="759" customWidth="1"/>
    <col min="11012" max="11012" width="45.140625" style="759" customWidth="1"/>
    <col min="11013" max="11013" width="39.7109375" style="759" customWidth="1"/>
    <col min="11014" max="11014" width="27" style="759" customWidth="1"/>
    <col min="11015" max="11015" width="21" style="759" customWidth="1"/>
    <col min="11016" max="11027" width="4.28515625" style="759" customWidth="1"/>
    <col min="11028" max="11028" width="42.28515625" style="759" customWidth="1"/>
    <col min="11029" max="11029" width="19.140625" style="759" customWidth="1"/>
    <col min="11030" max="11030" width="14.140625" style="759" customWidth="1"/>
    <col min="11031" max="11264" width="9.140625" style="759"/>
    <col min="11265" max="11265" width="44" style="759" customWidth="1"/>
    <col min="11266" max="11266" width="25.5703125" style="759" customWidth="1"/>
    <col min="11267" max="11267" width="11.7109375" style="759" customWidth="1"/>
    <col min="11268" max="11268" width="45.140625" style="759" customWidth="1"/>
    <col min="11269" max="11269" width="39.7109375" style="759" customWidth="1"/>
    <col min="11270" max="11270" width="27" style="759" customWidth="1"/>
    <col min="11271" max="11271" width="21" style="759" customWidth="1"/>
    <col min="11272" max="11283" width="4.28515625" style="759" customWidth="1"/>
    <col min="11284" max="11284" width="42.28515625" style="759" customWidth="1"/>
    <col min="11285" max="11285" width="19.140625" style="759" customWidth="1"/>
    <col min="11286" max="11286" width="14.140625" style="759" customWidth="1"/>
    <col min="11287" max="11520" width="9.140625" style="759"/>
    <col min="11521" max="11521" width="44" style="759" customWidth="1"/>
    <col min="11522" max="11522" width="25.5703125" style="759" customWidth="1"/>
    <col min="11523" max="11523" width="11.7109375" style="759" customWidth="1"/>
    <col min="11524" max="11524" width="45.140625" style="759" customWidth="1"/>
    <col min="11525" max="11525" width="39.7109375" style="759" customWidth="1"/>
    <col min="11526" max="11526" width="27" style="759" customWidth="1"/>
    <col min="11527" max="11527" width="21" style="759" customWidth="1"/>
    <col min="11528" max="11539" width="4.28515625" style="759" customWidth="1"/>
    <col min="11540" max="11540" width="42.28515625" style="759" customWidth="1"/>
    <col min="11541" max="11541" width="19.140625" style="759" customWidth="1"/>
    <col min="11542" max="11542" width="14.140625" style="759" customWidth="1"/>
    <col min="11543" max="11776" width="9.140625" style="759"/>
    <col min="11777" max="11777" width="44" style="759" customWidth="1"/>
    <col min="11778" max="11778" width="25.5703125" style="759" customWidth="1"/>
    <col min="11779" max="11779" width="11.7109375" style="759" customWidth="1"/>
    <col min="11780" max="11780" width="45.140625" style="759" customWidth="1"/>
    <col min="11781" max="11781" width="39.7109375" style="759" customWidth="1"/>
    <col min="11782" max="11782" width="27" style="759" customWidth="1"/>
    <col min="11783" max="11783" width="21" style="759" customWidth="1"/>
    <col min="11784" max="11795" width="4.28515625" style="759" customWidth="1"/>
    <col min="11796" max="11796" width="42.28515625" style="759" customWidth="1"/>
    <col min="11797" max="11797" width="19.140625" style="759" customWidth="1"/>
    <col min="11798" max="11798" width="14.140625" style="759" customWidth="1"/>
    <col min="11799" max="12032" width="9.140625" style="759"/>
    <col min="12033" max="12033" width="44" style="759" customWidth="1"/>
    <col min="12034" max="12034" width="25.5703125" style="759" customWidth="1"/>
    <col min="12035" max="12035" width="11.7109375" style="759" customWidth="1"/>
    <col min="12036" max="12036" width="45.140625" style="759" customWidth="1"/>
    <col min="12037" max="12037" width="39.7109375" style="759" customWidth="1"/>
    <col min="12038" max="12038" width="27" style="759" customWidth="1"/>
    <col min="12039" max="12039" width="21" style="759" customWidth="1"/>
    <col min="12040" max="12051" width="4.28515625" style="759" customWidth="1"/>
    <col min="12052" max="12052" width="42.28515625" style="759" customWidth="1"/>
    <col min="12053" max="12053" width="19.140625" style="759" customWidth="1"/>
    <col min="12054" max="12054" width="14.140625" style="759" customWidth="1"/>
    <col min="12055" max="12288" width="9.140625" style="759"/>
    <col min="12289" max="12289" width="44" style="759" customWidth="1"/>
    <col min="12290" max="12290" width="25.5703125" style="759" customWidth="1"/>
    <col min="12291" max="12291" width="11.7109375" style="759" customWidth="1"/>
    <col min="12292" max="12292" width="45.140625" style="759" customWidth="1"/>
    <col min="12293" max="12293" width="39.7109375" style="759" customWidth="1"/>
    <col min="12294" max="12294" width="27" style="759" customWidth="1"/>
    <col min="12295" max="12295" width="21" style="759" customWidth="1"/>
    <col min="12296" max="12307" width="4.28515625" style="759" customWidth="1"/>
    <col min="12308" max="12308" width="42.28515625" style="759" customWidth="1"/>
    <col min="12309" max="12309" width="19.140625" style="759" customWidth="1"/>
    <col min="12310" max="12310" width="14.140625" style="759" customWidth="1"/>
    <col min="12311" max="12544" width="9.140625" style="759"/>
    <col min="12545" max="12545" width="44" style="759" customWidth="1"/>
    <col min="12546" max="12546" width="25.5703125" style="759" customWidth="1"/>
    <col min="12547" max="12547" width="11.7109375" style="759" customWidth="1"/>
    <col min="12548" max="12548" width="45.140625" style="759" customWidth="1"/>
    <col min="12549" max="12549" width="39.7109375" style="759" customWidth="1"/>
    <col min="12550" max="12550" width="27" style="759" customWidth="1"/>
    <col min="12551" max="12551" width="21" style="759" customWidth="1"/>
    <col min="12552" max="12563" width="4.28515625" style="759" customWidth="1"/>
    <col min="12564" max="12564" width="42.28515625" style="759" customWidth="1"/>
    <col min="12565" max="12565" width="19.140625" style="759" customWidth="1"/>
    <col min="12566" max="12566" width="14.140625" style="759" customWidth="1"/>
    <col min="12567" max="12800" width="9.140625" style="759"/>
    <col min="12801" max="12801" width="44" style="759" customWidth="1"/>
    <col min="12802" max="12802" width="25.5703125" style="759" customWidth="1"/>
    <col min="12803" max="12803" width="11.7109375" style="759" customWidth="1"/>
    <col min="12804" max="12804" width="45.140625" style="759" customWidth="1"/>
    <col min="12805" max="12805" width="39.7109375" style="759" customWidth="1"/>
    <col min="12806" max="12806" width="27" style="759" customWidth="1"/>
    <col min="12807" max="12807" width="21" style="759" customWidth="1"/>
    <col min="12808" max="12819" width="4.28515625" style="759" customWidth="1"/>
    <col min="12820" max="12820" width="42.28515625" style="759" customWidth="1"/>
    <col min="12821" max="12821" width="19.140625" style="759" customWidth="1"/>
    <col min="12822" max="12822" width="14.140625" style="759" customWidth="1"/>
    <col min="12823" max="13056" width="9.140625" style="759"/>
    <col min="13057" max="13057" width="44" style="759" customWidth="1"/>
    <col min="13058" max="13058" width="25.5703125" style="759" customWidth="1"/>
    <col min="13059" max="13059" width="11.7109375" style="759" customWidth="1"/>
    <col min="13060" max="13060" width="45.140625" style="759" customWidth="1"/>
    <col min="13061" max="13061" width="39.7109375" style="759" customWidth="1"/>
    <col min="13062" max="13062" width="27" style="759" customWidth="1"/>
    <col min="13063" max="13063" width="21" style="759" customWidth="1"/>
    <col min="13064" max="13075" width="4.28515625" style="759" customWidth="1"/>
    <col min="13076" max="13076" width="42.28515625" style="759" customWidth="1"/>
    <col min="13077" max="13077" width="19.140625" style="759" customWidth="1"/>
    <col min="13078" max="13078" width="14.140625" style="759" customWidth="1"/>
    <col min="13079" max="13312" width="9.140625" style="759"/>
    <col min="13313" max="13313" width="44" style="759" customWidth="1"/>
    <col min="13314" max="13314" width="25.5703125" style="759" customWidth="1"/>
    <col min="13315" max="13315" width="11.7109375" style="759" customWidth="1"/>
    <col min="13316" max="13316" width="45.140625" style="759" customWidth="1"/>
    <col min="13317" max="13317" width="39.7109375" style="759" customWidth="1"/>
    <col min="13318" max="13318" width="27" style="759" customWidth="1"/>
    <col min="13319" max="13319" width="21" style="759" customWidth="1"/>
    <col min="13320" max="13331" width="4.28515625" style="759" customWidth="1"/>
    <col min="13332" max="13332" width="42.28515625" style="759" customWidth="1"/>
    <col min="13333" max="13333" width="19.140625" style="759" customWidth="1"/>
    <col min="13334" max="13334" width="14.140625" style="759" customWidth="1"/>
    <col min="13335" max="13568" width="9.140625" style="759"/>
    <col min="13569" max="13569" width="44" style="759" customWidth="1"/>
    <col min="13570" max="13570" width="25.5703125" style="759" customWidth="1"/>
    <col min="13571" max="13571" width="11.7109375" style="759" customWidth="1"/>
    <col min="13572" max="13572" width="45.140625" style="759" customWidth="1"/>
    <col min="13573" max="13573" width="39.7109375" style="759" customWidth="1"/>
    <col min="13574" max="13574" width="27" style="759" customWidth="1"/>
    <col min="13575" max="13575" width="21" style="759" customWidth="1"/>
    <col min="13576" max="13587" width="4.28515625" style="759" customWidth="1"/>
    <col min="13588" max="13588" width="42.28515625" style="759" customWidth="1"/>
    <col min="13589" max="13589" width="19.140625" style="759" customWidth="1"/>
    <col min="13590" max="13590" width="14.140625" style="759" customWidth="1"/>
    <col min="13591" max="13824" width="9.140625" style="759"/>
    <col min="13825" max="13825" width="44" style="759" customWidth="1"/>
    <col min="13826" max="13826" width="25.5703125" style="759" customWidth="1"/>
    <col min="13827" max="13827" width="11.7109375" style="759" customWidth="1"/>
    <col min="13828" max="13828" width="45.140625" style="759" customWidth="1"/>
    <col min="13829" max="13829" width="39.7109375" style="759" customWidth="1"/>
    <col min="13830" max="13830" width="27" style="759" customWidth="1"/>
    <col min="13831" max="13831" width="21" style="759" customWidth="1"/>
    <col min="13832" max="13843" width="4.28515625" style="759" customWidth="1"/>
    <col min="13844" max="13844" width="42.28515625" style="759" customWidth="1"/>
    <col min="13845" max="13845" width="19.140625" style="759" customWidth="1"/>
    <col min="13846" max="13846" width="14.140625" style="759" customWidth="1"/>
    <col min="13847" max="14080" width="9.140625" style="759"/>
    <col min="14081" max="14081" width="44" style="759" customWidth="1"/>
    <col min="14082" max="14082" width="25.5703125" style="759" customWidth="1"/>
    <col min="14083" max="14083" width="11.7109375" style="759" customWidth="1"/>
    <col min="14084" max="14084" width="45.140625" style="759" customWidth="1"/>
    <col min="14085" max="14085" width="39.7109375" style="759" customWidth="1"/>
    <col min="14086" max="14086" width="27" style="759" customWidth="1"/>
    <col min="14087" max="14087" width="21" style="759" customWidth="1"/>
    <col min="14088" max="14099" width="4.28515625" style="759" customWidth="1"/>
    <col min="14100" max="14100" width="42.28515625" style="759" customWidth="1"/>
    <col min="14101" max="14101" width="19.140625" style="759" customWidth="1"/>
    <col min="14102" max="14102" width="14.140625" style="759" customWidth="1"/>
    <col min="14103" max="14336" width="9.140625" style="759"/>
    <col min="14337" max="14337" width="44" style="759" customWidth="1"/>
    <col min="14338" max="14338" width="25.5703125" style="759" customWidth="1"/>
    <col min="14339" max="14339" width="11.7109375" style="759" customWidth="1"/>
    <col min="14340" max="14340" width="45.140625" style="759" customWidth="1"/>
    <col min="14341" max="14341" width="39.7109375" style="759" customWidth="1"/>
    <col min="14342" max="14342" width="27" style="759" customWidth="1"/>
    <col min="14343" max="14343" width="21" style="759" customWidth="1"/>
    <col min="14344" max="14355" width="4.28515625" style="759" customWidth="1"/>
    <col min="14356" max="14356" width="42.28515625" style="759" customWidth="1"/>
    <col min="14357" max="14357" width="19.140625" style="759" customWidth="1"/>
    <col min="14358" max="14358" width="14.140625" style="759" customWidth="1"/>
    <col min="14359" max="14592" width="9.140625" style="759"/>
    <col min="14593" max="14593" width="44" style="759" customWidth="1"/>
    <col min="14594" max="14594" width="25.5703125" style="759" customWidth="1"/>
    <col min="14595" max="14595" width="11.7109375" style="759" customWidth="1"/>
    <col min="14596" max="14596" width="45.140625" style="759" customWidth="1"/>
    <col min="14597" max="14597" width="39.7109375" style="759" customWidth="1"/>
    <col min="14598" max="14598" width="27" style="759" customWidth="1"/>
    <col min="14599" max="14599" width="21" style="759" customWidth="1"/>
    <col min="14600" max="14611" width="4.28515625" style="759" customWidth="1"/>
    <col min="14612" max="14612" width="42.28515625" style="759" customWidth="1"/>
    <col min="14613" max="14613" width="19.140625" style="759" customWidth="1"/>
    <col min="14614" max="14614" width="14.140625" style="759" customWidth="1"/>
    <col min="14615" max="14848" width="9.140625" style="759"/>
    <col min="14849" max="14849" width="44" style="759" customWidth="1"/>
    <col min="14850" max="14850" width="25.5703125" style="759" customWidth="1"/>
    <col min="14851" max="14851" width="11.7109375" style="759" customWidth="1"/>
    <col min="14852" max="14852" width="45.140625" style="759" customWidth="1"/>
    <col min="14853" max="14853" width="39.7109375" style="759" customWidth="1"/>
    <col min="14854" max="14854" width="27" style="759" customWidth="1"/>
    <col min="14855" max="14855" width="21" style="759" customWidth="1"/>
    <col min="14856" max="14867" width="4.28515625" style="759" customWidth="1"/>
    <col min="14868" max="14868" width="42.28515625" style="759" customWidth="1"/>
    <col min="14869" max="14869" width="19.140625" style="759" customWidth="1"/>
    <col min="14870" max="14870" width="14.140625" style="759" customWidth="1"/>
    <col min="14871" max="15104" width="9.140625" style="759"/>
    <col min="15105" max="15105" width="44" style="759" customWidth="1"/>
    <col min="15106" max="15106" width="25.5703125" style="759" customWidth="1"/>
    <col min="15107" max="15107" width="11.7109375" style="759" customWidth="1"/>
    <col min="15108" max="15108" width="45.140625" style="759" customWidth="1"/>
    <col min="15109" max="15109" width="39.7109375" style="759" customWidth="1"/>
    <col min="15110" max="15110" width="27" style="759" customWidth="1"/>
    <col min="15111" max="15111" width="21" style="759" customWidth="1"/>
    <col min="15112" max="15123" width="4.28515625" style="759" customWidth="1"/>
    <col min="15124" max="15124" width="42.28515625" style="759" customWidth="1"/>
    <col min="15125" max="15125" width="19.140625" style="759" customWidth="1"/>
    <col min="15126" max="15126" width="14.140625" style="759" customWidth="1"/>
    <col min="15127" max="15360" width="9.140625" style="759"/>
    <col min="15361" max="15361" width="44" style="759" customWidth="1"/>
    <col min="15362" max="15362" width="25.5703125" style="759" customWidth="1"/>
    <col min="15363" max="15363" width="11.7109375" style="759" customWidth="1"/>
    <col min="15364" max="15364" width="45.140625" style="759" customWidth="1"/>
    <col min="15365" max="15365" width="39.7109375" style="759" customWidth="1"/>
    <col min="15366" max="15366" width="27" style="759" customWidth="1"/>
    <col min="15367" max="15367" width="21" style="759" customWidth="1"/>
    <col min="15368" max="15379" width="4.28515625" style="759" customWidth="1"/>
    <col min="15380" max="15380" width="42.28515625" style="759" customWidth="1"/>
    <col min="15381" max="15381" width="19.140625" style="759" customWidth="1"/>
    <col min="15382" max="15382" width="14.140625" style="759" customWidth="1"/>
    <col min="15383" max="15616" width="9.140625" style="759"/>
    <col min="15617" max="15617" width="44" style="759" customWidth="1"/>
    <col min="15618" max="15618" width="25.5703125" style="759" customWidth="1"/>
    <col min="15619" max="15619" width="11.7109375" style="759" customWidth="1"/>
    <col min="15620" max="15620" width="45.140625" style="759" customWidth="1"/>
    <col min="15621" max="15621" width="39.7109375" style="759" customWidth="1"/>
    <col min="15622" max="15622" width="27" style="759" customWidth="1"/>
    <col min="15623" max="15623" width="21" style="759" customWidth="1"/>
    <col min="15624" max="15635" width="4.28515625" style="759" customWidth="1"/>
    <col min="15636" max="15636" width="42.28515625" style="759" customWidth="1"/>
    <col min="15637" max="15637" width="19.140625" style="759" customWidth="1"/>
    <col min="15638" max="15638" width="14.140625" style="759" customWidth="1"/>
    <col min="15639" max="15872" width="9.140625" style="759"/>
    <col min="15873" max="15873" width="44" style="759" customWidth="1"/>
    <col min="15874" max="15874" width="25.5703125" style="759" customWidth="1"/>
    <col min="15875" max="15875" width="11.7109375" style="759" customWidth="1"/>
    <col min="15876" max="15876" width="45.140625" style="759" customWidth="1"/>
    <col min="15877" max="15877" width="39.7109375" style="759" customWidth="1"/>
    <col min="15878" max="15878" width="27" style="759" customWidth="1"/>
    <col min="15879" max="15879" width="21" style="759" customWidth="1"/>
    <col min="15880" max="15891" width="4.28515625" style="759" customWidth="1"/>
    <col min="15892" max="15892" width="42.28515625" style="759" customWidth="1"/>
    <col min="15893" max="15893" width="19.140625" style="759" customWidth="1"/>
    <col min="15894" max="15894" width="14.140625" style="759" customWidth="1"/>
    <col min="15895" max="16128" width="9.140625" style="759"/>
    <col min="16129" max="16129" width="44" style="759" customWidth="1"/>
    <col min="16130" max="16130" width="25.5703125" style="759" customWidth="1"/>
    <col min="16131" max="16131" width="11.7109375" style="759" customWidth="1"/>
    <col min="16132" max="16132" width="45.140625" style="759" customWidth="1"/>
    <col min="16133" max="16133" width="39.7109375" style="759" customWidth="1"/>
    <col min="16134" max="16134" width="27" style="759" customWidth="1"/>
    <col min="16135" max="16135" width="21" style="759" customWidth="1"/>
    <col min="16136" max="16147" width="4.28515625" style="759" customWidth="1"/>
    <col min="16148" max="16148" width="42.28515625" style="759" customWidth="1"/>
    <col min="16149" max="16149" width="19.140625" style="759" customWidth="1"/>
    <col min="16150" max="16150" width="14.140625" style="759" customWidth="1"/>
    <col min="16151" max="16384" width="9.140625" style="759"/>
  </cols>
  <sheetData>
    <row r="1" spans="1:22">
      <c r="A1" s="756"/>
      <c r="B1" s="757"/>
      <c r="C1" s="757"/>
      <c r="D1" s="758"/>
      <c r="E1" s="758"/>
      <c r="F1" s="756"/>
      <c r="G1" s="759"/>
      <c r="H1" s="759"/>
      <c r="I1" s="759"/>
      <c r="J1" s="759"/>
      <c r="K1" s="759"/>
      <c r="L1" s="759"/>
      <c r="M1" s="759"/>
      <c r="N1" s="759"/>
      <c r="O1" s="759"/>
      <c r="P1" s="759"/>
      <c r="Q1" s="759"/>
      <c r="R1" s="759"/>
      <c r="S1" s="759"/>
      <c r="T1" s="756"/>
      <c r="U1" s="760"/>
    </row>
    <row r="2" spans="1:22">
      <c r="A2" s="756"/>
      <c r="B2" s="757"/>
      <c r="C2" s="757"/>
      <c r="D2" s="758"/>
      <c r="E2" s="758"/>
      <c r="F2" s="756"/>
      <c r="G2" s="759"/>
      <c r="H2" s="759"/>
      <c r="I2" s="759"/>
      <c r="J2" s="759"/>
      <c r="K2" s="759"/>
      <c r="L2" s="759"/>
      <c r="M2" s="759"/>
      <c r="N2" s="759"/>
      <c r="O2" s="759"/>
      <c r="P2" s="759"/>
      <c r="Q2" s="759"/>
      <c r="R2" s="759"/>
      <c r="S2" s="759"/>
      <c r="T2" s="756"/>
      <c r="U2" s="760"/>
    </row>
    <row r="3" spans="1:22">
      <c r="A3" s="756"/>
      <c r="B3" s="757"/>
      <c r="C3" s="757"/>
      <c r="D3" s="758"/>
      <c r="E3" s="758"/>
      <c r="F3" s="756"/>
      <c r="G3" s="759"/>
      <c r="H3" s="759"/>
      <c r="I3" s="759"/>
      <c r="J3" s="759"/>
      <c r="K3" s="759"/>
      <c r="L3" s="759"/>
      <c r="M3" s="759"/>
      <c r="N3" s="759"/>
      <c r="O3" s="759"/>
      <c r="P3" s="759"/>
      <c r="Q3" s="759"/>
      <c r="R3" s="759"/>
      <c r="S3" s="759"/>
      <c r="T3" s="756"/>
      <c r="U3" s="760"/>
    </row>
    <row r="4" spans="1:22">
      <c r="A4" s="756"/>
      <c r="B4" s="757"/>
      <c r="C4" s="757"/>
      <c r="D4" s="758"/>
      <c r="E4" s="758"/>
      <c r="F4" s="756"/>
      <c r="G4" s="759"/>
      <c r="H4" s="759"/>
      <c r="I4" s="759"/>
      <c r="J4" s="759"/>
      <c r="K4" s="759"/>
      <c r="L4" s="759"/>
      <c r="M4" s="759"/>
      <c r="N4" s="759"/>
      <c r="O4" s="759"/>
      <c r="P4" s="759"/>
      <c r="Q4" s="759"/>
      <c r="R4" s="759"/>
      <c r="S4" s="759"/>
      <c r="T4" s="756"/>
      <c r="U4" s="760"/>
    </row>
    <row r="5" spans="1:22">
      <c r="A5" s="1626" t="s">
        <v>0</v>
      </c>
      <c r="B5" s="1626"/>
      <c r="C5" s="1626"/>
      <c r="D5" s="1626"/>
      <c r="E5" s="1626"/>
      <c r="F5" s="1626"/>
      <c r="G5" s="1626"/>
      <c r="H5" s="1626"/>
      <c r="I5" s="1626"/>
      <c r="J5" s="1626"/>
      <c r="K5" s="1626"/>
      <c r="L5" s="1626"/>
      <c r="M5" s="1626"/>
      <c r="N5" s="1626"/>
      <c r="O5" s="1626"/>
      <c r="P5" s="1626"/>
      <c r="Q5" s="1626"/>
      <c r="R5" s="1626"/>
      <c r="S5" s="1626"/>
      <c r="T5" s="1626"/>
      <c r="U5" s="1626"/>
      <c r="V5" s="1626"/>
    </row>
    <row r="6" spans="1:22">
      <c r="A6" s="1627" t="s">
        <v>2254</v>
      </c>
      <c r="B6" s="1627"/>
      <c r="C6" s="1627"/>
      <c r="D6" s="1627"/>
      <c r="E6" s="1627"/>
      <c r="F6" s="1627"/>
      <c r="G6" s="1627"/>
      <c r="H6" s="1627"/>
      <c r="I6" s="1627"/>
      <c r="J6" s="1627"/>
      <c r="K6" s="1627"/>
      <c r="L6" s="1627"/>
      <c r="M6" s="1627"/>
      <c r="N6" s="1627"/>
      <c r="O6" s="1627"/>
      <c r="P6" s="1627"/>
      <c r="Q6" s="1627"/>
      <c r="R6" s="1627"/>
      <c r="S6" s="1627"/>
      <c r="T6" s="1627"/>
      <c r="U6" s="1627"/>
      <c r="V6" s="1627"/>
    </row>
    <row r="7" spans="1:22">
      <c r="A7" s="1628" t="s">
        <v>177</v>
      </c>
      <c r="B7" s="1628"/>
      <c r="C7" s="1628"/>
      <c r="D7" s="1628"/>
      <c r="E7" s="1628"/>
      <c r="F7" s="1628"/>
      <c r="G7" s="1628"/>
      <c r="H7" s="1628"/>
      <c r="I7" s="1628"/>
      <c r="J7" s="1628"/>
      <c r="K7" s="1628"/>
      <c r="L7" s="1628"/>
      <c r="M7" s="1628"/>
      <c r="N7" s="1628"/>
      <c r="O7" s="1628"/>
      <c r="P7" s="1628"/>
      <c r="Q7" s="1628"/>
      <c r="R7" s="1628"/>
      <c r="S7" s="1628"/>
      <c r="T7" s="1628"/>
      <c r="U7" s="1628"/>
      <c r="V7" s="1628"/>
    </row>
    <row r="8" spans="1:22">
      <c r="A8" s="761"/>
      <c r="B8" s="762"/>
      <c r="C8" s="762"/>
      <c r="D8" s="757"/>
      <c r="E8" s="757"/>
      <c r="F8" s="763"/>
      <c r="G8" s="762"/>
      <c r="H8" s="762"/>
      <c r="I8" s="762"/>
      <c r="J8" s="762"/>
      <c r="K8" s="762"/>
      <c r="L8" s="762"/>
      <c r="M8" s="762"/>
      <c r="N8" s="762"/>
      <c r="O8" s="762"/>
      <c r="P8" s="762"/>
      <c r="Q8" s="762"/>
      <c r="R8" s="762"/>
      <c r="S8" s="762"/>
      <c r="T8" s="763"/>
      <c r="U8" s="762"/>
      <c r="V8" s="764"/>
    </row>
    <row r="9" spans="1:22" ht="33.75" customHeight="1">
      <c r="A9" s="1629" t="s">
        <v>2255</v>
      </c>
      <c r="B9" s="1630"/>
      <c r="C9" s="1630"/>
      <c r="D9" s="1630"/>
      <c r="E9" s="1630"/>
      <c r="F9" s="1630"/>
      <c r="G9" s="1630"/>
      <c r="H9" s="1630"/>
      <c r="I9" s="1630"/>
      <c r="J9" s="1630"/>
      <c r="K9" s="1630"/>
      <c r="L9" s="1630"/>
      <c r="M9" s="1630"/>
      <c r="N9" s="1630"/>
      <c r="O9" s="1630"/>
      <c r="P9" s="1630"/>
      <c r="Q9" s="1630"/>
      <c r="R9" s="1630"/>
      <c r="S9" s="1630"/>
      <c r="T9" s="1630"/>
      <c r="U9" s="1630"/>
      <c r="V9" s="1631"/>
    </row>
    <row r="10" spans="1:22">
      <c r="A10" s="1632" t="s">
        <v>2256</v>
      </c>
      <c r="B10" s="1632"/>
      <c r="C10" s="1632"/>
      <c r="D10" s="1632"/>
      <c r="E10" s="1632"/>
      <c r="F10" s="1632"/>
      <c r="G10" s="1632"/>
      <c r="H10" s="1632"/>
      <c r="I10" s="1632"/>
      <c r="J10" s="1632"/>
      <c r="K10" s="1632"/>
      <c r="L10" s="1632"/>
      <c r="M10" s="1632"/>
      <c r="N10" s="1632"/>
      <c r="O10" s="1632"/>
      <c r="P10" s="1632"/>
      <c r="Q10" s="1632"/>
      <c r="R10" s="1632"/>
      <c r="S10" s="1632"/>
      <c r="T10" s="1632"/>
      <c r="U10" s="1632"/>
      <c r="V10" s="1632"/>
    </row>
    <row r="11" spans="1:22" s="768" customFormat="1">
      <c r="A11" s="765">
        <v>1</v>
      </c>
      <c r="B11" s="765">
        <v>2</v>
      </c>
      <c r="C11" s="765">
        <v>3</v>
      </c>
      <c r="D11" s="765">
        <v>4</v>
      </c>
      <c r="E11" s="765"/>
      <c r="F11" s="767">
        <v>5</v>
      </c>
      <c r="G11" s="767">
        <v>6</v>
      </c>
      <c r="H11" s="1633">
        <v>7</v>
      </c>
      <c r="I11" s="1633"/>
      <c r="J11" s="1633"/>
      <c r="K11" s="1633"/>
      <c r="L11" s="1633"/>
      <c r="M11" s="1633"/>
      <c r="N11" s="1633"/>
      <c r="O11" s="1633"/>
      <c r="P11" s="1633"/>
      <c r="Q11" s="1633"/>
      <c r="R11" s="1633"/>
      <c r="S11" s="1633"/>
      <c r="T11" s="1634">
        <v>8</v>
      </c>
      <c r="U11" s="1634"/>
      <c r="V11" s="1634"/>
    </row>
    <row r="12" spans="1:22">
      <c r="A12" s="1652" t="s">
        <v>2257</v>
      </c>
      <c r="B12" s="1652" t="s">
        <v>5</v>
      </c>
      <c r="C12" s="1652" t="s">
        <v>6</v>
      </c>
      <c r="D12" s="1652" t="s">
        <v>7</v>
      </c>
      <c r="E12" s="1658" t="s">
        <v>1411</v>
      </c>
      <c r="F12" s="1661" t="s">
        <v>179</v>
      </c>
      <c r="G12" s="1652" t="s">
        <v>180</v>
      </c>
      <c r="H12" s="1653" t="s">
        <v>10</v>
      </c>
      <c r="I12" s="1653"/>
      <c r="J12" s="1653"/>
      <c r="K12" s="1653"/>
      <c r="L12" s="1653"/>
      <c r="M12" s="1653"/>
      <c r="N12" s="1653"/>
      <c r="O12" s="1653"/>
      <c r="P12" s="1653"/>
      <c r="Q12" s="1653"/>
      <c r="R12" s="1653"/>
      <c r="S12" s="1653"/>
      <c r="T12" s="1654" t="s">
        <v>11</v>
      </c>
      <c r="U12" s="1654"/>
      <c r="V12" s="1654"/>
    </row>
    <row r="13" spans="1:22">
      <c r="A13" s="1652"/>
      <c r="B13" s="1652"/>
      <c r="C13" s="1652"/>
      <c r="D13" s="1652"/>
      <c r="E13" s="1659"/>
      <c r="F13" s="1661"/>
      <c r="G13" s="1652"/>
      <c r="H13" s="1633" t="s">
        <v>12</v>
      </c>
      <c r="I13" s="1633"/>
      <c r="J13" s="1633"/>
      <c r="K13" s="1633" t="s">
        <v>13</v>
      </c>
      <c r="L13" s="1633"/>
      <c r="M13" s="1633"/>
      <c r="N13" s="1633" t="s">
        <v>14</v>
      </c>
      <c r="O13" s="1633"/>
      <c r="P13" s="1633"/>
      <c r="Q13" s="1633" t="s">
        <v>15</v>
      </c>
      <c r="R13" s="1633"/>
      <c r="S13" s="1633"/>
      <c r="T13" s="1655" t="s">
        <v>1306</v>
      </c>
      <c r="U13" s="1657" t="s">
        <v>181</v>
      </c>
      <c r="V13" s="1657"/>
    </row>
    <row r="14" spans="1:22">
      <c r="A14" s="1652"/>
      <c r="B14" s="1652"/>
      <c r="C14" s="1652"/>
      <c r="D14" s="1652"/>
      <c r="E14" s="1660"/>
      <c r="F14" s="1661"/>
      <c r="G14" s="1652"/>
      <c r="H14" s="769">
        <v>1</v>
      </c>
      <c r="I14" s="769">
        <v>2</v>
      </c>
      <c r="J14" s="769">
        <v>3</v>
      </c>
      <c r="K14" s="769">
        <v>4</v>
      </c>
      <c r="L14" s="769">
        <v>5</v>
      </c>
      <c r="M14" s="769">
        <v>6</v>
      </c>
      <c r="N14" s="769">
        <v>7</v>
      </c>
      <c r="O14" s="769">
        <v>8</v>
      </c>
      <c r="P14" s="769">
        <v>9</v>
      </c>
      <c r="Q14" s="769">
        <v>10</v>
      </c>
      <c r="R14" s="769">
        <v>11</v>
      </c>
      <c r="S14" s="769">
        <v>12</v>
      </c>
      <c r="T14" s="1656"/>
      <c r="U14" s="770" t="s">
        <v>18</v>
      </c>
      <c r="V14" s="770" t="s">
        <v>19</v>
      </c>
    </row>
    <row r="15" spans="1:22" s="777" customFormat="1" ht="42.75" customHeight="1">
      <c r="A15" s="1637" t="s">
        <v>2258</v>
      </c>
      <c r="B15" s="766"/>
      <c r="C15" s="766"/>
      <c r="D15" s="771" t="s">
        <v>2259</v>
      </c>
      <c r="E15" s="772"/>
      <c r="F15" s="773"/>
      <c r="G15" s="1639"/>
      <c r="H15" s="774"/>
      <c r="I15" s="774"/>
      <c r="J15" s="774"/>
      <c r="K15" s="774"/>
      <c r="L15" s="774"/>
      <c r="M15" s="774"/>
      <c r="N15" s="774"/>
      <c r="O15" s="774"/>
      <c r="P15" s="774"/>
      <c r="Q15" s="774"/>
      <c r="R15" s="774"/>
      <c r="S15" s="774"/>
      <c r="T15" s="775"/>
      <c r="U15" s="776"/>
      <c r="V15" s="776"/>
    </row>
    <row r="16" spans="1:22" s="777" customFormat="1" ht="48.75" customHeight="1">
      <c r="A16" s="1638"/>
      <c r="B16" s="766"/>
      <c r="C16" s="766"/>
      <c r="D16" s="778" t="s">
        <v>2260</v>
      </c>
      <c r="E16" s="779"/>
      <c r="F16" s="780"/>
      <c r="G16" s="1640"/>
      <c r="H16" s="774"/>
      <c r="I16" s="774"/>
      <c r="J16" s="774"/>
      <c r="K16" s="774"/>
      <c r="L16" s="774"/>
      <c r="M16" s="774"/>
      <c r="N16" s="774"/>
      <c r="O16" s="774"/>
      <c r="P16" s="774"/>
      <c r="Q16" s="774"/>
      <c r="R16" s="774"/>
      <c r="S16" s="774"/>
      <c r="T16" s="775"/>
      <c r="U16" s="776"/>
      <c r="V16" s="776"/>
    </row>
    <row r="17" spans="1:23" s="789" customFormat="1" ht="39" customHeight="1">
      <c r="A17" s="1641" t="s">
        <v>2261</v>
      </c>
      <c r="B17" s="781"/>
      <c r="C17" s="782"/>
      <c r="D17" s="783" t="s">
        <v>2262</v>
      </c>
      <c r="E17" s="784"/>
      <c r="F17" s="785"/>
      <c r="G17" s="786"/>
      <c r="H17" s="787"/>
      <c r="I17" s="787"/>
      <c r="J17" s="787"/>
      <c r="K17" s="787"/>
      <c r="L17" s="787"/>
      <c r="M17" s="787"/>
      <c r="N17" s="787"/>
      <c r="O17" s="787"/>
      <c r="P17" s="787"/>
      <c r="Q17" s="787"/>
      <c r="R17" s="787"/>
      <c r="S17" s="787"/>
      <c r="T17" s="771"/>
      <c r="U17" s="788"/>
      <c r="V17" s="788"/>
    </row>
    <row r="18" spans="1:23" s="789" customFormat="1" ht="44.25" customHeight="1">
      <c r="A18" s="1642"/>
      <c r="B18" s="781"/>
      <c r="C18" s="790"/>
      <c r="D18" s="791" t="s">
        <v>2263</v>
      </c>
      <c r="E18" s="784"/>
      <c r="F18" s="785"/>
      <c r="G18" s="786"/>
      <c r="H18" s="787"/>
      <c r="I18" s="787"/>
      <c r="J18" s="787"/>
      <c r="K18" s="787"/>
      <c r="L18" s="787"/>
      <c r="M18" s="787"/>
      <c r="N18" s="787"/>
      <c r="O18" s="787"/>
      <c r="P18" s="787"/>
      <c r="Q18" s="787"/>
      <c r="R18" s="787"/>
      <c r="S18" s="787"/>
      <c r="T18" s="771"/>
      <c r="U18" s="788"/>
      <c r="V18" s="788"/>
    </row>
    <row r="19" spans="1:23" s="789" customFormat="1" ht="92.25" customHeight="1">
      <c r="A19" s="771" t="s">
        <v>2264</v>
      </c>
      <c r="B19" s="781"/>
      <c r="C19" s="782"/>
      <c r="D19" s="792" t="s">
        <v>2265</v>
      </c>
      <c r="E19" s="779"/>
      <c r="F19" s="785"/>
      <c r="G19" s="786"/>
      <c r="H19" s="787"/>
      <c r="I19" s="787"/>
      <c r="J19" s="787"/>
      <c r="K19" s="787"/>
      <c r="L19" s="787"/>
      <c r="M19" s="787"/>
      <c r="N19" s="787"/>
      <c r="O19" s="787"/>
      <c r="P19" s="787"/>
      <c r="Q19" s="787"/>
      <c r="R19" s="787"/>
      <c r="S19" s="787"/>
      <c r="T19" s="771"/>
      <c r="U19" s="788"/>
      <c r="V19" s="788"/>
    </row>
    <row r="20" spans="1:23" s="789" customFormat="1" ht="42.75" customHeight="1">
      <c r="A20" s="1643" t="s">
        <v>2266</v>
      </c>
      <c r="B20" s="781"/>
      <c r="C20" s="782"/>
      <c r="D20" s="792" t="s">
        <v>2267</v>
      </c>
      <c r="E20" s="779"/>
      <c r="F20" s="785"/>
      <c r="G20" s="786"/>
      <c r="H20" s="787"/>
      <c r="I20" s="787"/>
      <c r="J20" s="787"/>
      <c r="K20" s="787"/>
      <c r="L20" s="787"/>
      <c r="M20" s="787"/>
      <c r="N20" s="787"/>
      <c r="O20" s="787"/>
      <c r="P20" s="787"/>
      <c r="Q20" s="787"/>
      <c r="R20" s="787"/>
      <c r="S20" s="787"/>
      <c r="T20" s="771"/>
      <c r="U20" s="788"/>
      <c r="V20" s="788"/>
    </row>
    <row r="21" spans="1:23" s="789" customFormat="1" ht="45.75" customHeight="1">
      <c r="A21" s="1644"/>
      <c r="B21" s="781"/>
      <c r="C21" s="782"/>
      <c r="D21" s="792" t="s">
        <v>2268</v>
      </c>
      <c r="E21" s="779"/>
      <c r="F21" s="785"/>
      <c r="G21" s="786"/>
      <c r="H21" s="787"/>
      <c r="I21" s="787"/>
      <c r="J21" s="787"/>
      <c r="K21" s="787"/>
      <c r="L21" s="787"/>
      <c r="M21" s="787"/>
      <c r="N21" s="787"/>
      <c r="O21" s="787"/>
      <c r="P21" s="787"/>
      <c r="Q21" s="787"/>
      <c r="R21" s="787"/>
      <c r="S21" s="787"/>
      <c r="T21" s="771"/>
      <c r="U21" s="788"/>
      <c r="V21" s="788"/>
    </row>
    <row r="22" spans="1:23" s="777" customFormat="1" ht="51.75" customHeight="1">
      <c r="A22" s="1645" t="s">
        <v>2269</v>
      </c>
      <c r="B22" s="793"/>
      <c r="C22" s="794"/>
      <c r="D22" s="1648" t="s">
        <v>2270</v>
      </c>
      <c r="E22" s="795" t="s">
        <v>2271</v>
      </c>
      <c r="F22" s="793"/>
      <c r="G22" s="794"/>
      <c r="H22" s="787"/>
      <c r="I22" s="787"/>
      <c r="J22" s="787"/>
      <c r="K22" s="787"/>
      <c r="L22" s="787"/>
      <c r="M22" s="787"/>
      <c r="N22" s="787"/>
      <c r="O22" s="787"/>
      <c r="P22" s="787"/>
      <c r="Q22" s="787"/>
      <c r="R22" s="787"/>
      <c r="S22" s="787"/>
      <c r="T22" s="771"/>
      <c r="U22" s="796"/>
      <c r="V22" s="796"/>
    </row>
    <row r="23" spans="1:23" s="777" customFormat="1" ht="51.75" customHeight="1">
      <c r="A23" s="1646"/>
      <c r="B23" s="793"/>
      <c r="C23" s="794"/>
      <c r="D23" s="1649"/>
      <c r="E23" s="793" t="s">
        <v>2272</v>
      </c>
      <c r="F23" s="793"/>
      <c r="G23" s="794"/>
      <c r="H23" s="787"/>
      <c r="I23" s="787"/>
      <c r="J23" s="787"/>
      <c r="K23" s="787"/>
      <c r="L23" s="787"/>
      <c r="M23" s="787"/>
      <c r="N23" s="787"/>
      <c r="O23" s="787"/>
      <c r="P23" s="787"/>
      <c r="Q23" s="787"/>
      <c r="R23" s="787"/>
      <c r="S23" s="787"/>
      <c r="T23" s="771"/>
      <c r="U23" s="796"/>
      <c r="V23" s="796"/>
    </row>
    <row r="24" spans="1:23" s="777" customFormat="1" ht="51.75" customHeight="1">
      <c r="A24" s="1646"/>
      <c r="B24" s="793"/>
      <c r="C24" s="797"/>
      <c r="D24" s="1650" t="s">
        <v>2273</v>
      </c>
      <c r="E24" s="798" t="s">
        <v>2274</v>
      </c>
      <c r="F24" s="793"/>
      <c r="G24" s="794"/>
      <c r="H24" s="787"/>
      <c r="I24" s="787"/>
      <c r="J24" s="787"/>
      <c r="K24" s="787"/>
      <c r="L24" s="787"/>
      <c r="M24" s="787"/>
      <c r="N24" s="787"/>
      <c r="O24" s="787"/>
      <c r="P24" s="787"/>
      <c r="Q24" s="787"/>
      <c r="R24" s="787"/>
      <c r="S24" s="787"/>
      <c r="T24" s="771"/>
      <c r="U24" s="796"/>
      <c r="V24" s="796"/>
    </row>
    <row r="25" spans="1:23" s="777" customFormat="1" ht="51.75" customHeight="1">
      <c r="A25" s="1646"/>
      <c r="B25" s="793"/>
      <c r="C25" s="797"/>
      <c r="D25" s="1650"/>
      <c r="E25" s="798" t="s">
        <v>2275</v>
      </c>
      <c r="F25" s="793"/>
      <c r="G25" s="794"/>
      <c r="H25" s="787"/>
      <c r="I25" s="787"/>
      <c r="J25" s="787"/>
      <c r="K25" s="787"/>
      <c r="L25" s="787"/>
      <c r="M25" s="787"/>
      <c r="N25" s="787"/>
      <c r="O25" s="787"/>
      <c r="P25" s="787"/>
      <c r="Q25" s="787"/>
      <c r="R25" s="787"/>
      <c r="S25" s="787"/>
      <c r="T25" s="771"/>
      <c r="U25" s="796"/>
      <c r="V25" s="796"/>
    </row>
    <row r="26" spans="1:23" s="777" customFormat="1" ht="40.5" customHeight="1">
      <c r="A26" s="1646"/>
      <c r="B26" s="793"/>
      <c r="C26" s="797"/>
      <c r="D26" s="1651" t="s">
        <v>2276</v>
      </c>
      <c r="E26" s="798" t="s">
        <v>2277</v>
      </c>
      <c r="F26" s="793"/>
      <c r="G26" s="794"/>
      <c r="H26" s="787"/>
      <c r="I26" s="787"/>
      <c r="J26" s="787"/>
      <c r="K26" s="787"/>
      <c r="L26" s="787"/>
      <c r="M26" s="787"/>
      <c r="N26" s="787"/>
      <c r="O26" s="787"/>
      <c r="P26" s="787"/>
      <c r="Q26" s="787"/>
      <c r="R26" s="787"/>
      <c r="S26" s="787"/>
      <c r="T26" s="771"/>
      <c r="U26" s="796"/>
      <c r="V26" s="796"/>
    </row>
    <row r="27" spans="1:23" s="777" customFormat="1" ht="40.5" customHeight="1">
      <c r="A27" s="1646"/>
      <c r="B27" s="793"/>
      <c r="C27" s="797"/>
      <c r="D27" s="1651"/>
      <c r="E27" s="798" t="s">
        <v>2278</v>
      </c>
      <c r="F27" s="793"/>
      <c r="G27" s="794"/>
      <c r="H27" s="787"/>
      <c r="I27" s="787"/>
      <c r="J27" s="787"/>
      <c r="K27" s="787"/>
      <c r="L27" s="787"/>
      <c r="M27" s="787"/>
      <c r="N27" s="787"/>
      <c r="O27" s="787"/>
      <c r="P27" s="787"/>
      <c r="Q27" s="787"/>
      <c r="R27" s="787"/>
      <c r="S27" s="787"/>
      <c r="T27" s="771"/>
      <c r="U27" s="796"/>
      <c r="V27" s="796"/>
    </row>
    <row r="28" spans="1:23" s="777" customFormat="1" ht="56.25" customHeight="1">
      <c r="A28" s="1646"/>
      <c r="B28" s="794"/>
      <c r="C28" s="797"/>
      <c r="D28" s="1651" t="s">
        <v>2279</v>
      </c>
      <c r="E28" s="799" t="s">
        <v>2280</v>
      </c>
      <c r="F28" s="771"/>
      <c r="G28" s="800"/>
      <c r="H28" s="800"/>
      <c r="I28" s="800"/>
      <c r="J28" s="800"/>
      <c r="K28" s="800"/>
      <c r="L28" s="800"/>
      <c r="M28" s="800"/>
      <c r="N28" s="800"/>
      <c r="O28" s="800"/>
      <c r="P28" s="800"/>
      <c r="Q28" s="800"/>
      <c r="R28" s="800"/>
      <c r="S28" s="800"/>
      <c r="T28" s="771"/>
      <c r="U28" s="800"/>
      <c r="V28" s="800"/>
      <c r="W28" s="801"/>
    </row>
    <row r="29" spans="1:23" s="777" customFormat="1" ht="40.5" customHeight="1">
      <c r="A29" s="1647"/>
      <c r="B29" s="794"/>
      <c r="C29" s="797"/>
      <c r="D29" s="1651"/>
      <c r="E29" s="799" t="s">
        <v>2281</v>
      </c>
      <c r="F29" s="771"/>
      <c r="G29" s="800"/>
      <c r="H29" s="800"/>
      <c r="I29" s="800"/>
      <c r="J29" s="800"/>
      <c r="K29" s="800"/>
      <c r="L29" s="800"/>
      <c r="M29" s="800"/>
      <c r="N29" s="800"/>
      <c r="O29" s="800"/>
      <c r="P29" s="800"/>
      <c r="Q29" s="800"/>
      <c r="R29" s="800"/>
      <c r="S29" s="800"/>
      <c r="T29" s="771"/>
      <c r="U29" s="800"/>
      <c r="V29" s="800"/>
      <c r="W29" s="801"/>
    </row>
    <row r="30" spans="1:23" ht="28.5" customHeight="1">
      <c r="A30" s="1678" t="s">
        <v>2282</v>
      </c>
      <c r="B30" s="1678" t="s">
        <v>2283</v>
      </c>
      <c r="C30" s="1679"/>
      <c r="D30" s="795" t="s">
        <v>2284</v>
      </c>
      <c r="E30" s="793"/>
      <c r="F30" s="1678" t="s">
        <v>2285</v>
      </c>
      <c r="G30" s="1635" t="s">
        <v>2286</v>
      </c>
      <c r="H30" s="1635"/>
      <c r="I30" s="1635"/>
      <c r="J30" s="1635"/>
      <c r="K30" s="1635"/>
      <c r="L30" s="1635"/>
      <c r="M30" s="1635"/>
      <c r="N30" s="1635"/>
      <c r="O30" s="1635"/>
      <c r="P30" s="1635"/>
      <c r="Q30" s="1675"/>
      <c r="R30" s="1675"/>
      <c r="S30" s="1675"/>
      <c r="T30" s="1677" t="s">
        <v>2287</v>
      </c>
      <c r="U30" s="1671">
        <v>0</v>
      </c>
      <c r="V30" s="1671">
        <f>(5200+2000)*2</f>
        <v>14400</v>
      </c>
    </row>
    <row r="31" spans="1:23" ht="28.5">
      <c r="A31" s="1678"/>
      <c r="B31" s="1678"/>
      <c r="C31" s="1635"/>
      <c r="D31" s="793" t="s">
        <v>2288</v>
      </c>
      <c r="E31" s="793"/>
      <c r="F31" s="1678"/>
      <c r="G31" s="1635"/>
      <c r="H31" s="1635"/>
      <c r="I31" s="1635"/>
      <c r="J31" s="1635"/>
      <c r="K31" s="1635"/>
      <c r="L31" s="1635"/>
      <c r="M31" s="1635"/>
      <c r="N31" s="1635"/>
      <c r="O31" s="1635"/>
      <c r="P31" s="1635"/>
      <c r="Q31" s="1675"/>
      <c r="R31" s="1675"/>
      <c r="S31" s="1675"/>
      <c r="T31" s="1677"/>
      <c r="U31" s="1671"/>
      <c r="V31" s="1671"/>
    </row>
    <row r="32" spans="1:23" ht="45" customHeight="1">
      <c r="A32" s="1678"/>
      <c r="B32" s="1678"/>
      <c r="C32" s="1635"/>
      <c r="D32" s="793" t="s">
        <v>2289</v>
      </c>
      <c r="E32" s="793"/>
      <c r="F32" s="1678"/>
      <c r="G32" s="1635"/>
      <c r="H32" s="1635"/>
      <c r="I32" s="1635"/>
      <c r="J32" s="1635"/>
      <c r="K32" s="1635"/>
      <c r="L32" s="1635"/>
      <c r="M32" s="1635"/>
      <c r="N32" s="1635"/>
      <c r="O32" s="1635"/>
      <c r="P32" s="1635"/>
      <c r="Q32" s="1675"/>
      <c r="R32" s="1675"/>
      <c r="S32" s="1675"/>
      <c r="T32" s="1677"/>
      <c r="U32" s="1671"/>
      <c r="V32" s="1671"/>
    </row>
    <row r="33" spans="1:23" ht="42" customHeight="1">
      <c r="A33" s="1645"/>
      <c r="B33" s="1645"/>
      <c r="C33" s="1636"/>
      <c r="D33" s="802" t="s">
        <v>2290</v>
      </c>
      <c r="E33" s="802"/>
      <c r="F33" s="1645"/>
      <c r="G33" s="1636"/>
      <c r="H33" s="1636"/>
      <c r="I33" s="1636"/>
      <c r="J33" s="1636"/>
      <c r="K33" s="1636"/>
      <c r="L33" s="1636"/>
      <c r="M33" s="1636"/>
      <c r="N33" s="1636"/>
      <c r="O33" s="1636"/>
      <c r="P33" s="1636"/>
      <c r="Q33" s="1676"/>
      <c r="R33" s="1676"/>
      <c r="S33" s="1676"/>
      <c r="T33" s="1643"/>
      <c r="U33" s="1672"/>
      <c r="V33" s="1672"/>
    </row>
    <row r="34" spans="1:23" ht="42.75" customHeight="1">
      <c r="A34" s="1662" t="s">
        <v>2291</v>
      </c>
      <c r="B34" s="803"/>
      <c r="C34" s="804"/>
      <c r="D34" s="803" t="s">
        <v>2292</v>
      </c>
      <c r="E34" s="805"/>
      <c r="F34" s="1663" t="s">
        <v>2293</v>
      </c>
      <c r="G34" s="1665" t="s">
        <v>2294</v>
      </c>
      <c r="H34" s="806"/>
      <c r="I34" s="806"/>
      <c r="J34" s="807"/>
      <c r="K34" s="806"/>
      <c r="L34" s="806"/>
      <c r="M34" s="806"/>
      <c r="N34" s="806"/>
      <c r="O34" s="806"/>
      <c r="P34" s="806"/>
      <c r="Q34" s="806"/>
      <c r="R34" s="806"/>
      <c r="S34" s="806"/>
      <c r="T34" s="1673"/>
      <c r="U34" s="1674">
        <v>0</v>
      </c>
      <c r="V34" s="1674">
        <v>0</v>
      </c>
    </row>
    <row r="35" spans="1:23">
      <c r="A35" s="1662"/>
      <c r="B35" s="803"/>
      <c r="C35" s="804"/>
      <c r="D35" s="803" t="s">
        <v>2295</v>
      </c>
      <c r="E35" s="808"/>
      <c r="F35" s="1669"/>
      <c r="G35" s="1666"/>
      <c r="H35" s="806"/>
      <c r="I35" s="806"/>
      <c r="J35" s="806"/>
      <c r="K35" s="806"/>
      <c r="L35" s="806"/>
      <c r="M35" s="807"/>
      <c r="N35" s="806"/>
      <c r="O35" s="806"/>
      <c r="P35" s="806"/>
      <c r="Q35" s="806"/>
      <c r="R35" s="806"/>
      <c r="S35" s="806"/>
      <c r="T35" s="1673"/>
      <c r="U35" s="1674"/>
      <c r="V35" s="1674"/>
    </row>
    <row r="36" spans="1:23">
      <c r="A36" s="1662"/>
      <c r="B36" s="803"/>
      <c r="C36" s="804"/>
      <c r="D36" s="803" t="s">
        <v>2296</v>
      </c>
      <c r="E36" s="808"/>
      <c r="F36" s="1669"/>
      <c r="G36" s="1666"/>
      <c r="H36" s="806"/>
      <c r="I36" s="806"/>
      <c r="J36" s="806"/>
      <c r="K36" s="806"/>
      <c r="L36" s="806"/>
      <c r="M36" s="806"/>
      <c r="N36" s="806"/>
      <c r="O36" s="759"/>
      <c r="P36" s="807"/>
      <c r="Q36" s="806"/>
      <c r="R36" s="806"/>
      <c r="S36" s="806"/>
      <c r="T36" s="1673"/>
      <c r="U36" s="1674"/>
      <c r="V36" s="1674"/>
    </row>
    <row r="37" spans="1:23">
      <c r="A37" s="1662"/>
      <c r="B37" s="803"/>
      <c r="C37" s="804"/>
      <c r="D37" s="803" t="s">
        <v>2297</v>
      </c>
      <c r="E37" s="809"/>
      <c r="F37" s="1664"/>
      <c r="G37" s="1670"/>
      <c r="H37" s="806"/>
      <c r="I37" s="806"/>
      <c r="J37" s="806"/>
      <c r="K37" s="806"/>
      <c r="L37" s="806"/>
      <c r="M37" s="806"/>
      <c r="N37" s="806"/>
      <c r="O37" s="806"/>
      <c r="P37" s="806"/>
      <c r="Q37" s="806"/>
      <c r="R37" s="806"/>
      <c r="S37" s="807"/>
      <c r="T37" s="1673"/>
      <c r="U37" s="1674"/>
      <c r="V37" s="1674"/>
    </row>
    <row r="38" spans="1:23" ht="28.5">
      <c r="A38" s="1662" t="s">
        <v>2298</v>
      </c>
      <c r="B38" s="803"/>
      <c r="C38" s="804"/>
      <c r="D38" s="803" t="s">
        <v>2299</v>
      </c>
      <c r="E38" s="805"/>
      <c r="F38" s="1663" t="s">
        <v>2300</v>
      </c>
      <c r="G38" s="1665" t="s">
        <v>2301</v>
      </c>
      <c r="H38" s="806"/>
      <c r="I38" s="806"/>
      <c r="J38" s="807"/>
      <c r="K38" s="806"/>
      <c r="L38" s="806"/>
      <c r="M38" s="806"/>
      <c r="N38" s="806"/>
      <c r="O38" s="806"/>
      <c r="P38" s="806"/>
      <c r="Q38" s="806"/>
      <c r="R38" s="806"/>
      <c r="S38" s="806"/>
      <c r="T38" s="1667" t="s">
        <v>2302</v>
      </c>
      <c r="U38" s="810">
        <v>0</v>
      </c>
      <c r="V38" s="810">
        <v>0</v>
      </c>
    </row>
    <row r="39" spans="1:23" ht="36" customHeight="1">
      <c r="A39" s="1662"/>
      <c r="B39" s="803"/>
      <c r="C39" s="804"/>
      <c r="D39" s="803" t="s">
        <v>2303</v>
      </c>
      <c r="E39" s="809"/>
      <c r="F39" s="1664"/>
      <c r="G39" s="1666"/>
      <c r="H39" s="806"/>
      <c r="I39" s="806"/>
      <c r="J39" s="806"/>
      <c r="K39" s="806"/>
      <c r="L39" s="806"/>
      <c r="M39" s="807"/>
      <c r="N39" s="806"/>
      <c r="O39" s="806"/>
      <c r="P39" s="806"/>
      <c r="Q39" s="806"/>
      <c r="R39" s="806"/>
      <c r="S39" s="806"/>
      <c r="T39" s="1668"/>
      <c r="U39" s="810">
        <v>0</v>
      </c>
      <c r="V39" s="810">
        <v>0</v>
      </c>
    </row>
    <row r="40" spans="1:23" ht="28.5">
      <c r="A40" s="1662" t="s">
        <v>2304</v>
      </c>
      <c r="B40" s="803"/>
      <c r="C40" s="804"/>
      <c r="D40" s="803" t="s">
        <v>2305</v>
      </c>
      <c r="E40" s="805"/>
      <c r="F40" s="1663" t="s">
        <v>2306</v>
      </c>
      <c r="G40" s="1665" t="s">
        <v>2294</v>
      </c>
      <c r="H40" s="806"/>
      <c r="I40" s="806"/>
      <c r="J40" s="806"/>
      <c r="K40" s="806"/>
      <c r="L40" s="806"/>
      <c r="M40" s="806"/>
      <c r="N40" s="806"/>
      <c r="O40" s="807"/>
      <c r="P40" s="806"/>
      <c r="Q40" s="806"/>
      <c r="R40" s="806"/>
      <c r="S40" s="806"/>
      <c r="T40" s="811"/>
      <c r="U40" s="810">
        <v>0</v>
      </c>
      <c r="V40" s="810">
        <v>0</v>
      </c>
    </row>
    <row r="41" spans="1:23" ht="21" customHeight="1">
      <c r="A41" s="1662"/>
      <c r="B41" s="803"/>
      <c r="C41" s="804"/>
      <c r="D41" s="803" t="s">
        <v>2307</v>
      </c>
      <c r="E41" s="808"/>
      <c r="F41" s="1669"/>
      <c r="G41" s="1666"/>
      <c r="H41" s="806"/>
      <c r="I41" s="806"/>
      <c r="J41" s="806"/>
      <c r="K41" s="806"/>
      <c r="L41" s="806"/>
      <c r="M41" s="806"/>
      <c r="N41" s="806"/>
      <c r="O41" s="806"/>
      <c r="P41" s="807"/>
      <c r="Q41" s="806"/>
      <c r="R41" s="806"/>
      <c r="S41" s="806"/>
      <c r="T41" s="811"/>
      <c r="U41" s="810">
        <v>0</v>
      </c>
      <c r="V41" s="810">
        <v>0</v>
      </c>
    </row>
    <row r="42" spans="1:23" ht="28.5">
      <c r="A42" s="1662"/>
      <c r="B42" s="803"/>
      <c r="C42" s="804"/>
      <c r="D42" s="803" t="s">
        <v>2308</v>
      </c>
      <c r="E42" s="809"/>
      <c r="F42" s="1664"/>
      <c r="G42" s="1670"/>
      <c r="H42" s="806"/>
      <c r="I42" s="806"/>
      <c r="J42" s="806"/>
      <c r="K42" s="806"/>
      <c r="L42" s="806"/>
      <c r="M42" s="806"/>
      <c r="N42" s="806"/>
      <c r="O42" s="806"/>
      <c r="P42" s="806"/>
      <c r="Q42" s="807"/>
      <c r="R42" s="806"/>
      <c r="S42" s="806"/>
      <c r="T42" s="811"/>
      <c r="U42" s="810">
        <v>0</v>
      </c>
      <c r="V42" s="810">
        <v>0</v>
      </c>
    </row>
    <row r="43" spans="1:23">
      <c r="A43" s="1690" t="s">
        <v>2309</v>
      </c>
      <c r="B43" s="795"/>
      <c r="C43" s="812"/>
      <c r="D43" s="795" t="s">
        <v>2310</v>
      </c>
      <c r="E43" s="813"/>
      <c r="F43" s="1705" t="s">
        <v>2285</v>
      </c>
      <c r="G43" s="1706" t="s">
        <v>2311</v>
      </c>
      <c r="H43" s="812"/>
      <c r="I43" s="812"/>
      <c r="J43" s="812"/>
      <c r="K43" s="812"/>
      <c r="L43" s="812"/>
      <c r="M43" s="812"/>
      <c r="N43" s="812"/>
      <c r="O43" s="812"/>
      <c r="P43" s="812"/>
      <c r="Q43" s="814"/>
      <c r="R43" s="814"/>
      <c r="S43" s="814"/>
      <c r="T43" s="1644" t="s">
        <v>2312</v>
      </c>
      <c r="U43" s="1701">
        <v>0</v>
      </c>
      <c r="V43" s="1701">
        <f>(5200+2000)</f>
        <v>7200</v>
      </c>
    </row>
    <row r="44" spans="1:23">
      <c r="A44" s="1690"/>
      <c r="B44" s="793"/>
      <c r="C44" s="794"/>
      <c r="D44" s="793" t="s">
        <v>2313</v>
      </c>
      <c r="E44" s="813"/>
      <c r="F44" s="1690"/>
      <c r="G44" s="1706"/>
      <c r="H44" s="794"/>
      <c r="I44" s="794"/>
      <c r="J44" s="794"/>
      <c r="K44" s="794"/>
      <c r="L44" s="794"/>
      <c r="M44" s="794"/>
      <c r="N44" s="794"/>
      <c r="O44" s="794"/>
      <c r="P44" s="794"/>
      <c r="Q44" s="815"/>
      <c r="R44" s="815"/>
      <c r="S44" s="815"/>
      <c r="T44" s="1677"/>
      <c r="U44" s="1671"/>
      <c r="V44" s="1671"/>
      <c r="W44" s="801"/>
    </row>
    <row r="45" spans="1:23" ht="28.5">
      <c r="A45" s="1690"/>
      <c r="B45" s="793"/>
      <c r="C45" s="794"/>
      <c r="D45" s="793" t="s">
        <v>2289</v>
      </c>
      <c r="E45" s="813"/>
      <c r="F45" s="1690"/>
      <c r="G45" s="1706"/>
      <c r="H45" s="794"/>
      <c r="I45" s="794"/>
      <c r="J45" s="794"/>
      <c r="K45" s="794"/>
      <c r="L45" s="794"/>
      <c r="M45" s="794"/>
      <c r="N45" s="794"/>
      <c r="O45" s="794"/>
      <c r="P45" s="794"/>
      <c r="Q45" s="815"/>
      <c r="R45" s="815"/>
      <c r="S45" s="815"/>
      <c r="T45" s="1677"/>
      <c r="U45" s="1671"/>
      <c r="V45" s="1671"/>
      <c r="W45" s="816"/>
    </row>
    <row r="46" spans="1:23" s="768" customFormat="1" ht="42.75">
      <c r="A46" s="1691"/>
      <c r="B46" s="793"/>
      <c r="C46" s="794"/>
      <c r="D46" s="793" t="s">
        <v>2314</v>
      </c>
      <c r="E46" s="795"/>
      <c r="F46" s="1691"/>
      <c r="G46" s="1707"/>
      <c r="H46" s="817"/>
      <c r="I46" s="817"/>
      <c r="J46" s="817"/>
      <c r="K46" s="817"/>
      <c r="L46" s="817"/>
      <c r="M46" s="817"/>
      <c r="N46" s="817"/>
      <c r="O46" s="817"/>
      <c r="P46" s="817"/>
      <c r="Q46" s="818"/>
      <c r="R46" s="818"/>
      <c r="S46" s="818"/>
      <c r="T46" s="1677"/>
      <c r="U46" s="1671"/>
      <c r="V46" s="1671"/>
      <c r="W46" s="816"/>
    </row>
    <row r="47" spans="1:23" s="823" customFormat="1" ht="20.25" customHeight="1">
      <c r="A47" s="1689" t="s">
        <v>2315</v>
      </c>
      <c r="B47" s="766"/>
      <c r="C47" s="766"/>
      <c r="D47" s="819" t="s">
        <v>2316</v>
      </c>
      <c r="E47" s="820"/>
      <c r="F47" s="1692" t="s">
        <v>2317</v>
      </c>
      <c r="G47" s="1695" t="s">
        <v>2318</v>
      </c>
      <c r="H47" s="821"/>
      <c r="I47" s="822"/>
      <c r="J47" s="821"/>
      <c r="K47" s="821"/>
      <c r="L47" s="821"/>
      <c r="M47" s="821"/>
      <c r="N47" s="821"/>
      <c r="O47" s="821"/>
      <c r="P47" s="806"/>
      <c r="Q47" s="821"/>
      <c r="R47" s="821"/>
      <c r="S47" s="821"/>
      <c r="T47" s="1698" t="s">
        <v>2319</v>
      </c>
      <c r="U47" s="1672">
        <f>270000*2</f>
        <v>540000</v>
      </c>
      <c r="V47" s="1702">
        <f>1780+4750</f>
        <v>6530</v>
      </c>
    </row>
    <row r="48" spans="1:23" s="823" customFormat="1" ht="21.75" customHeight="1">
      <c r="A48" s="1690"/>
      <c r="B48" s="766"/>
      <c r="C48" s="766"/>
      <c r="D48" s="819" t="s">
        <v>2320</v>
      </c>
      <c r="E48" s="824"/>
      <c r="F48" s="1693"/>
      <c r="G48" s="1696"/>
      <c r="H48" s="821"/>
      <c r="I48" s="821"/>
      <c r="J48" s="821"/>
      <c r="K48" s="822"/>
      <c r="L48" s="821"/>
      <c r="M48" s="821"/>
      <c r="N48" s="821"/>
      <c r="O48" s="821"/>
      <c r="P48" s="806"/>
      <c r="Q48" s="821"/>
      <c r="R48" s="821"/>
      <c r="S48" s="821"/>
      <c r="T48" s="1699"/>
      <c r="U48" s="1700"/>
      <c r="V48" s="1703"/>
    </row>
    <row r="49" spans="1:23" s="823" customFormat="1" ht="21.75" customHeight="1">
      <c r="A49" s="1690"/>
      <c r="B49" s="766"/>
      <c r="C49" s="766"/>
      <c r="D49" s="819" t="s">
        <v>2321</v>
      </c>
      <c r="E49" s="824"/>
      <c r="F49" s="1693"/>
      <c r="G49" s="1696"/>
      <c r="H49" s="821"/>
      <c r="I49" s="821"/>
      <c r="J49" s="821"/>
      <c r="K49" s="821"/>
      <c r="L49" s="822"/>
      <c r="M49" s="821"/>
      <c r="N49" s="821"/>
      <c r="O49" s="821"/>
      <c r="P49" s="806"/>
      <c r="Q49" s="821"/>
      <c r="R49" s="821"/>
      <c r="S49" s="821"/>
      <c r="T49" s="1699"/>
      <c r="U49" s="1700"/>
      <c r="V49" s="1703"/>
    </row>
    <row r="50" spans="1:23" s="823" customFormat="1" ht="24" customHeight="1">
      <c r="A50" s="1690"/>
      <c r="B50" s="766"/>
      <c r="C50" s="766"/>
      <c r="D50" s="825" t="s">
        <v>2322</v>
      </c>
      <c r="E50" s="826"/>
      <c r="F50" s="1693"/>
      <c r="G50" s="1696"/>
      <c r="H50" s="821"/>
      <c r="I50" s="821"/>
      <c r="J50" s="821"/>
      <c r="K50" s="821"/>
      <c r="L50" s="821"/>
      <c r="M50" s="822"/>
      <c r="N50" s="821"/>
      <c r="O50" s="821"/>
      <c r="P50" s="806"/>
      <c r="Q50" s="821"/>
      <c r="R50" s="821"/>
      <c r="S50" s="821"/>
      <c r="T50" s="1699"/>
      <c r="U50" s="1700"/>
      <c r="V50" s="1703"/>
    </row>
    <row r="51" spans="1:23" s="823" customFormat="1" ht="28.5">
      <c r="A51" s="1691"/>
      <c r="B51" s="766"/>
      <c r="C51" s="766"/>
      <c r="D51" s="825" t="s">
        <v>2323</v>
      </c>
      <c r="E51" s="827"/>
      <c r="F51" s="1694"/>
      <c r="G51" s="1697"/>
      <c r="H51" s="828"/>
      <c r="I51" s="828"/>
      <c r="J51" s="828"/>
      <c r="K51" s="828"/>
      <c r="L51" s="828"/>
      <c r="M51" s="829"/>
      <c r="N51" s="828"/>
      <c r="O51" s="828"/>
      <c r="P51" s="812"/>
      <c r="Q51" s="828"/>
      <c r="R51" s="828"/>
      <c r="S51" s="828"/>
      <c r="T51" s="1642"/>
      <c r="U51" s="1701"/>
      <c r="V51" s="1704"/>
    </row>
    <row r="52" spans="1:23">
      <c r="A52" s="771"/>
      <c r="B52" s="794"/>
      <c r="C52" s="794"/>
      <c r="D52" s="800"/>
      <c r="E52" s="800"/>
      <c r="F52" s="771"/>
      <c r="G52" s="800"/>
      <c r="H52" s="800"/>
      <c r="I52" s="800"/>
      <c r="J52" s="800"/>
      <c r="K52" s="800"/>
      <c r="L52" s="800"/>
      <c r="M52" s="800"/>
      <c r="N52" s="800"/>
      <c r="O52" s="800"/>
      <c r="P52" s="800"/>
      <c r="Q52" s="800"/>
      <c r="R52" s="800"/>
      <c r="S52" s="800"/>
      <c r="T52" s="771"/>
      <c r="U52" s="800"/>
      <c r="V52" s="800"/>
      <c r="W52" s="816"/>
    </row>
    <row r="53" spans="1:23">
      <c r="A53" s="1680" t="s">
        <v>2324</v>
      </c>
      <c r="B53" s="1681"/>
      <c r="C53" s="1681"/>
      <c r="D53" s="1681"/>
      <c r="E53" s="1681"/>
      <c r="F53" s="1681"/>
      <c r="G53" s="1681"/>
      <c r="H53" s="1681"/>
      <c r="I53" s="1681"/>
      <c r="J53" s="1681"/>
      <c r="K53" s="1681"/>
      <c r="L53" s="1681"/>
      <c r="M53" s="1681"/>
      <c r="N53" s="1681"/>
      <c r="O53" s="1681"/>
      <c r="P53" s="1681"/>
      <c r="Q53" s="1681"/>
      <c r="R53" s="1681"/>
      <c r="S53" s="1681"/>
      <c r="T53" s="1681"/>
      <c r="U53" s="1681"/>
      <c r="V53" s="1682"/>
      <c r="W53" s="801"/>
    </row>
    <row r="54" spans="1:23" s="830" customFormat="1">
      <c r="A54" s="765">
        <v>1</v>
      </c>
      <c r="B54" s="765">
        <v>2</v>
      </c>
      <c r="C54" s="765">
        <v>3</v>
      </c>
      <c r="D54" s="765">
        <v>4</v>
      </c>
      <c r="E54" s="765"/>
      <c r="F54" s="767">
        <v>5</v>
      </c>
      <c r="G54" s="767">
        <v>6</v>
      </c>
      <c r="H54" s="1683">
        <v>7</v>
      </c>
      <c r="I54" s="1684"/>
      <c r="J54" s="1684"/>
      <c r="K54" s="1684"/>
      <c r="L54" s="1684"/>
      <c r="M54" s="1684"/>
      <c r="N54" s="1684"/>
      <c r="O54" s="1684"/>
      <c r="P54" s="1684"/>
      <c r="Q54" s="1684"/>
      <c r="R54" s="1684"/>
      <c r="S54" s="1685"/>
      <c r="T54" s="1686">
        <v>8</v>
      </c>
      <c r="U54" s="1687"/>
      <c r="V54" s="1688"/>
      <c r="W54" s="801"/>
    </row>
    <row r="55" spans="1:23" s="830" customFormat="1">
      <c r="A55" s="1652" t="s">
        <v>2257</v>
      </c>
      <c r="B55" s="1652" t="s">
        <v>5</v>
      </c>
      <c r="C55" s="1652" t="s">
        <v>6</v>
      </c>
      <c r="D55" s="1652" t="s">
        <v>7</v>
      </c>
      <c r="E55" s="1658" t="s">
        <v>1411</v>
      </c>
      <c r="F55" s="1661" t="s">
        <v>179</v>
      </c>
      <c r="G55" s="1652" t="s">
        <v>180</v>
      </c>
      <c r="H55" s="1652" t="s">
        <v>10</v>
      </c>
      <c r="I55" s="1652"/>
      <c r="J55" s="1652"/>
      <c r="K55" s="1652"/>
      <c r="L55" s="1652"/>
      <c r="M55" s="1652"/>
      <c r="N55" s="1652"/>
      <c r="O55" s="1652"/>
      <c r="P55" s="1652"/>
      <c r="Q55" s="1652"/>
      <c r="R55" s="1652"/>
      <c r="S55" s="1652"/>
      <c r="T55" s="1654" t="s">
        <v>11</v>
      </c>
      <c r="U55" s="1654"/>
      <c r="V55" s="1654"/>
      <c r="W55" s="801"/>
    </row>
    <row r="56" spans="1:23" s="830" customFormat="1">
      <c r="A56" s="1652"/>
      <c r="B56" s="1652"/>
      <c r="C56" s="1652"/>
      <c r="D56" s="1652"/>
      <c r="E56" s="1659"/>
      <c r="F56" s="1661"/>
      <c r="G56" s="1652"/>
      <c r="H56" s="1633" t="s">
        <v>12</v>
      </c>
      <c r="I56" s="1633"/>
      <c r="J56" s="1633"/>
      <c r="K56" s="1633" t="s">
        <v>13</v>
      </c>
      <c r="L56" s="1633"/>
      <c r="M56" s="1633"/>
      <c r="N56" s="1633" t="s">
        <v>14</v>
      </c>
      <c r="O56" s="1633"/>
      <c r="P56" s="1633"/>
      <c r="Q56" s="1633" t="s">
        <v>15</v>
      </c>
      <c r="R56" s="1633"/>
      <c r="S56" s="1633"/>
      <c r="T56" s="1717" t="s">
        <v>1306</v>
      </c>
      <c r="U56" s="1657" t="s">
        <v>181</v>
      </c>
      <c r="V56" s="1657"/>
      <c r="W56" s="801"/>
    </row>
    <row r="57" spans="1:23" s="830" customFormat="1">
      <c r="A57" s="1652"/>
      <c r="B57" s="1652"/>
      <c r="C57" s="1652"/>
      <c r="D57" s="1652"/>
      <c r="E57" s="1660"/>
      <c r="F57" s="1661"/>
      <c r="G57" s="1652"/>
      <c r="H57" s="769">
        <v>1</v>
      </c>
      <c r="I57" s="769">
        <v>2</v>
      </c>
      <c r="J57" s="769">
        <v>3</v>
      </c>
      <c r="K57" s="769">
        <v>4</v>
      </c>
      <c r="L57" s="769">
        <v>5</v>
      </c>
      <c r="M57" s="769">
        <v>6</v>
      </c>
      <c r="N57" s="769">
        <v>7</v>
      </c>
      <c r="O57" s="769">
        <v>8</v>
      </c>
      <c r="P57" s="769">
        <v>9</v>
      </c>
      <c r="Q57" s="769">
        <v>10</v>
      </c>
      <c r="R57" s="769">
        <v>11</v>
      </c>
      <c r="S57" s="769">
        <v>12</v>
      </c>
      <c r="T57" s="1717"/>
      <c r="U57" s="770" t="s">
        <v>18</v>
      </c>
      <c r="V57" s="770" t="s">
        <v>19</v>
      </c>
      <c r="W57" s="801"/>
    </row>
    <row r="58" spans="1:23" s="830" customFormat="1" ht="66" customHeight="1">
      <c r="A58" s="1643" t="s">
        <v>2325</v>
      </c>
      <c r="B58" s="1635"/>
      <c r="C58" s="1635"/>
      <c r="D58" s="793" t="s">
        <v>2326</v>
      </c>
      <c r="E58" s="813"/>
      <c r="F58" s="1712"/>
      <c r="G58" s="1712"/>
      <c r="H58" s="766"/>
      <c r="I58" s="766"/>
      <c r="J58" s="766"/>
      <c r="K58" s="831"/>
      <c r="L58" s="766"/>
      <c r="M58" s="766"/>
      <c r="N58" s="766"/>
      <c r="O58" s="766"/>
      <c r="P58" s="766"/>
      <c r="Q58" s="766"/>
      <c r="R58" s="766"/>
      <c r="S58" s="766"/>
      <c r="T58" s="1715"/>
      <c r="U58" s="1708"/>
      <c r="V58" s="1708"/>
      <c r="W58" s="801"/>
    </row>
    <row r="59" spans="1:23" s="830" customFormat="1" ht="57">
      <c r="A59" s="1713"/>
      <c r="B59" s="1635"/>
      <c r="C59" s="1635"/>
      <c r="D59" s="793" t="s">
        <v>2327</v>
      </c>
      <c r="E59" s="813"/>
      <c r="F59" s="1712"/>
      <c r="G59" s="1712"/>
      <c r="H59" s="766"/>
      <c r="I59" s="766"/>
      <c r="J59" s="766"/>
      <c r="K59" s="766"/>
      <c r="L59" s="831"/>
      <c r="M59" s="831"/>
      <c r="N59" s="766"/>
      <c r="O59" s="766"/>
      <c r="P59" s="766"/>
      <c r="Q59" s="766"/>
      <c r="R59" s="766"/>
      <c r="S59" s="766"/>
      <c r="T59" s="1715"/>
      <c r="U59" s="1708"/>
      <c r="V59" s="1708"/>
      <c r="W59" s="801"/>
    </row>
    <row r="60" spans="1:23" s="830" customFormat="1" ht="39" customHeight="1">
      <c r="A60" s="1713"/>
      <c r="B60" s="1635"/>
      <c r="C60" s="1635"/>
      <c r="D60" s="793" t="s">
        <v>2328</v>
      </c>
      <c r="E60" s="813"/>
      <c r="F60" s="1712"/>
      <c r="G60" s="1712"/>
      <c r="H60" s="766"/>
      <c r="I60" s="766"/>
      <c r="J60" s="766"/>
      <c r="K60" s="766"/>
      <c r="L60" s="766"/>
      <c r="M60" s="766"/>
      <c r="N60" s="831"/>
      <c r="O60" s="766"/>
      <c r="P60" s="766"/>
      <c r="Q60" s="766"/>
      <c r="R60" s="766"/>
      <c r="S60" s="766"/>
      <c r="T60" s="1715"/>
      <c r="U60" s="1708"/>
      <c r="V60" s="1708"/>
      <c r="W60" s="801"/>
    </row>
    <row r="61" spans="1:23" s="830" customFormat="1" ht="42.75">
      <c r="A61" s="1644"/>
      <c r="B61" s="794"/>
      <c r="C61" s="794"/>
      <c r="D61" s="793" t="s">
        <v>2329</v>
      </c>
      <c r="E61" s="795"/>
      <c r="F61" s="1714"/>
      <c r="G61" s="1714"/>
      <c r="H61" s="766"/>
      <c r="I61" s="766"/>
      <c r="J61" s="766"/>
      <c r="K61" s="766"/>
      <c r="L61" s="766"/>
      <c r="M61" s="766"/>
      <c r="N61" s="832"/>
      <c r="O61" s="833"/>
      <c r="P61" s="833"/>
      <c r="Q61" s="832"/>
      <c r="R61" s="766"/>
      <c r="S61" s="766"/>
      <c r="T61" s="1716"/>
      <c r="U61" s="1709"/>
      <c r="V61" s="1709"/>
      <c r="W61" s="801"/>
    </row>
    <row r="62" spans="1:23" s="830" customFormat="1" ht="28.5">
      <c r="A62" s="1641" t="s">
        <v>2330</v>
      </c>
      <c r="B62" s="794"/>
      <c r="C62" s="794"/>
      <c r="D62" s="793" t="s">
        <v>2331</v>
      </c>
      <c r="E62" s="802"/>
      <c r="F62" s="1711" t="s">
        <v>2332</v>
      </c>
      <c r="G62" s="1711" t="s">
        <v>2333</v>
      </c>
      <c r="H62" s="766"/>
      <c r="I62" s="766"/>
      <c r="J62" s="766"/>
      <c r="L62" s="766"/>
      <c r="M62" s="834"/>
      <c r="N62" s="835"/>
      <c r="O62" s="835"/>
      <c r="P62" s="835"/>
      <c r="Q62" s="836"/>
      <c r="R62" s="837"/>
      <c r="S62" s="766"/>
      <c r="T62" s="775"/>
      <c r="U62" s="775">
        <v>0</v>
      </c>
      <c r="V62" s="775">
        <v>0</v>
      </c>
      <c r="W62" s="801"/>
    </row>
    <row r="63" spans="1:23" s="830" customFormat="1" ht="27.75" customHeight="1">
      <c r="A63" s="1710"/>
      <c r="B63" s="794"/>
      <c r="C63" s="794"/>
      <c r="D63" s="793" t="s">
        <v>2334</v>
      </c>
      <c r="E63" s="813"/>
      <c r="F63" s="1712"/>
      <c r="G63" s="1712"/>
      <c r="H63" s="766"/>
      <c r="I63" s="766"/>
      <c r="J63" s="766"/>
      <c r="K63" s="766"/>
      <c r="L63" s="766"/>
      <c r="M63" s="838"/>
      <c r="N63" s="839"/>
      <c r="O63" s="836"/>
      <c r="P63" s="836"/>
      <c r="Q63" s="836"/>
      <c r="R63" s="837"/>
      <c r="S63" s="766"/>
      <c r="T63" s="775"/>
      <c r="U63" s="775">
        <v>0</v>
      </c>
      <c r="V63" s="775">
        <v>0</v>
      </c>
      <c r="W63" s="801"/>
    </row>
    <row r="64" spans="1:23" s="830" customFormat="1" ht="41.25" customHeight="1">
      <c r="A64" s="1643" t="s">
        <v>2335</v>
      </c>
      <c r="B64" s="794"/>
      <c r="C64" s="794"/>
      <c r="D64" s="771" t="s">
        <v>2336</v>
      </c>
      <c r="E64" s="840"/>
      <c r="F64" s="841"/>
      <c r="G64" s="841"/>
      <c r="H64" s="774"/>
      <c r="I64" s="774"/>
      <c r="J64" s="774"/>
      <c r="K64" s="774"/>
      <c r="L64" s="774"/>
      <c r="M64" s="774"/>
      <c r="N64" s="842"/>
      <c r="O64" s="842"/>
      <c r="P64" s="842"/>
      <c r="Q64" s="842"/>
      <c r="R64" s="774"/>
      <c r="S64" s="774"/>
      <c r="T64" s="843"/>
      <c r="U64" s="775"/>
      <c r="V64" s="775"/>
      <c r="W64" s="801"/>
    </row>
    <row r="65" spans="1:23" s="844" customFormat="1" ht="52.5" customHeight="1">
      <c r="A65" s="1644"/>
      <c r="B65" s="794"/>
      <c r="C65" s="794"/>
      <c r="D65" s="771" t="s">
        <v>2337</v>
      </c>
      <c r="E65" s="771"/>
      <c r="F65" s="793"/>
      <c r="G65" s="786"/>
      <c r="H65" s="774"/>
      <c r="I65" s="774"/>
      <c r="J65" s="774"/>
      <c r="K65" s="774"/>
      <c r="L65" s="774"/>
      <c r="M65" s="774"/>
      <c r="N65" s="774"/>
      <c r="O65" s="774"/>
      <c r="P65" s="774"/>
      <c r="Q65" s="774"/>
      <c r="R65" s="774"/>
      <c r="S65" s="774"/>
      <c r="T65" s="773"/>
      <c r="U65" s="776"/>
      <c r="V65" s="776"/>
      <c r="W65" s="801"/>
    </row>
    <row r="66" spans="1:23" s="830" customFormat="1" ht="28.5">
      <c r="A66" s="1677" t="s">
        <v>2338</v>
      </c>
      <c r="B66" s="1635" t="s">
        <v>2339</v>
      </c>
      <c r="C66" s="1635">
        <v>1</v>
      </c>
      <c r="D66" s="825" t="s">
        <v>2340</v>
      </c>
      <c r="E66" s="825"/>
      <c r="F66" s="1678" t="s">
        <v>2341</v>
      </c>
      <c r="G66" s="1719" t="s">
        <v>2342</v>
      </c>
      <c r="H66" s="774"/>
      <c r="I66" s="774"/>
      <c r="J66" s="774"/>
      <c r="K66" s="774"/>
      <c r="L66" s="774"/>
      <c r="M66" s="845"/>
      <c r="N66" s="845"/>
      <c r="O66" s="774"/>
      <c r="P66" s="845"/>
      <c r="Q66" s="831"/>
      <c r="R66" s="831"/>
      <c r="S66" s="774"/>
      <c r="T66" s="1720"/>
      <c r="U66" s="1718">
        <v>0</v>
      </c>
      <c r="V66" s="1718">
        <v>0</v>
      </c>
      <c r="W66" s="801"/>
    </row>
    <row r="67" spans="1:23" s="846" customFormat="1">
      <c r="A67" s="1677"/>
      <c r="B67" s="1635"/>
      <c r="C67" s="1635"/>
      <c r="D67" s="825" t="s">
        <v>2343</v>
      </c>
      <c r="E67" s="825"/>
      <c r="F67" s="1678"/>
      <c r="G67" s="1719"/>
      <c r="H67" s="774"/>
      <c r="I67" s="774"/>
      <c r="J67" s="774"/>
      <c r="K67" s="774"/>
      <c r="L67" s="774"/>
      <c r="M67" s="845"/>
      <c r="N67" s="845"/>
      <c r="O67" s="774"/>
      <c r="P67" s="774"/>
      <c r="Q67" s="845"/>
      <c r="R67" s="831"/>
      <c r="S67" s="774"/>
      <c r="T67" s="1720"/>
      <c r="U67" s="1715"/>
      <c r="V67" s="1715"/>
      <c r="W67" s="816"/>
    </row>
    <row r="68" spans="1:23" s="830" customFormat="1" ht="20.25" customHeight="1">
      <c r="A68" s="1677"/>
      <c r="B68" s="1635"/>
      <c r="C68" s="1635"/>
      <c r="D68" s="825" t="s">
        <v>2344</v>
      </c>
      <c r="E68" s="825"/>
      <c r="F68" s="1678"/>
      <c r="G68" s="1719"/>
      <c r="H68" s="774"/>
      <c r="I68" s="774"/>
      <c r="J68" s="774"/>
      <c r="K68" s="774"/>
      <c r="L68" s="774"/>
      <c r="M68" s="774"/>
      <c r="N68" s="774"/>
      <c r="O68" s="774"/>
      <c r="P68" s="774"/>
      <c r="Q68" s="774"/>
      <c r="R68" s="774"/>
      <c r="S68" s="831"/>
      <c r="T68" s="1720"/>
      <c r="U68" s="1716"/>
      <c r="V68" s="1716"/>
      <c r="W68" s="801"/>
    </row>
    <row r="69" spans="1:23" s="830" customFormat="1" ht="28.5" customHeight="1">
      <c r="A69" s="1641" t="s">
        <v>2345</v>
      </c>
      <c r="B69" s="794"/>
      <c r="C69" s="794"/>
      <c r="D69" s="825" t="s">
        <v>2346</v>
      </c>
      <c r="E69" s="847"/>
      <c r="F69" s="1689" t="s">
        <v>2347</v>
      </c>
      <c r="G69" s="1711" t="s">
        <v>2348</v>
      </c>
      <c r="H69" s="774"/>
      <c r="I69" s="831"/>
      <c r="J69" s="774"/>
      <c r="K69" s="774"/>
      <c r="L69" s="774"/>
      <c r="M69" s="848"/>
      <c r="N69" s="774"/>
      <c r="O69" s="774"/>
      <c r="P69" s="774"/>
      <c r="Q69" s="774"/>
      <c r="R69" s="774"/>
      <c r="S69" s="766"/>
      <c r="T69" s="1641" t="s">
        <v>2319</v>
      </c>
      <c r="U69" s="1672">
        <f>270000*2</f>
        <v>540000</v>
      </c>
      <c r="V69" s="1702">
        <f>1780+4750</f>
        <v>6530</v>
      </c>
      <c r="W69" s="801"/>
    </row>
    <row r="70" spans="1:23" s="830" customFormat="1">
      <c r="A70" s="1710"/>
      <c r="B70" s="794"/>
      <c r="C70" s="794"/>
      <c r="D70" s="825" t="s">
        <v>2320</v>
      </c>
      <c r="E70" s="826"/>
      <c r="F70" s="1690"/>
      <c r="G70" s="1712"/>
      <c r="H70" s="774"/>
      <c r="I70" s="774"/>
      <c r="J70" s="774"/>
      <c r="K70" s="774"/>
      <c r="L70" s="834"/>
      <c r="M70" s="835"/>
      <c r="N70" s="849"/>
      <c r="O70" s="774"/>
      <c r="P70" s="774"/>
      <c r="Q70" s="774"/>
      <c r="R70" s="774"/>
      <c r="S70" s="766"/>
      <c r="T70" s="1710"/>
      <c r="U70" s="1700"/>
      <c r="V70" s="1703"/>
      <c r="W70" s="801"/>
    </row>
    <row r="71" spans="1:23" s="830" customFormat="1">
      <c r="A71" s="1710"/>
      <c r="B71" s="794"/>
      <c r="C71" s="794"/>
      <c r="D71" s="825" t="s">
        <v>2321</v>
      </c>
      <c r="E71" s="826"/>
      <c r="F71" s="1690"/>
      <c r="G71" s="1712"/>
      <c r="H71" s="774"/>
      <c r="I71" s="774"/>
      <c r="J71" s="774"/>
      <c r="K71" s="774"/>
      <c r="L71" s="834"/>
      <c r="M71" s="835"/>
      <c r="N71" s="849"/>
      <c r="O71" s="774"/>
      <c r="P71" s="774"/>
      <c r="Q71" s="774"/>
      <c r="R71" s="774"/>
      <c r="S71" s="766"/>
      <c r="T71" s="1710"/>
      <c r="U71" s="1700"/>
      <c r="V71" s="1703"/>
      <c r="W71" s="801"/>
    </row>
    <row r="72" spans="1:23" s="830" customFormat="1">
      <c r="A72" s="1710"/>
      <c r="B72" s="794"/>
      <c r="C72" s="794"/>
      <c r="D72" s="825" t="s">
        <v>2322</v>
      </c>
      <c r="E72" s="826"/>
      <c r="F72" s="1690"/>
      <c r="G72" s="1712"/>
      <c r="H72" s="774"/>
      <c r="I72" s="774"/>
      <c r="J72" s="774"/>
      <c r="K72" s="774"/>
      <c r="L72" s="774"/>
      <c r="M72" s="842"/>
      <c r="N72" s="831"/>
      <c r="O72" s="774"/>
      <c r="P72" s="774"/>
      <c r="Q72" s="774"/>
      <c r="R72" s="774"/>
      <c r="S72" s="766"/>
      <c r="T72" s="1710"/>
      <c r="U72" s="1700"/>
      <c r="V72" s="1703"/>
      <c r="W72" s="801"/>
    </row>
    <row r="73" spans="1:23" s="830" customFormat="1" ht="34.5" customHeight="1">
      <c r="A73" s="1642"/>
      <c r="B73" s="794"/>
      <c r="C73" s="794"/>
      <c r="D73" s="825" t="s">
        <v>2323</v>
      </c>
      <c r="E73" s="827"/>
      <c r="F73" s="1691"/>
      <c r="G73" s="1714"/>
      <c r="H73" s="774"/>
      <c r="I73" s="774"/>
      <c r="J73" s="774"/>
      <c r="K73" s="774"/>
      <c r="L73" s="774"/>
      <c r="M73" s="774"/>
      <c r="N73" s="831"/>
      <c r="O73" s="774"/>
      <c r="P73" s="774"/>
      <c r="Q73" s="774"/>
      <c r="R73" s="774"/>
      <c r="S73" s="766"/>
      <c r="T73" s="1642"/>
      <c r="U73" s="1701"/>
      <c r="V73" s="1704"/>
      <c r="W73" s="801"/>
    </row>
    <row r="74" spans="1:23" s="830" customFormat="1">
      <c r="A74" s="771"/>
      <c r="B74" s="794"/>
      <c r="C74" s="794"/>
      <c r="D74" s="825"/>
      <c r="E74" s="825"/>
      <c r="F74" s="773"/>
      <c r="G74" s="774"/>
      <c r="H74" s="774"/>
      <c r="I74" s="774"/>
      <c r="J74" s="774"/>
      <c r="K74" s="774"/>
      <c r="L74" s="774"/>
      <c r="M74" s="774"/>
      <c r="N74" s="774"/>
      <c r="O74" s="774"/>
      <c r="P74" s="774"/>
      <c r="Q74" s="774"/>
      <c r="R74" s="774"/>
      <c r="S74" s="774"/>
      <c r="T74" s="843"/>
      <c r="U74" s="776"/>
      <c r="V74" s="776"/>
      <c r="W74" s="801"/>
    </row>
    <row r="75" spans="1:23" s="830" customFormat="1">
      <c r="A75" s="1632" t="s">
        <v>2349</v>
      </c>
      <c r="B75" s="1632"/>
      <c r="C75" s="1632"/>
      <c r="D75" s="1632"/>
      <c r="E75" s="1632"/>
      <c r="F75" s="1632"/>
      <c r="G75" s="1632"/>
      <c r="H75" s="1632"/>
      <c r="I75" s="1632"/>
      <c r="J75" s="1632"/>
      <c r="K75" s="1632"/>
      <c r="L75" s="1632"/>
      <c r="M75" s="1632"/>
      <c r="N75" s="1632"/>
      <c r="O75" s="1632"/>
      <c r="P75" s="1632"/>
      <c r="Q75" s="1632"/>
      <c r="R75" s="1632"/>
      <c r="S75" s="1632"/>
      <c r="T75" s="1632"/>
      <c r="U75" s="1632"/>
      <c r="V75" s="1632"/>
      <c r="W75" s="801"/>
    </row>
    <row r="76" spans="1:23" s="830" customFormat="1">
      <c r="A76" s="765">
        <v>1</v>
      </c>
      <c r="B76" s="765">
        <v>2</v>
      </c>
      <c r="C76" s="765">
        <v>3</v>
      </c>
      <c r="D76" s="765">
        <v>4</v>
      </c>
      <c r="E76" s="765"/>
      <c r="F76" s="767">
        <v>5</v>
      </c>
      <c r="G76" s="767">
        <v>6</v>
      </c>
      <c r="H76" s="1633">
        <v>7</v>
      </c>
      <c r="I76" s="1633"/>
      <c r="J76" s="1633"/>
      <c r="K76" s="1633"/>
      <c r="L76" s="1633"/>
      <c r="M76" s="1633"/>
      <c r="N76" s="1633"/>
      <c r="O76" s="1633"/>
      <c r="P76" s="1633"/>
      <c r="Q76" s="1633"/>
      <c r="R76" s="1633"/>
      <c r="S76" s="1633"/>
      <c r="T76" s="1634">
        <v>8</v>
      </c>
      <c r="U76" s="1634"/>
      <c r="V76" s="1634"/>
      <c r="W76" s="801"/>
    </row>
    <row r="77" spans="1:23" s="830" customFormat="1">
      <c r="A77" s="1652" t="s">
        <v>2257</v>
      </c>
      <c r="B77" s="1652" t="s">
        <v>5</v>
      </c>
      <c r="C77" s="1652" t="s">
        <v>6</v>
      </c>
      <c r="D77" s="1652" t="s">
        <v>7</v>
      </c>
      <c r="E77" s="1658" t="s">
        <v>1411</v>
      </c>
      <c r="F77" s="1661" t="s">
        <v>179</v>
      </c>
      <c r="G77" s="1652" t="s">
        <v>180</v>
      </c>
      <c r="H77" s="1652" t="s">
        <v>10</v>
      </c>
      <c r="I77" s="1652"/>
      <c r="J77" s="1652"/>
      <c r="K77" s="1652"/>
      <c r="L77" s="1652"/>
      <c r="M77" s="1652"/>
      <c r="N77" s="1652"/>
      <c r="O77" s="1652"/>
      <c r="P77" s="1652"/>
      <c r="Q77" s="1652"/>
      <c r="R77" s="1652"/>
      <c r="S77" s="1652"/>
      <c r="T77" s="1654" t="s">
        <v>11</v>
      </c>
      <c r="U77" s="1654"/>
      <c r="V77" s="1654"/>
      <c r="W77" s="801"/>
    </row>
    <row r="78" spans="1:23" s="830" customFormat="1">
      <c r="A78" s="1652"/>
      <c r="B78" s="1652"/>
      <c r="C78" s="1652"/>
      <c r="D78" s="1652"/>
      <c r="E78" s="1659"/>
      <c r="F78" s="1661"/>
      <c r="G78" s="1652"/>
      <c r="H78" s="1633" t="s">
        <v>12</v>
      </c>
      <c r="I78" s="1633"/>
      <c r="J78" s="1633"/>
      <c r="K78" s="1633" t="s">
        <v>13</v>
      </c>
      <c r="L78" s="1633"/>
      <c r="M78" s="1633"/>
      <c r="N78" s="1633" t="s">
        <v>14</v>
      </c>
      <c r="O78" s="1633"/>
      <c r="P78" s="1633"/>
      <c r="Q78" s="1633" t="s">
        <v>15</v>
      </c>
      <c r="R78" s="1633"/>
      <c r="S78" s="1633"/>
      <c r="T78" s="1717" t="s">
        <v>1306</v>
      </c>
      <c r="U78" s="1657" t="s">
        <v>181</v>
      </c>
      <c r="V78" s="1657"/>
      <c r="W78" s="801"/>
    </row>
    <row r="79" spans="1:23" s="830" customFormat="1">
      <c r="A79" s="1652"/>
      <c r="B79" s="1652"/>
      <c r="C79" s="1652"/>
      <c r="D79" s="1652"/>
      <c r="E79" s="1660"/>
      <c r="F79" s="1661"/>
      <c r="G79" s="1652"/>
      <c r="H79" s="769">
        <v>1</v>
      </c>
      <c r="I79" s="769">
        <v>2</v>
      </c>
      <c r="J79" s="769">
        <v>3</v>
      </c>
      <c r="K79" s="769">
        <v>4</v>
      </c>
      <c r="L79" s="769">
        <v>5</v>
      </c>
      <c r="M79" s="769">
        <v>6</v>
      </c>
      <c r="N79" s="769">
        <v>7</v>
      </c>
      <c r="O79" s="769">
        <v>8</v>
      </c>
      <c r="P79" s="769">
        <v>9</v>
      </c>
      <c r="Q79" s="769">
        <v>10</v>
      </c>
      <c r="R79" s="769">
        <v>11</v>
      </c>
      <c r="S79" s="769">
        <v>12</v>
      </c>
      <c r="T79" s="1717"/>
      <c r="U79" s="770" t="s">
        <v>18</v>
      </c>
      <c r="V79" s="770" t="s">
        <v>19</v>
      </c>
      <c r="W79" s="801"/>
    </row>
    <row r="80" spans="1:23" s="830" customFormat="1" ht="57">
      <c r="A80" s="1678" t="s">
        <v>2350</v>
      </c>
      <c r="B80" s="1635" t="s">
        <v>2351</v>
      </c>
      <c r="C80" s="1635">
        <v>1</v>
      </c>
      <c r="D80" s="771" t="s">
        <v>2352</v>
      </c>
      <c r="E80" s="771"/>
      <c r="F80" s="1677" t="s">
        <v>2353</v>
      </c>
      <c r="G80" s="1719" t="s">
        <v>2354</v>
      </c>
      <c r="H80" s="774"/>
      <c r="I80" s="774"/>
      <c r="J80" s="774"/>
      <c r="K80" s="774"/>
      <c r="L80" s="831"/>
      <c r="N80" s="774"/>
      <c r="O80" s="774"/>
      <c r="P80" s="774"/>
      <c r="Q80" s="831"/>
      <c r="R80" s="774"/>
      <c r="S80" s="774"/>
      <c r="T80" s="1729" t="s">
        <v>2355</v>
      </c>
      <c r="U80" s="1671">
        <f>2*50000</f>
        <v>100000</v>
      </c>
      <c r="V80" s="1718">
        <v>0</v>
      </c>
      <c r="W80" s="801"/>
    </row>
    <row r="81" spans="1:23" s="830" customFormat="1">
      <c r="A81" s="1678"/>
      <c r="B81" s="1635"/>
      <c r="C81" s="1635"/>
      <c r="D81" s="850" t="s">
        <v>2356</v>
      </c>
      <c r="E81" s="850"/>
      <c r="F81" s="1677"/>
      <c r="G81" s="1719"/>
      <c r="H81" s="774"/>
      <c r="I81" s="774"/>
      <c r="J81" s="774"/>
      <c r="K81" s="774"/>
      <c r="L81" s="774"/>
      <c r="M81" s="774"/>
      <c r="N81" s="774"/>
      <c r="O81" s="831"/>
      <c r="P81" s="774"/>
      <c r="Q81" s="774"/>
      <c r="R81" s="774"/>
      <c r="S81" s="774"/>
      <c r="T81" s="1729"/>
      <c r="U81" s="1671"/>
      <c r="V81" s="1716"/>
      <c r="W81" s="801"/>
    </row>
    <row r="82" spans="1:23" s="830" customFormat="1" ht="33.75" hidden="1" customHeight="1">
      <c r="A82" s="1721" t="s">
        <v>2357</v>
      </c>
      <c r="B82" s="1635" t="s">
        <v>2351</v>
      </c>
      <c r="C82" s="1722">
        <v>1</v>
      </c>
      <c r="D82" s="851" t="s">
        <v>2358</v>
      </c>
      <c r="E82" s="851"/>
      <c r="F82" s="1723" t="s">
        <v>2353</v>
      </c>
      <c r="G82" s="1724" t="s">
        <v>2359</v>
      </c>
      <c r="H82" s="852"/>
      <c r="I82" s="852"/>
      <c r="J82" s="852"/>
      <c r="K82" s="852"/>
      <c r="L82" s="852"/>
      <c r="M82" s="852"/>
      <c r="N82" s="852"/>
      <c r="O82" s="852"/>
      <c r="P82" s="852"/>
      <c r="Q82" s="853"/>
      <c r="R82" s="852"/>
      <c r="S82" s="852"/>
      <c r="T82" s="1725"/>
      <c r="U82" s="1726"/>
      <c r="V82" s="1727">
        <v>0</v>
      </c>
      <c r="W82" s="801"/>
    </row>
    <row r="83" spans="1:23" s="830" customFormat="1" ht="33.75" hidden="1" customHeight="1">
      <c r="A83" s="1721"/>
      <c r="B83" s="1635"/>
      <c r="C83" s="1722"/>
      <c r="D83" s="851" t="s">
        <v>2360</v>
      </c>
      <c r="E83" s="851"/>
      <c r="F83" s="1723"/>
      <c r="G83" s="1724"/>
      <c r="H83" s="852"/>
      <c r="I83" s="852"/>
      <c r="J83" s="852"/>
      <c r="K83" s="852"/>
      <c r="L83" s="852"/>
      <c r="M83" s="852"/>
      <c r="N83" s="852"/>
      <c r="O83" s="852"/>
      <c r="P83" s="852"/>
      <c r="Q83" s="852"/>
      <c r="R83" s="853"/>
      <c r="S83" s="852"/>
      <c r="T83" s="1725"/>
      <c r="U83" s="1726"/>
      <c r="V83" s="1728"/>
      <c r="W83" s="801"/>
    </row>
    <row r="84" spans="1:23" s="830" customFormat="1">
      <c r="A84" s="771"/>
      <c r="B84" s="766"/>
      <c r="C84" s="766"/>
      <c r="D84" s="825"/>
      <c r="E84" s="825"/>
      <c r="F84" s="773"/>
      <c r="G84" s="774"/>
      <c r="H84" s="774"/>
      <c r="I84" s="774"/>
      <c r="J84" s="774"/>
      <c r="K84" s="774"/>
      <c r="L84" s="774"/>
      <c r="M84" s="774"/>
      <c r="N84" s="774"/>
      <c r="O84" s="774"/>
      <c r="P84" s="774"/>
      <c r="Q84" s="774"/>
      <c r="R84" s="774"/>
      <c r="S84" s="774"/>
      <c r="T84" s="843"/>
      <c r="U84" s="776"/>
      <c r="V84" s="776"/>
      <c r="W84" s="801"/>
    </row>
    <row r="85" spans="1:23" s="830" customFormat="1">
      <c r="A85" s="1652" t="s">
        <v>2</v>
      </c>
      <c r="B85" s="1652"/>
      <c r="C85" s="1652"/>
      <c r="D85" s="1652"/>
      <c r="E85" s="1652"/>
      <c r="F85" s="1652"/>
      <c r="G85" s="1652"/>
      <c r="H85" s="1652"/>
      <c r="I85" s="1652"/>
      <c r="J85" s="1652"/>
      <c r="K85" s="1652"/>
      <c r="L85" s="1652"/>
      <c r="M85" s="1652"/>
      <c r="N85" s="1652"/>
      <c r="O85" s="1652"/>
      <c r="P85" s="1652"/>
      <c r="Q85" s="1652"/>
      <c r="R85" s="1652"/>
      <c r="S85" s="1652"/>
      <c r="T85" s="1652"/>
      <c r="U85" s="1652"/>
      <c r="V85" s="1652"/>
      <c r="W85" s="801"/>
    </row>
    <row r="86" spans="1:23" s="830" customFormat="1">
      <c r="A86" s="765">
        <v>1</v>
      </c>
      <c r="B86" s="765">
        <v>2</v>
      </c>
      <c r="C86" s="765">
        <v>3</v>
      </c>
      <c r="D86" s="765">
        <v>4</v>
      </c>
      <c r="E86" s="765"/>
      <c r="F86" s="767">
        <v>5</v>
      </c>
      <c r="G86" s="767">
        <v>6</v>
      </c>
      <c r="H86" s="1633">
        <v>7</v>
      </c>
      <c r="I86" s="1633"/>
      <c r="J86" s="1633"/>
      <c r="K86" s="1633"/>
      <c r="L86" s="1633"/>
      <c r="M86" s="1633"/>
      <c r="N86" s="1633"/>
      <c r="O86" s="1633"/>
      <c r="P86" s="1633"/>
      <c r="Q86" s="1633"/>
      <c r="R86" s="1633"/>
      <c r="S86" s="1633"/>
      <c r="T86" s="1634">
        <v>8</v>
      </c>
      <c r="U86" s="1634"/>
      <c r="V86" s="1634"/>
      <c r="W86" s="801"/>
    </row>
    <row r="87" spans="1:23" s="830" customFormat="1">
      <c r="A87" s="1652" t="s">
        <v>2257</v>
      </c>
      <c r="B87" s="1652" t="s">
        <v>5</v>
      </c>
      <c r="C87" s="1652" t="s">
        <v>6</v>
      </c>
      <c r="D87" s="1652" t="s">
        <v>7</v>
      </c>
      <c r="E87" s="1658" t="s">
        <v>1411</v>
      </c>
      <c r="F87" s="1661" t="s">
        <v>179</v>
      </c>
      <c r="G87" s="1652" t="s">
        <v>180</v>
      </c>
      <c r="H87" s="1652" t="s">
        <v>10</v>
      </c>
      <c r="I87" s="1652"/>
      <c r="J87" s="1652"/>
      <c r="K87" s="1652"/>
      <c r="L87" s="1652"/>
      <c r="M87" s="1652"/>
      <c r="N87" s="1652"/>
      <c r="O87" s="1652"/>
      <c r="P87" s="1652"/>
      <c r="Q87" s="1652"/>
      <c r="R87" s="1652"/>
      <c r="S87" s="1652"/>
      <c r="T87" s="1654" t="s">
        <v>11</v>
      </c>
      <c r="U87" s="1654"/>
      <c r="V87" s="1654"/>
      <c r="W87" s="801"/>
    </row>
    <row r="88" spans="1:23" s="830" customFormat="1">
      <c r="A88" s="1652"/>
      <c r="B88" s="1652"/>
      <c r="C88" s="1652"/>
      <c r="D88" s="1652"/>
      <c r="E88" s="1659"/>
      <c r="F88" s="1661"/>
      <c r="G88" s="1652"/>
      <c r="H88" s="1633" t="s">
        <v>12</v>
      </c>
      <c r="I88" s="1633"/>
      <c r="J88" s="1633"/>
      <c r="K88" s="1633" t="s">
        <v>13</v>
      </c>
      <c r="L88" s="1633"/>
      <c r="M88" s="1633"/>
      <c r="N88" s="1633" t="s">
        <v>14</v>
      </c>
      <c r="O88" s="1633"/>
      <c r="P88" s="1633"/>
      <c r="Q88" s="1633" t="s">
        <v>15</v>
      </c>
      <c r="R88" s="1633"/>
      <c r="S88" s="1633"/>
      <c r="T88" s="1717" t="s">
        <v>1306</v>
      </c>
      <c r="U88" s="1657" t="s">
        <v>181</v>
      </c>
      <c r="V88" s="1657"/>
      <c r="W88" s="801"/>
    </row>
    <row r="89" spans="1:23" s="830" customFormat="1">
      <c r="A89" s="1652"/>
      <c r="B89" s="1652"/>
      <c r="C89" s="1652"/>
      <c r="D89" s="1652"/>
      <c r="E89" s="1660"/>
      <c r="F89" s="1661"/>
      <c r="G89" s="1652"/>
      <c r="H89" s="769">
        <v>1</v>
      </c>
      <c r="I89" s="769">
        <v>2</v>
      </c>
      <c r="J89" s="769">
        <v>3</v>
      </c>
      <c r="K89" s="769">
        <v>4</v>
      </c>
      <c r="L89" s="769">
        <v>5</v>
      </c>
      <c r="M89" s="769">
        <v>6</v>
      </c>
      <c r="N89" s="769">
        <v>7</v>
      </c>
      <c r="O89" s="769">
        <v>8</v>
      </c>
      <c r="P89" s="769">
        <v>9</v>
      </c>
      <c r="Q89" s="769">
        <v>10</v>
      </c>
      <c r="R89" s="769">
        <v>11</v>
      </c>
      <c r="S89" s="769">
        <v>12</v>
      </c>
      <c r="T89" s="1717"/>
      <c r="U89" s="770" t="s">
        <v>18</v>
      </c>
      <c r="V89" s="770" t="s">
        <v>19</v>
      </c>
      <c r="W89" s="801"/>
    </row>
    <row r="90" spans="1:23" ht="64.5" customHeight="1">
      <c r="A90" s="1677" t="s">
        <v>2361</v>
      </c>
      <c r="B90" s="781" t="s">
        <v>2362</v>
      </c>
      <c r="C90" s="766">
        <v>4</v>
      </c>
      <c r="D90" s="793" t="s">
        <v>2363</v>
      </c>
      <c r="E90" s="793"/>
      <c r="F90" s="771" t="s">
        <v>2364</v>
      </c>
      <c r="G90" s="786" t="s">
        <v>2365</v>
      </c>
      <c r="H90" s="774"/>
      <c r="I90" s="774"/>
      <c r="J90" s="774"/>
      <c r="K90" s="774"/>
      <c r="L90" s="774"/>
      <c r="M90" s="759"/>
      <c r="N90" s="774"/>
      <c r="O90" s="774"/>
      <c r="P90" s="831"/>
      <c r="Q90" s="774"/>
      <c r="R90" s="774"/>
      <c r="S90" s="766"/>
      <c r="T90" s="854"/>
      <c r="U90" s="796">
        <v>0</v>
      </c>
      <c r="V90" s="796">
        <v>0</v>
      </c>
      <c r="W90" s="855"/>
    </row>
    <row r="91" spans="1:23" s="856" customFormat="1" ht="77.25" customHeight="1">
      <c r="A91" s="1677"/>
      <c r="B91" s="1730" t="s">
        <v>2366</v>
      </c>
      <c r="C91" s="1731">
        <v>1</v>
      </c>
      <c r="D91" s="1678" t="s">
        <v>2367</v>
      </c>
      <c r="E91" s="793"/>
      <c r="F91" s="1677" t="s">
        <v>2368</v>
      </c>
      <c r="G91" s="1719" t="s">
        <v>2369</v>
      </c>
      <c r="H91" s="1675"/>
      <c r="I91" s="1675"/>
      <c r="J91" s="1675"/>
      <c r="K91" s="1675"/>
      <c r="L91" s="1675"/>
      <c r="M91" s="1675"/>
      <c r="N91" s="1675"/>
      <c r="O91" s="1675"/>
      <c r="P91" s="1675"/>
      <c r="Q91" s="1675"/>
      <c r="R91" s="1675"/>
      <c r="S91" s="1675"/>
      <c r="T91" s="771" t="s">
        <v>2370</v>
      </c>
      <c r="U91" s="788">
        <f>60000*2*13</f>
        <v>1560000</v>
      </c>
      <c r="V91" s="788">
        <v>0</v>
      </c>
    </row>
    <row r="92" spans="1:23" s="856" customFormat="1" ht="18.75" customHeight="1">
      <c r="A92" s="1677"/>
      <c r="B92" s="1730"/>
      <c r="C92" s="1731"/>
      <c r="D92" s="1678"/>
      <c r="E92" s="793"/>
      <c r="F92" s="1677"/>
      <c r="G92" s="1719"/>
      <c r="H92" s="1675"/>
      <c r="I92" s="1675"/>
      <c r="J92" s="1675"/>
      <c r="K92" s="1675"/>
      <c r="L92" s="1675"/>
      <c r="M92" s="1675"/>
      <c r="N92" s="1675"/>
      <c r="O92" s="1675"/>
      <c r="P92" s="1675"/>
      <c r="Q92" s="1675"/>
      <c r="R92" s="1675"/>
      <c r="S92" s="1675"/>
      <c r="T92" s="771" t="s">
        <v>2371</v>
      </c>
      <c r="U92" s="796">
        <f>10000*5</f>
        <v>50000</v>
      </c>
      <c r="V92" s="788">
        <v>0</v>
      </c>
    </row>
    <row r="93" spans="1:23" s="856" customFormat="1" ht="62.25" customHeight="1">
      <c r="A93" s="1677"/>
      <c r="B93" s="1730"/>
      <c r="C93" s="1731"/>
      <c r="D93" s="1678"/>
      <c r="E93" s="793"/>
      <c r="F93" s="1677"/>
      <c r="G93" s="1719"/>
      <c r="H93" s="1675"/>
      <c r="I93" s="1675"/>
      <c r="J93" s="1675"/>
      <c r="K93" s="1675"/>
      <c r="L93" s="1675"/>
      <c r="M93" s="1675"/>
      <c r="N93" s="1675"/>
      <c r="O93" s="1675"/>
      <c r="P93" s="1675"/>
      <c r="Q93" s="1675"/>
      <c r="R93" s="1675"/>
      <c r="S93" s="1675"/>
      <c r="T93" s="771" t="s">
        <v>2372</v>
      </c>
      <c r="U93" s="796">
        <f>4*2050*12*2</f>
        <v>196800</v>
      </c>
      <c r="V93" s="788">
        <v>0</v>
      </c>
    </row>
    <row r="94" spans="1:23" s="830" customFormat="1" ht="28.5">
      <c r="A94" s="1737" t="s">
        <v>2373</v>
      </c>
      <c r="B94" s="1733" t="s">
        <v>2374</v>
      </c>
      <c r="C94" s="1733">
        <v>1</v>
      </c>
      <c r="D94" s="857" t="s">
        <v>2375</v>
      </c>
      <c r="E94" s="857"/>
      <c r="F94" s="1737" t="s">
        <v>2376</v>
      </c>
      <c r="G94" s="1738" t="s">
        <v>2377</v>
      </c>
      <c r="H94" s="1733"/>
      <c r="I94" s="1733"/>
      <c r="J94" s="1736"/>
      <c r="K94" s="1733"/>
      <c r="L94" s="1733"/>
      <c r="M94" s="1733"/>
      <c r="N94" s="1733"/>
      <c r="O94" s="1733"/>
      <c r="P94" s="1733"/>
      <c r="Q94" s="1733"/>
      <c r="R94" s="1733"/>
      <c r="S94" s="1733"/>
      <c r="T94" s="1732" t="s">
        <v>2378</v>
      </c>
      <c r="U94" s="1671">
        <v>0</v>
      </c>
      <c r="V94" s="1671">
        <v>0</v>
      </c>
      <c r="W94" s="801"/>
    </row>
    <row r="95" spans="1:23" s="858" customFormat="1">
      <c r="A95" s="1737"/>
      <c r="B95" s="1733"/>
      <c r="C95" s="1733"/>
      <c r="D95" s="857" t="s">
        <v>2379</v>
      </c>
      <c r="E95" s="857"/>
      <c r="F95" s="1737"/>
      <c r="G95" s="1738"/>
      <c r="H95" s="1733"/>
      <c r="I95" s="1733"/>
      <c r="J95" s="1736"/>
      <c r="K95" s="1733"/>
      <c r="L95" s="1733"/>
      <c r="M95" s="1733"/>
      <c r="N95" s="1733"/>
      <c r="O95" s="1733"/>
      <c r="P95" s="1733"/>
      <c r="Q95" s="1733"/>
      <c r="R95" s="1733"/>
      <c r="S95" s="1733"/>
      <c r="T95" s="1732"/>
      <c r="U95" s="1671"/>
      <c r="V95" s="1671"/>
    </row>
    <row r="96" spans="1:23" s="858" customFormat="1" ht="29.25" customHeight="1">
      <c r="A96" s="1737"/>
      <c r="B96" s="1733"/>
      <c r="C96" s="1733"/>
      <c r="D96" s="857" t="s">
        <v>2380</v>
      </c>
      <c r="E96" s="857"/>
      <c r="F96" s="1737"/>
      <c r="G96" s="1738"/>
      <c r="H96" s="1733"/>
      <c r="I96" s="1733"/>
      <c r="J96" s="1736"/>
      <c r="K96" s="1733"/>
      <c r="L96" s="1733"/>
      <c r="M96" s="1733"/>
      <c r="N96" s="1733"/>
      <c r="O96" s="1733"/>
      <c r="P96" s="1733"/>
      <c r="Q96" s="1733"/>
      <c r="R96" s="1733"/>
      <c r="S96" s="1733"/>
      <c r="T96" s="1732"/>
      <c r="U96" s="1671"/>
      <c r="V96" s="1671"/>
    </row>
    <row r="97" spans="1:23" s="858" customFormat="1">
      <c r="A97" s="1732" t="s">
        <v>2381</v>
      </c>
      <c r="B97" s="1733" t="s">
        <v>2382</v>
      </c>
      <c r="C97" s="1733">
        <v>1</v>
      </c>
      <c r="D97" s="819" t="s">
        <v>2383</v>
      </c>
      <c r="E97" s="819"/>
      <c r="F97" s="1732" t="s">
        <v>2384</v>
      </c>
      <c r="G97" s="1733" t="s">
        <v>2385</v>
      </c>
      <c r="H97" s="1733"/>
      <c r="I97" s="1733"/>
      <c r="J97" s="1734"/>
      <c r="K97" s="1733"/>
      <c r="L97" s="1733"/>
      <c r="M97" s="1736"/>
      <c r="N97" s="1733"/>
      <c r="O97" s="1733"/>
      <c r="P97" s="1733"/>
      <c r="Q97" s="1733"/>
      <c r="R97" s="1733"/>
      <c r="S97" s="1733"/>
      <c r="T97" s="1732"/>
      <c r="U97" s="1671">
        <v>0</v>
      </c>
      <c r="V97" s="1671">
        <v>0</v>
      </c>
    </row>
    <row r="98" spans="1:23">
      <c r="A98" s="1732"/>
      <c r="B98" s="1733"/>
      <c r="C98" s="1733"/>
      <c r="D98" s="859" t="s">
        <v>2386</v>
      </c>
      <c r="E98" s="859"/>
      <c r="F98" s="1732"/>
      <c r="G98" s="1733"/>
      <c r="H98" s="1733"/>
      <c r="I98" s="1733"/>
      <c r="J98" s="1735"/>
      <c r="K98" s="1733"/>
      <c r="L98" s="1733"/>
      <c r="M98" s="1736"/>
      <c r="N98" s="1733"/>
      <c r="O98" s="1733"/>
      <c r="P98" s="1733"/>
      <c r="Q98" s="1733"/>
      <c r="R98" s="1733"/>
      <c r="S98" s="1733"/>
      <c r="T98" s="1732"/>
      <c r="U98" s="1671"/>
      <c r="V98" s="1671"/>
    </row>
    <row r="99" spans="1:23" s="768" customFormat="1" ht="71.25">
      <c r="A99" s="1678" t="s">
        <v>2387</v>
      </c>
      <c r="B99" s="1733" t="s">
        <v>2388</v>
      </c>
      <c r="C99" s="1739">
        <v>0.3</v>
      </c>
      <c r="D99" s="819" t="s">
        <v>2389</v>
      </c>
      <c r="E99" s="820"/>
      <c r="F99" s="1692" t="s">
        <v>2390</v>
      </c>
      <c r="G99" s="1733" t="s">
        <v>2391</v>
      </c>
      <c r="H99" s="1635"/>
      <c r="I99" s="1635"/>
      <c r="J99" s="1635"/>
      <c r="K99" s="1635"/>
      <c r="L99" s="1635"/>
      <c r="M99" s="1635"/>
      <c r="N99" s="1635"/>
      <c r="O99" s="1635"/>
      <c r="P99" s="1635"/>
      <c r="Q99" s="1635"/>
      <c r="R99" s="1635"/>
      <c r="S99" s="1675"/>
      <c r="T99" s="1721"/>
      <c r="U99" s="1671">
        <v>800000</v>
      </c>
      <c r="V99" s="1671">
        <v>0</v>
      </c>
    </row>
    <row r="100" spans="1:23" s="768" customFormat="1" ht="28.5">
      <c r="A100" s="1678"/>
      <c r="B100" s="1733"/>
      <c r="C100" s="1739"/>
      <c r="D100" s="819" t="s">
        <v>2392</v>
      </c>
      <c r="E100" s="860"/>
      <c r="F100" s="1694"/>
      <c r="G100" s="1733"/>
      <c r="H100" s="1635"/>
      <c r="I100" s="1635"/>
      <c r="J100" s="1635"/>
      <c r="K100" s="1635"/>
      <c r="L100" s="1635"/>
      <c r="M100" s="1635"/>
      <c r="N100" s="1635"/>
      <c r="O100" s="1635"/>
      <c r="P100" s="1635"/>
      <c r="Q100" s="1635"/>
      <c r="R100" s="1635"/>
      <c r="S100" s="1675"/>
      <c r="T100" s="1721"/>
      <c r="U100" s="1671"/>
      <c r="V100" s="1671"/>
    </row>
    <row r="101" spans="1:23" ht="31.5" customHeight="1">
      <c r="A101" s="1678" t="s">
        <v>2393</v>
      </c>
      <c r="B101" s="1733" t="s">
        <v>2394</v>
      </c>
      <c r="C101" s="1739">
        <v>1</v>
      </c>
      <c r="D101" s="861" t="s">
        <v>2395</v>
      </c>
      <c r="E101" s="862"/>
      <c r="F101" s="1692" t="s">
        <v>2353</v>
      </c>
      <c r="G101" s="1733" t="s">
        <v>2396</v>
      </c>
      <c r="H101" s="1733"/>
      <c r="I101" s="1733"/>
      <c r="J101" s="1733"/>
      <c r="K101" s="1733"/>
      <c r="L101" s="1733"/>
      <c r="M101" s="1736"/>
      <c r="N101" s="1733"/>
      <c r="O101" s="1733"/>
      <c r="P101" s="1733"/>
      <c r="Q101" s="1733"/>
      <c r="R101" s="1733"/>
      <c r="S101" s="1736"/>
      <c r="T101" s="1732" t="s">
        <v>2397</v>
      </c>
      <c r="U101" s="1671">
        <f>(30*2*100)+50000</f>
        <v>56000</v>
      </c>
      <c r="V101" s="1671">
        <v>0</v>
      </c>
    </row>
    <row r="102" spans="1:23" ht="44.25" customHeight="1">
      <c r="A102" s="1678"/>
      <c r="B102" s="1733"/>
      <c r="C102" s="1740"/>
      <c r="D102" s="861" t="s">
        <v>2398</v>
      </c>
      <c r="E102" s="863"/>
      <c r="F102" s="1693"/>
      <c r="G102" s="1733"/>
      <c r="H102" s="1733"/>
      <c r="I102" s="1733"/>
      <c r="J102" s="1733"/>
      <c r="K102" s="1733"/>
      <c r="L102" s="1733"/>
      <c r="M102" s="1736"/>
      <c r="N102" s="1733"/>
      <c r="O102" s="1733"/>
      <c r="P102" s="1733"/>
      <c r="Q102" s="1733"/>
      <c r="R102" s="1733"/>
      <c r="S102" s="1736"/>
      <c r="T102" s="1732"/>
      <c r="U102" s="1671"/>
      <c r="V102" s="1671"/>
    </row>
    <row r="103" spans="1:23" ht="36.75" customHeight="1">
      <c r="A103" s="1645" t="s">
        <v>2399</v>
      </c>
      <c r="B103" s="1635" t="s">
        <v>2394</v>
      </c>
      <c r="C103" s="1635">
        <v>1</v>
      </c>
      <c r="D103" s="825" t="s">
        <v>2400</v>
      </c>
      <c r="E103" s="847"/>
      <c r="F103" s="1636" t="s">
        <v>2401</v>
      </c>
      <c r="G103" s="1636" t="s">
        <v>2402</v>
      </c>
      <c r="H103" s="794"/>
      <c r="I103" s="794"/>
      <c r="J103" s="794"/>
      <c r="K103" s="794"/>
      <c r="L103" s="794"/>
      <c r="M103" s="794"/>
      <c r="N103" s="794"/>
      <c r="O103" s="794"/>
      <c r="P103" s="794"/>
      <c r="Q103" s="794"/>
      <c r="R103" s="864"/>
      <c r="S103" s="794"/>
      <c r="T103" s="1742" t="s">
        <v>2403</v>
      </c>
      <c r="U103" s="1671">
        <v>0</v>
      </c>
      <c r="V103" s="1671">
        <v>0</v>
      </c>
    </row>
    <row r="104" spans="1:23" ht="46.5" customHeight="1">
      <c r="A104" s="1646"/>
      <c r="B104" s="1635"/>
      <c r="C104" s="1635"/>
      <c r="D104" s="825" t="s">
        <v>2404</v>
      </c>
      <c r="E104" s="826"/>
      <c r="F104" s="1706"/>
      <c r="G104" s="1706"/>
      <c r="H104" s="794"/>
      <c r="I104" s="794"/>
      <c r="J104" s="794"/>
      <c r="K104" s="794"/>
      <c r="L104" s="794"/>
      <c r="M104" s="794"/>
      <c r="N104" s="794"/>
      <c r="O104" s="794"/>
      <c r="P104" s="794"/>
      <c r="Q104" s="794"/>
      <c r="R104" s="864"/>
      <c r="S104" s="794"/>
      <c r="T104" s="1743"/>
      <c r="U104" s="1671"/>
      <c r="V104" s="1671"/>
    </row>
    <row r="105" spans="1:23" ht="27" customHeight="1">
      <c r="A105" s="1647"/>
      <c r="B105" s="1635"/>
      <c r="C105" s="1635"/>
      <c r="D105" s="825" t="s">
        <v>2405</v>
      </c>
      <c r="E105" s="826"/>
      <c r="F105" s="1706"/>
      <c r="G105" s="1706"/>
      <c r="H105" s="794"/>
      <c r="I105" s="794"/>
      <c r="J105" s="794"/>
      <c r="K105" s="794"/>
      <c r="L105" s="794"/>
      <c r="M105" s="794"/>
      <c r="N105" s="794"/>
      <c r="O105" s="794"/>
      <c r="P105" s="794"/>
      <c r="Q105" s="794"/>
      <c r="R105" s="794"/>
      <c r="S105" s="864"/>
      <c r="T105" s="1744"/>
      <c r="U105" s="1671"/>
      <c r="V105" s="1671"/>
    </row>
    <row r="106" spans="1:23" ht="78.75" customHeight="1">
      <c r="A106" s="771" t="s">
        <v>2406</v>
      </c>
      <c r="B106" s="794" t="s">
        <v>2407</v>
      </c>
      <c r="C106" s="794">
        <v>2</v>
      </c>
      <c r="D106" s="825" t="s">
        <v>2408</v>
      </c>
      <c r="E106" s="825"/>
      <c r="F106" s="793" t="s">
        <v>2409</v>
      </c>
      <c r="G106" s="794" t="s">
        <v>2410</v>
      </c>
      <c r="H106" s="794"/>
      <c r="I106" s="794"/>
      <c r="J106" s="794"/>
      <c r="K106" s="794"/>
      <c r="L106" s="794"/>
      <c r="M106" s="864"/>
      <c r="N106" s="794"/>
      <c r="O106" s="794"/>
      <c r="P106" s="794"/>
      <c r="Q106" s="794"/>
      <c r="R106" s="864"/>
      <c r="S106" s="794"/>
      <c r="T106" s="865"/>
      <c r="U106" s="796">
        <v>0</v>
      </c>
      <c r="V106" s="796">
        <v>3800</v>
      </c>
    </row>
    <row r="107" spans="1:23" ht="36.75" customHeight="1">
      <c r="A107" s="1678" t="s">
        <v>2411</v>
      </c>
      <c r="B107" s="1635" t="s">
        <v>2412</v>
      </c>
      <c r="C107" s="1635">
        <v>1</v>
      </c>
      <c r="D107" s="825" t="s">
        <v>2413</v>
      </c>
      <c r="E107" s="825"/>
      <c r="F107" s="1678" t="s">
        <v>2414</v>
      </c>
      <c r="G107" s="1635" t="s">
        <v>2415</v>
      </c>
      <c r="H107" s="1635"/>
      <c r="I107" s="1635"/>
      <c r="J107" s="1635"/>
      <c r="K107" s="1635"/>
      <c r="L107" s="1635"/>
      <c r="M107" s="1635"/>
      <c r="N107" s="1635"/>
      <c r="O107" s="1635"/>
      <c r="P107" s="1675"/>
      <c r="Q107" s="1635"/>
      <c r="R107" s="1635"/>
      <c r="S107" s="1635"/>
      <c r="T107" s="1678" t="s">
        <v>2416</v>
      </c>
      <c r="U107" s="1671">
        <v>0</v>
      </c>
      <c r="V107" s="1671">
        <v>0</v>
      </c>
    </row>
    <row r="108" spans="1:23">
      <c r="A108" s="1678"/>
      <c r="B108" s="1635"/>
      <c r="C108" s="1635"/>
      <c r="D108" s="825" t="s">
        <v>2417</v>
      </c>
      <c r="E108" s="825"/>
      <c r="F108" s="1678"/>
      <c r="G108" s="1635"/>
      <c r="H108" s="1635"/>
      <c r="I108" s="1635"/>
      <c r="J108" s="1635"/>
      <c r="K108" s="1635"/>
      <c r="L108" s="1635"/>
      <c r="M108" s="1635"/>
      <c r="N108" s="1635"/>
      <c r="O108" s="1635"/>
      <c r="P108" s="1675"/>
      <c r="Q108" s="1635"/>
      <c r="R108" s="1635"/>
      <c r="S108" s="1635"/>
      <c r="T108" s="1678"/>
      <c r="U108" s="1671"/>
      <c r="V108" s="1671"/>
    </row>
    <row r="109" spans="1:23" ht="28.5">
      <c r="A109" s="1678"/>
      <c r="B109" s="1635"/>
      <c r="C109" s="1635"/>
      <c r="D109" s="847" t="s">
        <v>2418</v>
      </c>
      <c r="E109" s="825"/>
      <c r="F109" s="1678"/>
      <c r="G109" s="1635"/>
      <c r="H109" s="1635"/>
      <c r="I109" s="1635"/>
      <c r="J109" s="1635"/>
      <c r="K109" s="1635"/>
      <c r="L109" s="1635"/>
      <c r="M109" s="1635"/>
      <c r="N109" s="1635"/>
      <c r="O109" s="1635"/>
      <c r="P109" s="1675"/>
      <c r="Q109" s="1635"/>
      <c r="R109" s="1635"/>
      <c r="S109" s="1635"/>
      <c r="T109" s="1678"/>
      <c r="U109" s="1671"/>
      <c r="V109" s="1671"/>
    </row>
    <row r="110" spans="1:23" s="830" customFormat="1" ht="27.75" customHeight="1">
      <c r="A110" s="1678"/>
      <c r="B110" s="1635"/>
      <c r="C110" s="1741"/>
      <c r="D110" s="866" t="s">
        <v>2419</v>
      </c>
      <c r="E110" s="801"/>
      <c r="F110" s="1678"/>
      <c r="G110" s="1635"/>
      <c r="H110" s="1635"/>
      <c r="I110" s="1635"/>
      <c r="J110" s="1635"/>
      <c r="K110" s="1635"/>
      <c r="L110" s="1635"/>
      <c r="M110" s="1635"/>
      <c r="N110" s="1635"/>
      <c r="O110" s="1635"/>
      <c r="P110" s="1675"/>
      <c r="Q110" s="1635"/>
      <c r="R110" s="1635"/>
      <c r="S110" s="1635"/>
      <c r="T110" s="1678"/>
      <c r="U110" s="1671"/>
      <c r="V110" s="1671"/>
      <c r="W110" s="801"/>
    </row>
    <row r="111" spans="1:23" s="846" customFormat="1" ht="28.5">
      <c r="A111" s="1678" t="s">
        <v>2420</v>
      </c>
      <c r="B111" s="1635" t="s">
        <v>2421</v>
      </c>
      <c r="C111" s="1679">
        <v>1</v>
      </c>
      <c r="D111" s="827" t="s">
        <v>2422</v>
      </c>
      <c r="E111" s="825"/>
      <c r="F111" s="1678" t="s">
        <v>2423</v>
      </c>
      <c r="G111" s="1635" t="s">
        <v>2424</v>
      </c>
      <c r="H111" s="1675"/>
      <c r="I111" s="1675"/>
      <c r="J111" s="1675"/>
      <c r="K111" s="1675"/>
      <c r="L111" s="1675"/>
      <c r="M111" s="1675"/>
      <c r="N111" s="1675"/>
      <c r="O111" s="1675"/>
      <c r="P111" s="1675"/>
      <c r="Q111" s="1675"/>
      <c r="R111" s="1675"/>
      <c r="S111" s="1675"/>
      <c r="T111" s="1678" t="s">
        <v>2425</v>
      </c>
      <c r="U111" s="1671">
        <f>+(2*60000*13)+(2*85000*13)</f>
        <v>3770000</v>
      </c>
      <c r="V111" s="1671">
        <v>0</v>
      </c>
      <c r="W111" s="816"/>
    </row>
    <row r="112" spans="1:23" s="830" customFormat="1">
      <c r="A112" s="1678"/>
      <c r="B112" s="1635"/>
      <c r="C112" s="1679"/>
      <c r="D112" s="825" t="s">
        <v>2426</v>
      </c>
      <c r="E112" s="825"/>
      <c r="F112" s="1678"/>
      <c r="G112" s="1635"/>
      <c r="H112" s="1675"/>
      <c r="I112" s="1675"/>
      <c r="J112" s="1675"/>
      <c r="K112" s="1675"/>
      <c r="L112" s="1675"/>
      <c r="M112" s="1675"/>
      <c r="N112" s="1675"/>
      <c r="O112" s="1675"/>
      <c r="P112" s="1675"/>
      <c r="Q112" s="1675"/>
      <c r="R112" s="1675"/>
      <c r="S112" s="1675"/>
      <c r="T112" s="1678"/>
      <c r="U112" s="1671"/>
      <c r="V112" s="1671"/>
      <c r="W112" s="801"/>
    </row>
    <row r="113" spans="1:23" s="830" customFormat="1">
      <c r="A113" s="1678"/>
      <c r="B113" s="1635"/>
      <c r="C113" s="1635"/>
      <c r="D113" s="825" t="s">
        <v>2427</v>
      </c>
      <c r="E113" s="825"/>
      <c r="F113" s="1678"/>
      <c r="G113" s="1635"/>
      <c r="H113" s="1675"/>
      <c r="I113" s="1675"/>
      <c r="J113" s="1675"/>
      <c r="K113" s="1675"/>
      <c r="L113" s="1675"/>
      <c r="M113" s="1675"/>
      <c r="N113" s="1675"/>
      <c r="O113" s="1675"/>
      <c r="P113" s="1675"/>
      <c r="Q113" s="1675"/>
      <c r="R113" s="1675"/>
      <c r="S113" s="1675"/>
      <c r="T113" s="1678"/>
      <c r="U113" s="1671"/>
      <c r="V113" s="1671"/>
      <c r="W113" s="801"/>
    </row>
    <row r="114" spans="1:23" s="830" customFormat="1">
      <c r="A114" s="1652" t="s">
        <v>2</v>
      </c>
      <c r="B114" s="1652"/>
      <c r="C114" s="1652"/>
      <c r="D114" s="1652"/>
      <c r="E114" s="1652"/>
      <c r="F114" s="1652"/>
      <c r="G114" s="1652"/>
      <c r="H114" s="1652"/>
      <c r="I114" s="1652"/>
      <c r="J114" s="1652"/>
      <c r="K114" s="1652"/>
      <c r="L114" s="1652"/>
      <c r="M114" s="1652"/>
      <c r="N114" s="1652"/>
      <c r="O114" s="1652"/>
      <c r="P114" s="1652"/>
      <c r="Q114" s="1652"/>
      <c r="R114" s="1652"/>
      <c r="S114" s="1652"/>
      <c r="T114" s="1652"/>
      <c r="U114" s="1652"/>
      <c r="V114" s="1652"/>
      <c r="W114" s="801"/>
    </row>
    <row r="115" spans="1:23">
      <c r="A115" s="765">
        <v>1</v>
      </c>
      <c r="B115" s="765">
        <v>2</v>
      </c>
      <c r="C115" s="765">
        <v>3</v>
      </c>
      <c r="D115" s="765">
        <v>4</v>
      </c>
      <c r="E115" s="765"/>
      <c r="F115" s="767">
        <v>5</v>
      </c>
      <c r="G115" s="767">
        <v>6</v>
      </c>
      <c r="H115" s="1633">
        <v>7</v>
      </c>
      <c r="I115" s="1633"/>
      <c r="J115" s="1633"/>
      <c r="K115" s="1633"/>
      <c r="L115" s="1633"/>
      <c r="M115" s="1633"/>
      <c r="N115" s="1633"/>
      <c r="O115" s="1633"/>
      <c r="P115" s="1633"/>
      <c r="Q115" s="1633"/>
      <c r="R115" s="1633"/>
      <c r="S115" s="1633"/>
      <c r="T115" s="1634">
        <v>8</v>
      </c>
      <c r="U115" s="1634"/>
      <c r="V115" s="1634"/>
    </row>
    <row r="116" spans="1:23">
      <c r="A116" s="1652" t="s">
        <v>2257</v>
      </c>
      <c r="B116" s="1652" t="s">
        <v>5</v>
      </c>
      <c r="C116" s="1652" t="s">
        <v>6</v>
      </c>
      <c r="D116" s="1652" t="s">
        <v>7</v>
      </c>
      <c r="E116" s="1658" t="s">
        <v>1411</v>
      </c>
      <c r="F116" s="1661" t="s">
        <v>179</v>
      </c>
      <c r="G116" s="1652" t="s">
        <v>180</v>
      </c>
      <c r="H116" s="1652" t="s">
        <v>10</v>
      </c>
      <c r="I116" s="1652"/>
      <c r="J116" s="1652"/>
      <c r="K116" s="1652"/>
      <c r="L116" s="1652"/>
      <c r="M116" s="1652"/>
      <c r="N116" s="1652"/>
      <c r="O116" s="1652"/>
      <c r="P116" s="1652"/>
      <c r="Q116" s="1652"/>
      <c r="R116" s="1652"/>
      <c r="S116" s="1652"/>
      <c r="T116" s="1654" t="s">
        <v>11</v>
      </c>
      <c r="U116" s="1654"/>
      <c r="V116" s="1654"/>
    </row>
    <row r="117" spans="1:23">
      <c r="A117" s="1652"/>
      <c r="B117" s="1652"/>
      <c r="C117" s="1652"/>
      <c r="D117" s="1652"/>
      <c r="E117" s="1659"/>
      <c r="F117" s="1661"/>
      <c r="G117" s="1652"/>
      <c r="H117" s="1633" t="s">
        <v>12</v>
      </c>
      <c r="I117" s="1633"/>
      <c r="J117" s="1633"/>
      <c r="K117" s="1633" t="s">
        <v>13</v>
      </c>
      <c r="L117" s="1633"/>
      <c r="M117" s="1633"/>
      <c r="N117" s="1633" t="s">
        <v>14</v>
      </c>
      <c r="O117" s="1633"/>
      <c r="P117" s="1633"/>
      <c r="Q117" s="1633" t="s">
        <v>15</v>
      </c>
      <c r="R117" s="1633"/>
      <c r="S117" s="1633"/>
      <c r="T117" s="1717" t="s">
        <v>1306</v>
      </c>
      <c r="U117" s="1657" t="s">
        <v>181</v>
      </c>
      <c r="V117" s="1657"/>
    </row>
    <row r="118" spans="1:23">
      <c r="A118" s="1652"/>
      <c r="B118" s="1652"/>
      <c r="C118" s="1652"/>
      <c r="D118" s="1652"/>
      <c r="E118" s="1660"/>
      <c r="F118" s="1661"/>
      <c r="G118" s="1652"/>
      <c r="H118" s="769">
        <v>1</v>
      </c>
      <c r="I118" s="769">
        <v>2</v>
      </c>
      <c r="J118" s="769">
        <v>3</v>
      </c>
      <c r="K118" s="769">
        <v>4</v>
      </c>
      <c r="L118" s="769">
        <v>5</v>
      </c>
      <c r="M118" s="769">
        <v>6</v>
      </c>
      <c r="N118" s="769">
        <v>7</v>
      </c>
      <c r="O118" s="769">
        <v>8</v>
      </c>
      <c r="P118" s="769">
        <v>9</v>
      </c>
      <c r="Q118" s="769">
        <v>10</v>
      </c>
      <c r="R118" s="769">
        <v>11</v>
      </c>
      <c r="S118" s="769">
        <v>12</v>
      </c>
      <c r="T118" s="1717"/>
      <c r="U118" s="770" t="s">
        <v>18</v>
      </c>
      <c r="V118" s="770" t="s">
        <v>19</v>
      </c>
    </row>
    <row r="119" spans="1:23">
      <c r="A119" s="1732" t="s">
        <v>2428</v>
      </c>
      <c r="B119" s="1635" t="s">
        <v>2429</v>
      </c>
      <c r="C119" s="1733">
        <v>1</v>
      </c>
      <c r="D119" s="819" t="s">
        <v>2430</v>
      </c>
      <c r="E119" s="819"/>
      <c r="F119" s="1737" t="s">
        <v>2431</v>
      </c>
      <c r="G119" s="1733" t="s">
        <v>2377</v>
      </c>
      <c r="H119" s="1745"/>
      <c r="I119" s="1745"/>
      <c r="J119" s="1745"/>
      <c r="K119" s="1745"/>
      <c r="L119" s="1745"/>
      <c r="M119" s="1745"/>
      <c r="N119" s="1745"/>
      <c r="O119" s="1745"/>
      <c r="P119" s="1675"/>
      <c r="Q119" s="1745"/>
      <c r="R119" s="1745"/>
      <c r="S119" s="1745"/>
      <c r="T119" s="1747" t="s">
        <v>2432</v>
      </c>
      <c r="U119" s="1748">
        <v>0</v>
      </c>
      <c r="V119" s="1748">
        <v>0</v>
      </c>
    </row>
    <row r="120" spans="1:23">
      <c r="A120" s="1732"/>
      <c r="B120" s="1635"/>
      <c r="C120" s="1733"/>
      <c r="D120" s="819" t="s">
        <v>2433</v>
      </c>
      <c r="E120" s="819"/>
      <c r="F120" s="1737"/>
      <c r="G120" s="1733"/>
      <c r="H120" s="1745"/>
      <c r="I120" s="1745"/>
      <c r="J120" s="1745"/>
      <c r="K120" s="1745"/>
      <c r="L120" s="1745"/>
      <c r="M120" s="1745"/>
      <c r="N120" s="1745"/>
      <c r="O120" s="1745"/>
      <c r="P120" s="1675"/>
      <c r="Q120" s="1745"/>
      <c r="R120" s="1745"/>
      <c r="S120" s="1745"/>
      <c r="T120" s="1747"/>
      <c r="U120" s="1748"/>
      <c r="V120" s="1748"/>
    </row>
    <row r="121" spans="1:23">
      <c r="A121" s="1732"/>
      <c r="B121" s="1635"/>
      <c r="C121" s="1733"/>
      <c r="D121" s="819" t="s">
        <v>2434</v>
      </c>
      <c r="E121" s="867"/>
      <c r="F121" s="1737"/>
      <c r="G121" s="1733"/>
      <c r="H121" s="1745"/>
      <c r="I121" s="1745"/>
      <c r="J121" s="1745"/>
      <c r="K121" s="1745"/>
      <c r="L121" s="1745"/>
      <c r="M121" s="1745"/>
      <c r="N121" s="1745"/>
      <c r="O121" s="1745"/>
      <c r="P121" s="1675"/>
      <c r="Q121" s="1745"/>
      <c r="R121" s="1745"/>
      <c r="S121" s="1745"/>
      <c r="T121" s="1747"/>
      <c r="U121" s="1748"/>
      <c r="V121" s="1748"/>
    </row>
    <row r="122" spans="1:23" ht="22.5" customHeight="1">
      <c r="A122" s="1732" t="s">
        <v>2435</v>
      </c>
      <c r="B122" s="1635" t="s">
        <v>2429</v>
      </c>
      <c r="C122" s="1733">
        <v>3</v>
      </c>
      <c r="D122" s="819" t="s">
        <v>2436</v>
      </c>
      <c r="E122" s="819"/>
      <c r="F122" s="1737" t="s">
        <v>2437</v>
      </c>
      <c r="G122" s="1733" t="s">
        <v>2438</v>
      </c>
      <c r="H122" s="1635"/>
      <c r="I122" s="1635"/>
      <c r="J122" s="1635"/>
      <c r="K122" s="1635"/>
      <c r="L122" s="1635"/>
      <c r="M122" s="1675"/>
      <c r="N122" s="1635"/>
      <c r="O122" s="1635"/>
      <c r="P122" s="1675"/>
      <c r="Q122" s="1635"/>
      <c r="R122" s="1635"/>
      <c r="S122" s="1635"/>
      <c r="T122" s="1746"/>
      <c r="U122" s="1748">
        <v>0</v>
      </c>
      <c r="V122" s="1748">
        <v>0</v>
      </c>
    </row>
    <row r="123" spans="1:23" ht="24.75" customHeight="1">
      <c r="A123" s="1732"/>
      <c r="B123" s="1635"/>
      <c r="C123" s="1733"/>
      <c r="D123" s="819" t="s">
        <v>2439</v>
      </c>
      <c r="E123" s="819"/>
      <c r="F123" s="1737"/>
      <c r="G123" s="1733"/>
      <c r="H123" s="1635"/>
      <c r="I123" s="1635"/>
      <c r="J123" s="1635"/>
      <c r="K123" s="1635"/>
      <c r="L123" s="1635"/>
      <c r="M123" s="1675"/>
      <c r="N123" s="1635"/>
      <c r="O123" s="1635"/>
      <c r="P123" s="1675"/>
      <c r="Q123" s="1635"/>
      <c r="R123" s="1635"/>
      <c r="S123" s="1635"/>
      <c r="T123" s="1747"/>
      <c r="U123" s="1748"/>
      <c r="V123" s="1748"/>
    </row>
    <row r="124" spans="1:23" ht="28.5">
      <c r="A124" s="1732"/>
      <c r="B124" s="1635"/>
      <c r="C124" s="1733"/>
      <c r="D124" s="819" t="s">
        <v>2440</v>
      </c>
      <c r="E124" s="819"/>
      <c r="F124" s="1737"/>
      <c r="G124" s="1733"/>
      <c r="H124" s="1635"/>
      <c r="I124" s="1635"/>
      <c r="J124" s="1635"/>
      <c r="K124" s="1635"/>
      <c r="L124" s="1635"/>
      <c r="M124" s="1675"/>
      <c r="N124" s="1635"/>
      <c r="O124" s="1635"/>
      <c r="P124" s="1675"/>
      <c r="Q124" s="1635"/>
      <c r="R124" s="1635"/>
      <c r="S124" s="1635"/>
      <c r="T124" s="1747"/>
      <c r="U124" s="1748"/>
      <c r="V124" s="1748"/>
    </row>
    <row r="125" spans="1:23" ht="27.75" customHeight="1">
      <c r="A125" s="1749" t="s">
        <v>2441</v>
      </c>
      <c r="B125" s="1635" t="s">
        <v>2429</v>
      </c>
      <c r="C125" s="1733">
        <v>4</v>
      </c>
      <c r="D125" s="819" t="s">
        <v>2442</v>
      </c>
      <c r="E125" s="819"/>
      <c r="F125" s="1678" t="s">
        <v>2443</v>
      </c>
      <c r="G125" s="1733" t="s">
        <v>2444</v>
      </c>
      <c r="H125" s="1635"/>
      <c r="I125" s="1635"/>
      <c r="J125" s="1675"/>
      <c r="K125" s="1635"/>
      <c r="L125" s="1635"/>
      <c r="M125" s="1675"/>
      <c r="N125" s="1635"/>
      <c r="O125" s="1635"/>
      <c r="P125" s="1675"/>
      <c r="Q125" s="1635"/>
      <c r="R125" s="1635"/>
      <c r="S125" s="1675"/>
      <c r="T125" s="1747" t="s">
        <v>2445</v>
      </c>
      <c r="U125" s="1748">
        <v>0</v>
      </c>
      <c r="V125" s="1748">
        <v>0</v>
      </c>
    </row>
    <row r="126" spans="1:23" ht="39.75" customHeight="1">
      <c r="A126" s="1749"/>
      <c r="B126" s="1635"/>
      <c r="C126" s="1733"/>
      <c r="D126" s="819" t="s">
        <v>2446</v>
      </c>
      <c r="E126" s="819"/>
      <c r="F126" s="1678"/>
      <c r="G126" s="1750"/>
      <c r="H126" s="1635"/>
      <c r="I126" s="1635"/>
      <c r="J126" s="1675"/>
      <c r="K126" s="1635"/>
      <c r="L126" s="1635"/>
      <c r="M126" s="1675"/>
      <c r="N126" s="1635"/>
      <c r="O126" s="1635"/>
      <c r="P126" s="1675"/>
      <c r="Q126" s="1635"/>
      <c r="R126" s="1635"/>
      <c r="S126" s="1675"/>
      <c r="T126" s="1747"/>
      <c r="U126" s="1748"/>
      <c r="V126" s="1748"/>
    </row>
    <row r="127" spans="1:23" s="830" customFormat="1" ht="30" customHeight="1">
      <c r="A127" s="1749" t="s">
        <v>2447</v>
      </c>
      <c r="B127" s="1635" t="s">
        <v>2429</v>
      </c>
      <c r="C127" s="1733">
        <v>276</v>
      </c>
      <c r="D127" s="819" t="s">
        <v>2442</v>
      </c>
      <c r="E127" s="819"/>
      <c r="F127" s="1678" t="s">
        <v>2448</v>
      </c>
      <c r="G127" s="1733" t="s">
        <v>2377</v>
      </c>
      <c r="H127" s="1675"/>
      <c r="I127" s="1675"/>
      <c r="J127" s="1675"/>
      <c r="K127" s="1675"/>
      <c r="L127" s="1675"/>
      <c r="M127" s="1675"/>
      <c r="N127" s="1675"/>
      <c r="O127" s="1675"/>
      <c r="P127" s="1675"/>
      <c r="Q127" s="1675"/>
      <c r="R127" s="1675"/>
      <c r="S127" s="1675"/>
      <c r="T127" s="1747"/>
      <c r="U127" s="1748">
        <v>0</v>
      </c>
      <c r="V127" s="1748">
        <v>0</v>
      </c>
    </row>
    <row r="128" spans="1:23" s="830" customFormat="1" ht="33.75" customHeight="1">
      <c r="A128" s="1749"/>
      <c r="B128" s="1635"/>
      <c r="C128" s="1733"/>
      <c r="D128" s="819" t="s">
        <v>2446</v>
      </c>
      <c r="E128" s="819"/>
      <c r="F128" s="1678"/>
      <c r="G128" s="1733"/>
      <c r="H128" s="1675"/>
      <c r="I128" s="1675"/>
      <c r="J128" s="1675"/>
      <c r="K128" s="1675"/>
      <c r="L128" s="1675"/>
      <c r="M128" s="1675"/>
      <c r="N128" s="1675"/>
      <c r="O128" s="1675"/>
      <c r="P128" s="1675"/>
      <c r="Q128" s="1675"/>
      <c r="R128" s="1675"/>
      <c r="S128" s="1675"/>
      <c r="T128" s="1747"/>
      <c r="U128" s="1748"/>
      <c r="V128" s="1748"/>
    </row>
    <row r="129" spans="1:23" s="830" customFormat="1" ht="24" customHeight="1">
      <c r="A129" s="1752" t="s">
        <v>2449</v>
      </c>
      <c r="B129" s="1635" t="s">
        <v>2429</v>
      </c>
      <c r="C129" s="1733">
        <v>12</v>
      </c>
      <c r="D129" s="857" t="s">
        <v>2442</v>
      </c>
      <c r="E129" s="857"/>
      <c r="F129" s="1677" t="s">
        <v>2450</v>
      </c>
      <c r="G129" s="1738" t="s">
        <v>2377</v>
      </c>
      <c r="H129" s="1675"/>
      <c r="I129" s="1675"/>
      <c r="J129" s="1675"/>
      <c r="K129" s="1675"/>
      <c r="L129" s="1675"/>
      <c r="M129" s="1675"/>
      <c r="N129" s="1675"/>
      <c r="O129" s="1675"/>
      <c r="P129" s="1675"/>
      <c r="Q129" s="1675"/>
      <c r="R129" s="1675"/>
      <c r="S129" s="1675"/>
      <c r="T129" s="1737" t="s">
        <v>2451</v>
      </c>
      <c r="U129" s="1748">
        <v>0</v>
      </c>
      <c r="V129" s="1748">
        <v>0</v>
      </c>
    </row>
    <row r="130" spans="1:23" s="830" customFormat="1" ht="39" customHeight="1">
      <c r="A130" s="1752"/>
      <c r="B130" s="1635"/>
      <c r="C130" s="1733"/>
      <c r="D130" s="857" t="s">
        <v>2446</v>
      </c>
      <c r="E130" s="857"/>
      <c r="F130" s="1677"/>
      <c r="G130" s="1738"/>
      <c r="H130" s="1675"/>
      <c r="I130" s="1675"/>
      <c r="J130" s="1675"/>
      <c r="K130" s="1675"/>
      <c r="L130" s="1675"/>
      <c r="M130" s="1675"/>
      <c r="N130" s="1675"/>
      <c r="O130" s="1675"/>
      <c r="P130" s="1675"/>
      <c r="Q130" s="1675"/>
      <c r="R130" s="1675"/>
      <c r="S130" s="1675"/>
      <c r="T130" s="1737"/>
      <c r="U130" s="1748"/>
      <c r="V130" s="1748"/>
    </row>
    <row r="131" spans="1:23" s="858" customFormat="1" ht="25.5" customHeight="1">
      <c r="A131" s="1752" t="s">
        <v>2452</v>
      </c>
      <c r="B131" s="1635" t="s">
        <v>2453</v>
      </c>
      <c r="C131" s="1733">
        <v>12</v>
      </c>
      <c r="D131" s="857" t="s">
        <v>2454</v>
      </c>
      <c r="E131" s="857"/>
      <c r="F131" s="1737" t="s">
        <v>2455</v>
      </c>
      <c r="G131" s="1738" t="s">
        <v>2377</v>
      </c>
      <c r="H131" s="1675"/>
      <c r="I131" s="1675"/>
      <c r="J131" s="1675"/>
      <c r="K131" s="1675"/>
      <c r="L131" s="1675"/>
      <c r="M131" s="1675"/>
      <c r="N131" s="1675"/>
      <c r="O131" s="1675"/>
      <c r="P131" s="1675"/>
      <c r="Q131" s="1675"/>
      <c r="R131" s="1675"/>
      <c r="S131" s="1675"/>
      <c r="T131" s="1737" t="s">
        <v>2456</v>
      </c>
      <c r="U131" s="1751">
        <v>0</v>
      </c>
      <c r="V131" s="1751">
        <v>0</v>
      </c>
    </row>
    <row r="132" spans="1:23" s="858" customFormat="1" ht="23.25" customHeight="1">
      <c r="A132" s="1752"/>
      <c r="B132" s="1635"/>
      <c r="C132" s="1733"/>
      <c r="D132" s="857" t="s">
        <v>2457</v>
      </c>
      <c r="E132" s="857"/>
      <c r="F132" s="1737"/>
      <c r="G132" s="1738"/>
      <c r="H132" s="1675"/>
      <c r="I132" s="1675"/>
      <c r="J132" s="1675"/>
      <c r="K132" s="1675"/>
      <c r="L132" s="1675"/>
      <c r="M132" s="1675"/>
      <c r="N132" s="1675"/>
      <c r="O132" s="1675"/>
      <c r="P132" s="1675"/>
      <c r="Q132" s="1675"/>
      <c r="R132" s="1675"/>
      <c r="S132" s="1675"/>
      <c r="T132" s="1737"/>
      <c r="U132" s="1751"/>
      <c r="V132" s="1751"/>
    </row>
    <row r="133" spans="1:23" ht="29.25" customHeight="1">
      <c r="A133" s="1752"/>
      <c r="B133" s="1635"/>
      <c r="C133" s="1733"/>
      <c r="D133" s="857" t="s">
        <v>2458</v>
      </c>
      <c r="E133" s="857"/>
      <c r="F133" s="1737"/>
      <c r="G133" s="1738"/>
      <c r="H133" s="815"/>
      <c r="I133" s="815"/>
      <c r="J133" s="815"/>
      <c r="K133" s="815"/>
      <c r="L133" s="815"/>
      <c r="M133" s="815"/>
      <c r="N133" s="815"/>
      <c r="O133" s="815"/>
      <c r="P133" s="815"/>
      <c r="Q133" s="815"/>
      <c r="R133" s="815"/>
      <c r="S133" s="815"/>
      <c r="T133" s="1737"/>
      <c r="U133" s="1751"/>
      <c r="V133" s="1751"/>
    </row>
    <row r="134" spans="1:23" ht="57">
      <c r="A134" s="868" t="s">
        <v>2459</v>
      </c>
      <c r="B134" s="794" t="s">
        <v>2429</v>
      </c>
      <c r="C134" s="869">
        <v>2</v>
      </c>
      <c r="D134" s="857" t="s">
        <v>2460</v>
      </c>
      <c r="E134" s="857"/>
      <c r="F134" s="870" t="s">
        <v>2461</v>
      </c>
      <c r="G134" s="871" t="s">
        <v>2462</v>
      </c>
      <c r="H134" s="786"/>
      <c r="I134" s="786"/>
      <c r="J134" s="815"/>
      <c r="K134" s="786"/>
      <c r="L134" s="786"/>
      <c r="M134" s="786"/>
      <c r="N134" s="786"/>
      <c r="O134" s="786"/>
      <c r="P134" s="815"/>
      <c r="Q134" s="786"/>
      <c r="R134" s="786"/>
      <c r="S134" s="786"/>
      <c r="T134" s="872" t="s">
        <v>2463</v>
      </c>
      <c r="U134" s="873">
        <v>0</v>
      </c>
      <c r="V134" s="873">
        <v>0</v>
      </c>
    </row>
    <row r="135" spans="1:23" ht="36" customHeight="1">
      <c r="A135" s="1732" t="s">
        <v>2464</v>
      </c>
      <c r="B135" s="1733" t="s">
        <v>2388</v>
      </c>
      <c r="C135" s="1739">
        <v>0.8</v>
      </c>
      <c r="D135" s="819" t="s">
        <v>2465</v>
      </c>
      <c r="E135" s="820"/>
      <c r="F135" s="1692" t="s">
        <v>2466</v>
      </c>
      <c r="G135" s="1733" t="s">
        <v>2462</v>
      </c>
      <c r="H135" s="1675"/>
      <c r="I135" s="1675"/>
      <c r="J135" s="1675"/>
      <c r="K135" s="1675"/>
      <c r="L135" s="1675"/>
      <c r="M135" s="1675"/>
      <c r="N135" s="1675"/>
      <c r="O135" s="1675"/>
      <c r="P135" s="1675"/>
      <c r="Q135" s="1675"/>
      <c r="R135" s="1675"/>
      <c r="S135" s="1754"/>
      <c r="T135" s="874"/>
      <c r="U135" s="1674">
        <v>0</v>
      </c>
      <c r="V135" s="1753">
        <v>0</v>
      </c>
    </row>
    <row r="136" spans="1:23" s="823" customFormat="1" ht="18.75" customHeight="1">
      <c r="A136" s="1732"/>
      <c r="B136" s="1733"/>
      <c r="C136" s="1739"/>
      <c r="D136" s="875" t="s">
        <v>2467</v>
      </c>
      <c r="E136" s="876"/>
      <c r="F136" s="1694"/>
      <c r="G136" s="1733"/>
      <c r="H136" s="1675"/>
      <c r="I136" s="1675"/>
      <c r="J136" s="1675"/>
      <c r="K136" s="1675"/>
      <c r="L136" s="1675"/>
      <c r="M136" s="1675"/>
      <c r="N136" s="1675"/>
      <c r="O136" s="1675"/>
      <c r="P136" s="1675"/>
      <c r="Q136" s="1675"/>
      <c r="R136" s="1675"/>
      <c r="S136" s="1754"/>
      <c r="T136" s="877"/>
      <c r="U136" s="1674"/>
      <c r="V136" s="1753"/>
    </row>
    <row r="137" spans="1:23" ht="28.5">
      <c r="A137" s="1732" t="s">
        <v>2468</v>
      </c>
      <c r="B137" s="1733" t="s">
        <v>2388</v>
      </c>
      <c r="C137" s="1739">
        <v>1</v>
      </c>
      <c r="D137" s="819" t="s">
        <v>2469</v>
      </c>
      <c r="E137" s="819"/>
      <c r="F137" s="1732" t="s">
        <v>2466</v>
      </c>
      <c r="G137" s="1733" t="s">
        <v>2462</v>
      </c>
      <c r="H137" s="1675"/>
      <c r="I137" s="1675"/>
      <c r="J137" s="1675"/>
      <c r="K137" s="1675"/>
      <c r="L137" s="1675"/>
      <c r="M137" s="1675"/>
      <c r="N137" s="1675"/>
      <c r="O137" s="1675"/>
      <c r="P137" s="1675"/>
      <c r="Q137" s="1675"/>
      <c r="R137" s="1675"/>
      <c r="S137" s="1675"/>
      <c r="T137" s="878"/>
      <c r="U137" s="1674">
        <v>0</v>
      </c>
      <c r="V137" s="1753">
        <v>0</v>
      </c>
    </row>
    <row r="138" spans="1:23" ht="21.75" customHeight="1">
      <c r="A138" s="1732"/>
      <c r="B138" s="1733"/>
      <c r="C138" s="1739"/>
      <c r="D138" s="819" t="s">
        <v>2467</v>
      </c>
      <c r="E138" s="819"/>
      <c r="F138" s="1732"/>
      <c r="G138" s="1733"/>
      <c r="H138" s="1675"/>
      <c r="I138" s="1675"/>
      <c r="J138" s="1675"/>
      <c r="K138" s="1675"/>
      <c r="L138" s="1675"/>
      <c r="M138" s="1675"/>
      <c r="N138" s="1675"/>
      <c r="O138" s="1675"/>
      <c r="P138" s="1675"/>
      <c r="Q138" s="1675"/>
      <c r="R138" s="1675"/>
      <c r="S138" s="1675"/>
      <c r="T138" s="879"/>
      <c r="U138" s="1674"/>
      <c r="V138" s="1753"/>
    </row>
    <row r="139" spans="1:23" ht="28.5">
      <c r="A139" s="1732" t="s">
        <v>2470</v>
      </c>
      <c r="B139" s="1733" t="s">
        <v>2388</v>
      </c>
      <c r="C139" s="1739">
        <v>1</v>
      </c>
      <c r="D139" s="819" t="s">
        <v>2469</v>
      </c>
      <c r="E139" s="819"/>
      <c r="F139" s="1732" t="s">
        <v>2471</v>
      </c>
      <c r="G139" s="1733" t="s">
        <v>2472</v>
      </c>
      <c r="H139" s="1675"/>
      <c r="I139" s="1675"/>
      <c r="J139" s="1675"/>
      <c r="K139" s="1675"/>
      <c r="L139" s="1675"/>
      <c r="M139" s="1675"/>
      <c r="N139" s="1675"/>
      <c r="O139" s="1675"/>
      <c r="P139" s="1675"/>
      <c r="Q139" s="1675"/>
      <c r="R139" s="1675"/>
      <c r="S139" s="1675"/>
      <c r="T139" s="1732"/>
      <c r="U139" s="1701">
        <v>0</v>
      </c>
      <c r="V139" s="1701">
        <v>0</v>
      </c>
    </row>
    <row r="140" spans="1:23" ht="36.75" customHeight="1">
      <c r="A140" s="1732"/>
      <c r="B140" s="1733"/>
      <c r="C140" s="1739"/>
      <c r="D140" s="819" t="s">
        <v>2473</v>
      </c>
      <c r="E140" s="819"/>
      <c r="F140" s="1732"/>
      <c r="G140" s="1733"/>
      <c r="H140" s="1675"/>
      <c r="I140" s="1675"/>
      <c r="J140" s="1675"/>
      <c r="K140" s="1675"/>
      <c r="L140" s="1675"/>
      <c r="M140" s="1675"/>
      <c r="N140" s="1675"/>
      <c r="O140" s="1675"/>
      <c r="P140" s="1675"/>
      <c r="Q140" s="1675"/>
      <c r="R140" s="1675"/>
      <c r="S140" s="1675"/>
      <c r="T140" s="1732"/>
      <c r="U140" s="1671">
        <v>0</v>
      </c>
      <c r="V140" s="1671">
        <v>0</v>
      </c>
    </row>
    <row r="141" spans="1:23" s="830" customFormat="1" ht="47.25" customHeight="1">
      <c r="A141" s="880" t="s">
        <v>2474</v>
      </c>
      <c r="B141" s="794" t="s">
        <v>2429</v>
      </c>
      <c r="C141" s="869">
        <v>1</v>
      </c>
      <c r="D141" s="819" t="s">
        <v>2475</v>
      </c>
      <c r="E141" s="819"/>
      <c r="F141" s="793" t="s">
        <v>2476</v>
      </c>
      <c r="G141" s="869" t="s">
        <v>2477</v>
      </c>
      <c r="H141" s="881"/>
      <c r="I141" s="881"/>
      <c r="J141" s="1675"/>
      <c r="K141" s="881"/>
      <c r="L141" s="881"/>
      <c r="M141" s="881"/>
      <c r="N141" s="881"/>
      <c r="O141" s="881"/>
      <c r="P141" s="881"/>
      <c r="Q141" s="881"/>
      <c r="R141" s="881"/>
      <c r="S141" s="881"/>
      <c r="T141" s="882"/>
      <c r="U141" s="796">
        <v>0</v>
      </c>
      <c r="V141" s="796">
        <v>0</v>
      </c>
      <c r="W141" s="801"/>
    </row>
    <row r="142" spans="1:23" s="846" customFormat="1" ht="40.5" customHeight="1">
      <c r="A142" s="1756" t="s">
        <v>2478</v>
      </c>
      <c r="B142" s="794" t="s">
        <v>2429</v>
      </c>
      <c r="C142" s="869">
        <v>1</v>
      </c>
      <c r="D142" s="819" t="s">
        <v>2479</v>
      </c>
      <c r="E142" s="820"/>
      <c r="F142" s="1689" t="s">
        <v>2476</v>
      </c>
      <c r="G142" s="1758" t="s">
        <v>2477</v>
      </c>
      <c r="H142" s="881"/>
      <c r="I142" s="881"/>
      <c r="J142" s="1675"/>
      <c r="K142" s="881"/>
      <c r="L142" s="881"/>
      <c r="M142" s="881"/>
      <c r="N142" s="881"/>
      <c r="O142" s="881"/>
      <c r="P142" s="881"/>
      <c r="Q142" s="881"/>
      <c r="R142" s="881"/>
      <c r="S142" s="881"/>
      <c r="T142" s="882"/>
      <c r="U142" s="796">
        <v>0</v>
      </c>
      <c r="V142" s="796">
        <v>0</v>
      </c>
      <c r="W142" s="816"/>
    </row>
    <row r="143" spans="1:23" s="846" customFormat="1" ht="42" customHeight="1">
      <c r="A143" s="1757"/>
      <c r="B143" s="794"/>
      <c r="C143" s="869"/>
      <c r="D143" s="819" t="s">
        <v>2480</v>
      </c>
      <c r="E143" s="860"/>
      <c r="F143" s="1691"/>
      <c r="G143" s="1697"/>
      <c r="H143" s="881"/>
      <c r="I143" s="881"/>
      <c r="J143" s="818"/>
      <c r="K143" s="881"/>
      <c r="L143" s="881"/>
      <c r="M143" s="881"/>
      <c r="N143" s="883"/>
      <c r="O143" s="881"/>
      <c r="P143" s="883"/>
      <c r="Q143" s="881"/>
      <c r="R143" s="881"/>
      <c r="S143" s="881"/>
      <c r="T143" s="882"/>
      <c r="U143" s="796">
        <v>0</v>
      </c>
      <c r="V143" s="796">
        <v>0</v>
      </c>
      <c r="W143" s="816"/>
    </row>
    <row r="144" spans="1:23" s="830" customFormat="1" ht="46.5" customHeight="1">
      <c r="A144" s="1752" t="s">
        <v>2481</v>
      </c>
      <c r="B144" s="1635" t="s">
        <v>2429</v>
      </c>
      <c r="C144" s="1733">
        <v>2</v>
      </c>
      <c r="D144" s="857" t="s">
        <v>2442</v>
      </c>
      <c r="E144" s="857"/>
      <c r="F144" s="1677" t="s">
        <v>2482</v>
      </c>
      <c r="G144" s="1738" t="s">
        <v>2483</v>
      </c>
      <c r="H144" s="1635"/>
      <c r="I144" s="1754"/>
      <c r="J144" s="884"/>
      <c r="K144" s="1764"/>
      <c r="L144" s="1635"/>
      <c r="M144" s="1741"/>
      <c r="N144" s="885"/>
      <c r="O144" s="1767"/>
      <c r="P144" s="884"/>
      <c r="Q144" s="1764"/>
      <c r="R144" s="1635"/>
      <c r="S144" s="1719"/>
      <c r="T144" s="1760"/>
      <c r="U144" s="1748">
        <v>0</v>
      </c>
      <c r="V144" s="1748">
        <v>0</v>
      </c>
      <c r="W144" s="801"/>
    </row>
    <row r="145" spans="1:23" s="830" customFormat="1" ht="43.5" customHeight="1">
      <c r="A145" s="1752"/>
      <c r="B145" s="1635"/>
      <c r="C145" s="1733"/>
      <c r="D145" s="857" t="s">
        <v>2446</v>
      </c>
      <c r="E145" s="857"/>
      <c r="F145" s="1677"/>
      <c r="G145" s="1738"/>
      <c r="H145" s="1755"/>
      <c r="I145" s="1763"/>
      <c r="J145" s="886"/>
      <c r="K145" s="1765"/>
      <c r="L145" s="1755"/>
      <c r="M145" s="1766"/>
      <c r="N145" s="887"/>
      <c r="O145" s="1768"/>
      <c r="P145" s="886"/>
      <c r="Q145" s="1765"/>
      <c r="R145" s="1755"/>
      <c r="S145" s="1759"/>
      <c r="T145" s="1761"/>
      <c r="U145" s="1748"/>
      <c r="V145" s="1748"/>
      <c r="W145" s="801"/>
    </row>
    <row r="146" spans="1:23">
      <c r="A146" s="765">
        <v>1</v>
      </c>
      <c r="B146" s="765">
        <v>2</v>
      </c>
      <c r="C146" s="765">
        <v>3</v>
      </c>
      <c r="D146" s="765">
        <v>4</v>
      </c>
      <c r="E146" s="765"/>
      <c r="F146" s="767">
        <v>5</v>
      </c>
      <c r="G146" s="767">
        <v>6</v>
      </c>
      <c r="H146" s="1762">
        <v>7</v>
      </c>
      <c r="I146" s="1762"/>
      <c r="J146" s="1762"/>
      <c r="K146" s="1762"/>
      <c r="L146" s="1762"/>
      <c r="M146" s="1762"/>
      <c r="N146" s="1762"/>
      <c r="O146" s="1762"/>
      <c r="P146" s="1762"/>
      <c r="Q146" s="1762"/>
      <c r="R146" s="1762"/>
      <c r="S146" s="1762"/>
      <c r="T146" s="888"/>
      <c r="U146" s="1748"/>
      <c r="V146" s="1748"/>
    </row>
    <row r="147" spans="1:23" s="858" customFormat="1">
      <c r="A147" s="1652" t="s">
        <v>2257</v>
      </c>
      <c r="B147" s="1652" t="s">
        <v>5</v>
      </c>
      <c r="C147" s="1652" t="s">
        <v>6</v>
      </c>
      <c r="D147" s="1652" t="s">
        <v>7</v>
      </c>
      <c r="E147" s="1658" t="s">
        <v>1411</v>
      </c>
      <c r="F147" s="1661" t="s">
        <v>179</v>
      </c>
      <c r="G147" s="1652" t="s">
        <v>180</v>
      </c>
      <c r="H147" s="1652" t="s">
        <v>10</v>
      </c>
      <c r="I147" s="1652"/>
      <c r="J147" s="1652"/>
      <c r="K147" s="1652"/>
      <c r="L147" s="1652"/>
      <c r="M147" s="1652"/>
      <c r="N147" s="1652"/>
      <c r="O147" s="1652"/>
      <c r="P147" s="1652"/>
      <c r="Q147" s="1652"/>
      <c r="R147" s="1652"/>
      <c r="S147" s="1652"/>
      <c r="T147" s="888"/>
      <c r="U147" s="1748"/>
      <c r="V147" s="1748"/>
    </row>
    <row r="148" spans="1:23" s="858" customFormat="1">
      <c r="A148" s="1652"/>
      <c r="B148" s="1652"/>
      <c r="C148" s="1652"/>
      <c r="D148" s="1652"/>
      <c r="E148" s="1659"/>
      <c r="F148" s="1661"/>
      <c r="G148" s="1652"/>
      <c r="H148" s="1633" t="s">
        <v>12</v>
      </c>
      <c r="I148" s="1633"/>
      <c r="J148" s="1633"/>
      <c r="K148" s="1633" t="s">
        <v>13</v>
      </c>
      <c r="L148" s="1633"/>
      <c r="M148" s="1633"/>
      <c r="N148" s="1633" t="s">
        <v>14</v>
      </c>
      <c r="O148" s="1633"/>
      <c r="P148" s="1633"/>
      <c r="Q148" s="1633" t="s">
        <v>15</v>
      </c>
      <c r="R148" s="1633"/>
      <c r="S148" s="1633"/>
      <c r="T148" s="1717" t="s">
        <v>1306</v>
      </c>
      <c r="U148" s="1748"/>
      <c r="V148" s="1748"/>
    </row>
    <row r="149" spans="1:23">
      <c r="A149" s="1652"/>
      <c r="B149" s="1652"/>
      <c r="C149" s="1652"/>
      <c r="D149" s="1652"/>
      <c r="E149" s="1660"/>
      <c r="F149" s="1661"/>
      <c r="G149" s="1652"/>
      <c r="H149" s="769">
        <v>1</v>
      </c>
      <c r="I149" s="769">
        <v>2</v>
      </c>
      <c r="J149" s="769">
        <v>3</v>
      </c>
      <c r="K149" s="769">
        <v>4</v>
      </c>
      <c r="L149" s="769">
        <v>5</v>
      </c>
      <c r="M149" s="769">
        <v>6</v>
      </c>
      <c r="N149" s="769">
        <v>7</v>
      </c>
      <c r="O149" s="769">
        <v>8</v>
      </c>
      <c r="P149" s="769">
        <v>9</v>
      </c>
      <c r="Q149" s="769">
        <v>10</v>
      </c>
      <c r="R149" s="769">
        <v>11</v>
      </c>
      <c r="S149" s="769">
        <v>12</v>
      </c>
      <c r="T149" s="1717"/>
      <c r="U149" s="1748"/>
      <c r="V149" s="1748"/>
    </row>
    <row r="150" spans="1:23" ht="36.75" customHeight="1">
      <c r="A150" s="1752" t="s">
        <v>2484</v>
      </c>
      <c r="B150" s="1635" t="s">
        <v>2429</v>
      </c>
      <c r="C150" s="1733">
        <v>2</v>
      </c>
      <c r="D150" s="857" t="s">
        <v>2442</v>
      </c>
      <c r="E150" s="857"/>
      <c r="F150" s="1677" t="s">
        <v>2482</v>
      </c>
      <c r="G150" s="1770" t="s">
        <v>2485</v>
      </c>
      <c r="H150" s="1635"/>
      <c r="I150" s="1675"/>
      <c r="K150" s="1635"/>
      <c r="L150" s="1635"/>
      <c r="M150" s="1635"/>
      <c r="N150" s="1635"/>
      <c r="O150" s="1675"/>
      <c r="Q150" s="1635"/>
      <c r="R150" s="1635"/>
      <c r="S150" s="1719"/>
      <c r="T150" s="1760"/>
      <c r="U150" s="1748"/>
      <c r="V150" s="1748"/>
    </row>
    <row r="151" spans="1:23" ht="41.25" customHeight="1">
      <c r="A151" s="1752"/>
      <c r="B151" s="1635"/>
      <c r="C151" s="1733"/>
      <c r="D151" s="857" t="s">
        <v>2446</v>
      </c>
      <c r="E151" s="857"/>
      <c r="F151" s="1677"/>
      <c r="G151" s="1771"/>
      <c r="H151" s="1635"/>
      <c r="I151" s="1675"/>
      <c r="K151" s="1635"/>
      <c r="L151" s="1635"/>
      <c r="M151" s="1635"/>
      <c r="N151" s="1635"/>
      <c r="O151" s="1675"/>
      <c r="Q151" s="1635"/>
      <c r="R151" s="1635"/>
      <c r="S151" s="1719"/>
      <c r="T151" s="1732"/>
      <c r="U151" s="1748"/>
      <c r="V151" s="1748"/>
    </row>
    <row r="152" spans="1:23" ht="23.25" customHeight="1">
      <c r="A152" s="1732" t="s">
        <v>2486</v>
      </c>
      <c r="B152" s="1635" t="s">
        <v>2429</v>
      </c>
      <c r="C152" s="1733">
        <v>1</v>
      </c>
      <c r="D152" s="819" t="s">
        <v>2487</v>
      </c>
      <c r="E152" s="819"/>
      <c r="F152" s="1732" t="s">
        <v>2488</v>
      </c>
      <c r="G152" s="1733" t="s">
        <v>2489</v>
      </c>
      <c r="H152" s="888"/>
      <c r="I152" s="864"/>
      <c r="J152" s="888"/>
      <c r="K152" s="888"/>
      <c r="L152" s="888"/>
      <c r="M152" s="888"/>
      <c r="N152" s="888"/>
      <c r="O152" s="793"/>
      <c r="P152" s="888"/>
      <c r="Q152" s="888"/>
      <c r="R152" s="888"/>
      <c r="S152" s="888"/>
      <c r="T152" s="1747" t="s">
        <v>2490</v>
      </c>
      <c r="U152" s="1748">
        <v>0</v>
      </c>
      <c r="V152" s="1748">
        <v>0</v>
      </c>
    </row>
    <row r="153" spans="1:23" ht="21" customHeight="1">
      <c r="A153" s="1732"/>
      <c r="B153" s="1635"/>
      <c r="C153" s="1733"/>
      <c r="D153" s="875" t="s">
        <v>2491</v>
      </c>
      <c r="E153" s="875"/>
      <c r="F153" s="1732"/>
      <c r="G153" s="1733"/>
      <c r="H153" s="890"/>
      <c r="I153" s="890"/>
      <c r="J153" s="864"/>
      <c r="K153" s="890"/>
      <c r="L153" s="890"/>
      <c r="M153" s="890"/>
      <c r="N153" s="890"/>
      <c r="O153" s="890"/>
      <c r="P153" s="890"/>
      <c r="Q153" s="890"/>
      <c r="R153" s="890"/>
      <c r="S153" s="890"/>
      <c r="T153" s="1747"/>
      <c r="U153" s="1748"/>
      <c r="V153" s="1748"/>
    </row>
    <row r="154" spans="1:23" ht="24.75" customHeight="1">
      <c r="A154" s="1732"/>
      <c r="B154" s="1635"/>
      <c r="C154" s="1733"/>
      <c r="D154" s="875" t="s">
        <v>205</v>
      </c>
      <c r="E154" s="875"/>
      <c r="F154" s="1732"/>
      <c r="G154" s="1733"/>
      <c r="H154" s="890"/>
      <c r="I154" s="890"/>
      <c r="J154" s="890"/>
      <c r="K154" s="864"/>
      <c r="L154" s="890"/>
      <c r="M154" s="890"/>
      <c r="N154" s="890"/>
      <c r="O154" s="890"/>
      <c r="P154" s="890"/>
      <c r="Q154" s="890"/>
      <c r="R154" s="890"/>
      <c r="S154" s="890"/>
      <c r="T154" s="1747"/>
      <c r="U154" s="1748"/>
      <c r="V154" s="1748"/>
    </row>
    <row r="155" spans="1:23" ht="67.5" customHeight="1">
      <c r="A155" s="1678" t="s">
        <v>2492</v>
      </c>
      <c r="B155" s="1635" t="s">
        <v>2493</v>
      </c>
      <c r="C155" s="1769">
        <v>1</v>
      </c>
      <c r="D155" s="1689" t="s">
        <v>2494</v>
      </c>
      <c r="E155" s="847"/>
      <c r="F155" s="1678" t="s">
        <v>2495</v>
      </c>
      <c r="G155" s="1635" t="s">
        <v>2496</v>
      </c>
      <c r="H155" s="1675"/>
      <c r="I155" s="1675"/>
      <c r="J155" s="1675"/>
      <c r="K155" s="1675"/>
      <c r="L155" s="1675"/>
      <c r="M155" s="1675"/>
      <c r="N155" s="1675"/>
      <c r="O155" s="1675"/>
      <c r="P155" s="1675"/>
      <c r="Q155" s="1675"/>
      <c r="R155" s="1675"/>
      <c r="S155" s="1675"/>
      <c r="T155" s="1678" t="s">
        <v>2370</v>
      </c>
      <c r="U155" s="1671">
        <f>60000*2*13</f>
        <v>1560000</v>
      </c>
      <c r="V155" s="1772">
        <v>0</v>
      </c>
    </row>
    <row r="156" spans="1:23">
      <c r="A156" s="1678"/>
      <c r="B156" s="1635"/>
      <c r="C156" s="1769"/>
      <c r="D156" s="1690"/>
      <c r="E156" s="826"/>
      <c r="F156" s="1678"/>
      <c r="G156" s="1635"/>
      <c r="H156" s="1675"/>
      <c r="I156" s="1675"/>
      <c r="J156" s="1675"/>
      <c r="K156" s="1675"/>
      <c r="L156" s="1675"/>
      <c r="M156" s="1675"/>
      <c r="N156" s="1675"/>
      <c r="O156" s="1675"/>
      <c r="P156" s="1675"/>
      <c r="Q156" s="1675"/>
      <c r="R156" s="1675"/>
      <c r="S156" s="1675"/>
      <c r="T156" s="1678"/>
      <c r="U156" s="1671"/>
      <c r="V156" s="1772"/>
    </row>
    <row r="157" spans="1:23">
      <c r="A157" s="1678"/>
      <c r="B157" s="1635"/>
      <c r="C157" s="1769"/>
      <c r="D157" s="1690"/>
      <c r="E157" s="826"/>
      <c r="F157" s="1678"/>
      <c r="G157" s="1635"/>
      <c r="H157" s="1675"/>
      <c r="I157" s="1675"/>
      <c r="J157" s="1675"/>
      <c r="K157" s="1675"/>
      <c r="L157" s="1675"/>
      <c r="M157" s="1675"/>
      <c r="N157" s="1675"/>
      <c r="O157" s="1675"/>
      <c r="P157" s="1675"/>
      <c r="Q157" s="1675"/>
      <c r="R157" s="1675"/>
      <c r="S157" s="1675"/>
      <c r="T157" s="1645" t="s">
        <v>2497</v>
      </c>
      <c r="U157" s="1672">
        <v>0</v>
      </c>
      <c r="V157" s="1773">
        <v>21000</v>
      </c>
    </row>
    <row r="158" spans="1:23">
      <c r="A158" s="1678"/>
      <c r="B158" s="1635"/>
      <c r="C158" s="1769"/>
      <c r="D158" s="1690"/>
      <c r="E158" s="826"/>
      <c r="F158" s="1678"/>
      <c r="G158" s="1635"/>
      <c r="H158" s="1675"/>
      <c r="I158" s="1675"/>
      <c r="J158" s="1675"/>
      <c r="K158" s="1675"/>
      <c r="L158" s="1675"/>
      <c r="M158" s="1675"/>
      <c r="N158" s="1675"/>
      <c r="O158" s="1675"/>
      <c r="P158" s="1675"/>
      <c r="Q158" s="1675"/>
      <c r="R158" s="1675"/>
      <c r="S158" s="1675"/>
      <c r="T158" s="1647"/>
      <c r="U158" s="1701"/>
      <c r="V158" s="1774"/>
    </row>
    <row r="159" spans="1:23">
      <c r="A159" s="1678"/>
      <c r="B159" s="1635"/>
      <c r="C159" s="1769"/>
      <c r="D159" s="1691"/>
      <c r="E159" s="827"/>
      <c r="F159" s="1678"/>
      <c r="G159" s="1635"/>
      <c r="H159" s="1675"/>
      <c r="I159" s="1675"/>
      <c r="J159" s="1675"/>
      <c r="K159" s="1675"/>
      <c r="L159" s="1675"/>
      <c r="M159" s="1675"/>
      <c r="N159" s="1675"/>
      <c r="O159" s="1675"/>
      <c r="P159" s="1675"/>
      <c r="Q159" s="1675"/>
      <c r="R159" s="1675"/>
      <c r="S159" s="1675"/>
      <c r="T159" s="793" t="s">
        <v>2498</v>
      </c>
      <c r="U159" s="796">
        <f>10000*5</f>
        <v>50000</v>
      </c>
      <c r="V159" s="891">
        <v>0</v>
      </c>
    </row>
    <row r="160" spans="1:23" ht="71.25">
      <c r="A160" s="1678"/>
      <c r="B160" s="1635"/>
      <c r="C160" s="1769"/>
      <c r="D160" s="1689" t="s">
        <v>2499</v>
      </c>
      <c r="E160" s="847"/>
      <c r="F160" s="1678"/>
      <c r="G160" s="1635"/>
      <c r="H160" s="1675"/>
      <c r="I160" s="1675"/>
      <c r="J160" s="1675"/>
      <c r="K160" s="1675"/>
      <c r="L160" s="1675"/>
      <c r="M160" s="1675"/>
      <c r="N160" s="1675"/>
      <c r="O160" s="1675"/>
      <c r="P160" s="1675"/>
      <c r="Q160" s="1675"/>
      <c r="R160" s="1675"/>
      <c r="S160" s="1675"/>
      <c r="T160" s="793" t="s">
        <v>2500</v>
      </c>
      <c r="U160" s="796">
        <f>4*2050*12*2</f>
        <v>196800</v>
      </c>
      <c r="V160" s="891">
        <v>0</v>
      </c>
    </row>
    <row r="161" spans="1:22">
      <c r="A161" s="1678"/>
      <c r="B161" s="1635"/>
      <c r="C161" s="1769"/>
      <c r="D161" s="1691"/>
      <c r="E161" s="827"/>
      <c r="F161" s="1678"/>
      <c r="G161" s="1635"/>
      <c r="H161" s="1675"/>
      <c r="I161" s="1675"/>
      <c r="J161" s="1675"/>
      <c r="K161" s="1675"/>
      <c r="L161" s="1675"/>
      <c r="M161" s="1675"/>
      <c r="N161" s="1675"/>
      <c r="O161" s="1675"/>
      <c r="P161" s="1675"/>
      <c r="Q161" s="1675"/>
      <c r="R161" s="1675"/>
      <c r="S161" s="1675"/>
      <c r="T161" s="892"/>
      <c r="U161" s="893"/>
      <c r="V161" s="894"/>
    </row>
    <row r="162" spans="1:22" ht="34.5" customHeight="1">
      <c r="A162" s="1689" t="s">
        <v>2501</v>
      </c>
      <c r="B162" s="794"/>
      <c r="C162" s="895"/>
      <c r="D162" s="825" t="s">
        <v>2502</v>
      </c>
      <c r="E162" s="847"/>
      <c r="F162" s="1689" t="s">
        <v>2503</v>
      </c>
      <c r="G162" s="1636" t="s">
        <v>2504</v>
      </c>
      <c r="H162" s="786"/>
      <c r="I162" s="815"/>
      <c r="J162" s="786"/>
      <c r="K162" s="786"/>
      <c r="L162" s="786"/>
      <c r="M162" s="786"/>
      <c r="N162" s="786"/>
      <c r="O162" s="815"/>
      <c r="P162" s="786"/>
      <c r="Q162" s="786"/>
      <c r="R162" s="786"/>
      <c r="S162" s="786"/>
      <c r="T162" s="1689" t="s">
        <v>2505</v>
      </c>
      <c r="U162" s="796">
        <v>0</v>
      </c>
      <c r="V162" s="891">
        <v>0</v>
      </c>
    </row>
    <row r="163" spans="1:22" ht="22.5" customHeight="1">
      <c r="A163" s="1690"/>
      <c r="B163" s="794"/>
      <c r="C163" s="895"/>
      <c r="D163" s="825" t="s">
        <v>2506</v>
      </c>
      <c r="E163" s="826"/>
      <c r="F163" s="1690"/>
      <c r="G163" s="1706"/>
      <c r="H163" s="786"/>
      <c r="I163" s="815"/>
      <c r="J163" s="786"/>
      <c r="K163" s="786"/>
      <c r="L163" s="786"/>
      <c r="M163" s="786"/>
      <c r="N163" s="786"/>
      <c r="O163" s="815"/>
      <c r="P163" s="786"/>
      <c r="Q163" s="786"/>
      <c r="R163" s="786"/>
      <c r="S163" s="786"/>
      <c r="T163" s="1690"/>
      <c r="U163" s="796">
        <v>0</v>
      </c>
      <c r="V163" s="891">
        <v>0</v>
      </c>
    </row>
    <row r="164" spans="1:22" ht="35.25" customHeight="1">
      <c r="A164" s="1691"/>
      <c r="B164" s="794"/>
      <c r="C164" s="895"/>
      <c r="D164" s="825" t="s">
        <v>2507</v>
      </c>
      <c r="E164" s="827"/>
      <c r="F164" s="1691"/>
      <c r="G164" s="1707"/>
      <c r="H164" s="786"/>
      <c r="I164" s="815"/>
      <c r="J164" s="786"/>
      <c r="K164" s="786"/>
      <c r="L164" s="786"/>
      <c r="M164" s="786"/>
      <c r="N164" s="786"/>
      <c r="O164" s="815"/>
      <c r="P164" s="786"/>
      <c r="Q164" s="786"/>
      <c r="R164" s="786"/>
      <c r="S164" s="786"/>
      <c r="T164" s="1691"/>
      <c r="U164" s="796">
        <v>0</v>
      </c>
      <c r="V164" s="891">
        <v>0</v>
      </c>
    </row>
    <row r="165" spans="1:22" ht="33" customHeight="1">
      <c r="A165" s="1678" t="s">
        <v>2508</v>
      </c>
      <c r="B165" s="1635" t="s">
        <v>2509</v>
      </c>
      <c r="C165" s="1739">
        <v>1</v>
      </c>
      <c r="D165" s="857" t="s">
        <v>2510</v>
      </c>
      <c r="E165" s="857"/>
      <c r="F165" s="1678" t="s">
        <v>2511</v>
      </c>
      <c r="G165" s="1635" t="s">
        <v>2512</v>
      </c>
      <c r="H165" s="1635"/>
      <c r="I165" s="1635"/>
      <c r="J165" s="1635"/>
      <c r="K165" s="1635"/>
      <c r="L165" s="1635"/>
      <c r="M165" s="1635"/>
      <c r="N165" s="1635"/>
      <c r="O165" s="1635"/>
      <c r="P165" s="1635"/>
      <c r="Q165" s="1635"/>
      <c r="R165" s="1635"/>
      <c r="S165" s="1675"/>
      <c r="T165" s="1732" t="s">
        <v>2513</v>
      </c>
      <c r="U165" s="1671">
        <v>0</v>
      </c>
      <c r="V165" s="1748">
        <v>0</v>
      </c>
    </row>
    <row r="166" spans="1:22" ht="21.75" customHeight="1">
      <c r="A166" s="1678"/>
      <c r="B166" s="1635"/>
      <c r="C166" s="1733"/>
      <c r="D166" s="850" t="s">
        <v>2514</v>
      </c>
      <c r="E166" s="850"/>
      <c r="F166" s="1678"/>
      <c r="G166" s="1635"/>
      <c r="H166" s="1635"/>
      <c r="I166" s="1635"/>
      <c r="J166" s="1635"/>
      <c r="K166" s="1635"/>
      <c r="L166" s="1635"/>
      <c r="M166" s="1635"/>
      <c r="N166" s="1635"/>
      <c r="O166" s="1635"/>
      <c r="P166" s="1635"/>
      <c r="Q166" s="1635"/>
      <c r="R166" s="1635"/>
      <c r="S166" s="1675"/>
      <c r="T166" s="1732"/>
      <c r="U166" s="1671"/>
      <c r="V166" s="1748"/>
    </row>
    <row r="167" spans="1:22" ht="28.5">
      <c r="A167" s="1678"/>
      <c r="B167" s="1635"/>
      <c r="C167" s="1733"/>
      <c r="D167" s="850" t="s">
        <v>2515</v>
      </c>
      <c r="E167" s="850"/>
      <c r="F167" s="1678"/>
      <c r="G167" s="1635"/>
      <c r="H167" s="1635"/>
      <c r="I167" s="1635"/>
      <c r="J167" s="1635"/>
      <c r="K167" s="1635"/>
      <c r="L167" s="1635"/>
      <c r="M167" s="1635"/>
      <c r="N167" s="1635"/>
      <c r="O167" s="1635"/>
      <c r="P167" s="1635"/>
      <c r="Q167" s="1635"/>
      <c r="R167" s="1635"/>
      <c r="S167" s="1675"/>
      <c r="T167" s="1780"/>
      <c r="U167" s="1671"/>
      <c r="V167" s="1748"/>
    </row>
    <row r="168" spans="1:22" ht="27.75" customHeight="1">
      <c r="A168" s="1689" t="s">
        <v>2516</v>
      </c>
      <c r="B168" s="794"/>
      <c r="C168" s="869"/>
      <c r="D168" s="825" t="s">
        <v>2517</v>
      </c>
      <c r="E168" s="825"/>
      <c r="F168" s="1678" t="s">
        <v>2518</v>
      </c>
      <c r="G168" s="1777" t="s">
        <v>2385</v>
      </c>
      <c r="H168" s="794"/>
      <c r="I168" s="794"/>
      <c r="J168" s="794"/>
      <c r="K168" s="794"/>
      <c r="L168" s="794"/>
      <c r="M168" s="794"/>
      <c r="N168" s="794"/>
      <c r="O168" s="794"/>
      <c r="P168" s="794"/>
      <c r="Q168" s="794"/>
      <c r="R168" s="794"/>
      <c r="S168" s="896"/>
      <c r="T168" s="1778" t="s">
        <v>2513</v>
      </c>
      <c r="U168" s="897">
        <v>0</v>
      </c>
      <c r="V168" s="898">
        <v>0</v>
      </c>
    </row>
    <row r="169" spans="1:22" ht="31.5" customHeight="1">
      <c r="A169" s="1691"/>
      <c r="B169" s="794"/>
      <c r="C169" s="869"/>
      <c r="D169" s="825" t="s">
        <v>2519</v>
      </c>
      <c r="E169" s="825"/>
      <c r="F169" s="1678"/>
      <c r="G169" s="1777"/>
      <c r="H169" s="794"/>
      <c r="I169" s="794"/>
      <c r="J169" s="794"/>
      <c r="K169" s="794"/>
      <c r="L169" s="794"/>
      <c r="M169" s="794"/>
      <c r="N169" s="794"/>
      <c r="O169" s="794"/>
      <c r="P169" s="794"/>
      <c r="Q169" s="794"/>
      <c r="R169" s="794"/>
      <c r="S169" s="896"/>
      <c r="T169" s="1779"/>
      <c r="U169" s="897">
        <v>0</v>
      </c>
      <c r="V169" s="898">
        <v>0</v>
      </c>
    </row>
    <row r="170" spans="1:22" ht="28.5" customHeight="1">
      <c r="A170" s="1678" t="s">
        <v>2520</v>
      </c>
      <c r="B170" s="1635" t="s">
        <v>2521</v>
      </c>
      <c r="C170" s="1775">
        <v>1</v>
      </c>
      <c r="D170" s="825" t="s">
        <v>2413</v>
      </c>
      <c r="E170" s="825"/>
      <c r="F170" s="1776" t="s">
        <v>2522</v>
      </c>
      <c r="G170" s="1777" t="s">
        <v>2385</v>
      </c>
      <c r="H170" s="1635"/>
      <c r="I170" s="1635"/>
      <c r="J170" s="1635"/>
      <c r="K170" s="1635"/>
      <c r="L170" s="1635"/>
      <c r="M170" s="1635"/>
      <c r="N170" s="1635"/>
      <c r="O170" s="1635"/>
      <c r="P170" s="1635"/>
      <c r="Q170" s="1635"/>
      <c r="R170" s="1635"/>
      <c r="S170" s="1675"/>
      <c r="T170" s="899"/>
      <c r="U170" s="1782">
        <v>0</v>
      </c>
      <c r="V170" s="1781">
        <v>0</v>
      </c>
    </row>
    <row r="171" spans="1:22" ht="27.75" customHeight="1">
      <c r="A171" s="1678"/>
      <c r="B171" s="1635"/>
      <c r="C171" s="1775"/>
      <c r="D171" s="825" t="s">
        <v>2523</v>
      </c>
      <c r="E171" s="825"/>
      <c r="F171" s="1776"/>
      <c r="G171" s="1777"/>
      <c r="H171" s="1635"/>
      <c r="I171" s="1635"/>
      <c r="J171" s="1635"/>
      <c r="K171" s="1635"/>
      <c r="L171" s="1635"/>
      <c r="M171" s="1635"/>
      <c r="N171" s="1635"/>
      <c r="O171" s="1635"/>
      <c r="P171" s="1635"/>
      <c r="Q171" s="1635"/>
      <c r="R171" s="1635"/>
      <c r="S171" s="1675"/>
      <c r="T171" s="900"/>
      <c r="U171" s="1782"/>
      <c r="V171" s="1781"/>
    </row>
    <row r="172" spans="1:22" ht="28.5">
      <c r="A172" s="1678" t="s">
        <v>2524</v>
      </c>
      <c r="B172" s="1635" t="s">
        <v>2525</v>
      </c>
      <c r="C172" s="1775">
        <v>1</v>
      </c>
      <c r="D172" s="825" t="s">
        <v>2526</v>
      </c>
      <c r="E172" s="825"/>
      <c r="F172" s="1776" t="s">
        <v>2522</v>
      </c>
      <c r="G172" s="1777" t="s">
        <v>2385</v>
      </c>
      <c r="H172" s="1675"/>
      <c r="I172" s="1675"/>
      <c r="J172" s="1635"/>
      <c r="K172" s="1635"/>
      <c r="L172" s="1635"/>
      <c r="M172" s="1635"/>
      <c r="N172" s="1635"/>
      <c r="O172" s="1635"/>
      <c r="P172" s="1635"/>
      <c r="Q172" s="1635"/>
      <c r="R172" s="1635"/>
      <c r="S172" s="1635"/>
      <c r="T172" s="1776" t="s">
        <v>2527</v>
      </c>
      <c r="U172" s="1781">
        <v>0</v>
      </c>
      <c r="V172" s="1781">
        <v>0</v>
      </c>
    </row>
    <row r="173" spans="1:22">
      <c r="A173" s="1678"/>
      <c r="B173" s="1635"/>
      <c r="C173" s="1775"/>
      <c r="D173" s="825" t="s">
        <v>2528</v>
      </c>
      <c r="E173" s="825"/>
      <c r="F173" s="1776"/>
      <c r="G173" s="1777"/>
      <c r="H173" s="1675"/>
      <c r="I173" s="1675"/>
      <c r="J173" s="1635"/>
      <c r="K173" s="1635"/>
      <c r="L173" s="1635"/>
      <c r="M173" s="1635"/>
      <c r="N173" s="1635"/>
      <c r="O173" s="1635"/>
      <c r="P173" s="1635"/>
      <c r="Q173" s="1635"/>
      <c r="R173" s="1635"/>
      <c r="S173" s="1635"/>
      <c r="T173" s="1776"/>
      <c r="U173" s="1781"/>
      <c r="V173" s="1781"/>
    </row>
    <row r="174" spans="1:22" ht="28.5">
      <c r="A174" s="1678"/>
      <c r="B174" s="1635"/>
      <c r="C174" s="1775"/>
      <c r="D174" s="825" t="s">
        <v>2529</v>
      </c>
      <c r="E174" s="825"/>
      <c r="F174" s="1776"/>
      <c r="G174" s="1777"/>
      <c r="H174" s="1675"/>
      <c r="I174" s="1675"/>
      <c r="J174" s="1635"/>
      <c r="K174" s="1635"/>
      <c r="L174" s="1635"/>
      <c r="M174" s="1635"/>
      <c r="N174" s="1635"/>
      <c r="O174" s="1635"/>
      <c r="P174" s="1635"/>
      <c r="Q174" s="1635"/>
      <c r="R174" s="1635"/>
      <c r="S174" s="1635"/>
      <c r="T174" s="1776"/>
      <c r="U174" s="1781"/>
      <c r="V174" s="1781">
        <v>0</v>
      </c>
    </row>
    <row r="175" spans="1:22" ht="28.5">
      <c r="A175" s="1678" t="s">
        <v>2530</v>
      </c>
      <c r="B175" s="1635" t="s">
        <v>2509</v>
      </c>
      <c r="C175" s="1739">
        <v>1</v>
      </c>
      <c r="D175" s="825" t="s">
        <v>2531</v>
      </c>
      <c r="E175" s="825"/>
      <c r="F175" s="1678" t="s">
        <v>2532</v>
      </c>
      <c r="G175" s="1635" t="s">
        <v>2533</v>
      </c>
      <c r="H175" s="1635"/>
      <c r="I175" s="1635"/>
      <c r="J175" s="1635"/>
      <c r="K175" s="1635"/>
      <c r="L175" s="1635"/>
      <c r="M175" s="1635"/>
      <c r="N175" s="1635"/>
      <c r="O175" s="1635"/>
      <c r="P175" s="1635"/>
      <c r="Q175" s="1635"/>
      <c r="R175" s="1635"/>
      <c r="S175" s="1675"/>
      <c r="T175" s="1678" t="s">
        <v>2534</v>
      </c>
      <c r="U175" s="1671">
        <v>0</v>
      </c>
      <c r="V175" s="1671">
        <v>0</v>
      </c>
    </row>
    <row r="176" spans="1:22">
      <c r="A176" s="1678"/>
      <c r="B176" s="1635"/>
      <c r="C176" s="1739"/>
      <c r="D176" s="825" t="s">
        <v>2535</v>
      </c>
      <c r="E176" s="825"/>
      <c r="F176" s="1678"/>
      <c r="G176" s="1635"/>
      <c r="H176" s="1635"/>
      <c r="I176" s="1635"/>
      <c r="J176" s="1635"/>
      <c r="K176" s="1635"/>
      <c r="L176" s="1635"/>
      <c r="M176" s="1635"/>
      <c r="N176" s="1635"/>
      <c r="O176" s="1635"/>
      <c r="P176" s="1635"/>
      <c r="Q176" s="1635"/>
      <c r="R176" s="1635"/>
      <c r="S176" s="1675"/>
      <c r="T176" s="1678"/>
      <c r="U176" s="1671"/>
      <c r="V176" s="1671"/>
    </row>
    <row r="177" spans="1:23">
      <c r="A177" s="1678"/>
      <c r="B177" s="1635"/>
      <c r="C177" s="1739"/>
      <c r="D177" s="825" t="s">
        <v>205</v>
      </c>
      <c r="E177" s="825"/>
      <c r="F177" s="1678"/>
      <c r="G177" s="1635"/>
      <c r="H177" s="1635"/>
      <c r="I177" s="1635"/>
      <c r="J177" s="1635"/>
      <c r="K177" s="1635"/>
      <c r="L177" s="1635"/>
      <c r="M177" s="1635"/>
      <c r="N177" s="1635"/>
      <c r="O177" s="1635"/>
      <c r="P177" s="1635"/>
      <c r="Q177" s="1635"/>
      <c r="R177" s="1635"/>
      <c r="S177" s="1675"/>
      <c r="T177" s="1678"/>
      <c r="U177" s="1671"/>
      <c r="V177" s="1671"/>
    </row>
    <row r="178" spans="1:23" ht="28.5">
      <c r="A178" s="1678" t="s">
        <v>2536</v>
      </c>
      <c r="B178" s="1635" t="s">
        <v>2509</v>
      </c>
      <c r="C178" s="1739">
        <v>1</v>
      </c>
      <c r="D178" s="825" t="s">
        <v>2537</v>
      </c>
      <c r="E178" s="825"/>
      <c r="F178" s="1678" t="s">
        <v>2532</v>
      </c>
      <c r="G178" s="1635" t="s">
        <v>2538</v>
      </c>
      <c r="H178" s="1635"/>
      <c r="I178" s="1635"/>
      <c r="J178" s="1635"/>
      <c r="K178" s="1635"/>
      <c r="L178" s="1635"/>
      <c r="M178" s="1635"/>
      <c r="N178" s="1635"/>
      <c r="O178" s="1635"/>
      <c r="P178" s="1635"/>
      <c r="Q178" s="1635"/>
      <c r="R178" s="1635"/>
      <c r="S178" s="1675"/>
      <c r="T178" s="1678" t="s">
        <v>2534</v>
      </c>
      <c r="U178" s="1671">
        <v>0</v>
      </c>
      <c r="V178" s="1671">
        <v>0</v>
      </c>
    </row>
    <row r="179" spans="1:23">
      <c r="A179" s="1678"/>
      <c r="B179" s="1635"/>
      <c r="C179" s="1739"/>
      <c r="D179" s="825" t="s">
        <v>2539</v>
      </c>
      <c r="E179" s="825"/>
      <c r="F179" s="1678"/>
      <c r="G179" s="1635"/>
      <c r="H179" s="1635"/>
      <c r="I179" s="1635"/>
      <c r="J179" s="1635"/>
      <c r="K179" s="1635"/>
      <c r="L179" s="1635"/>
      <c r="M179" s="1635"/>
      <c r="N179" s="1635"/>
      <c r="O179" s="1635"/>
      <c r="P179" s="1635"/>
      <c r="Q179" s="1635"/>
      <c r="R179" s="1635"/>
      <c r="S179" s="1675"/>
      <c r="T179" s="1678"/>
      <c r="U179" s="1671"/>
      <c r="V179" s="1671"/>
    </row>
    <row r="180" spans="1:23">
      <c r="A180" s="1678"/>
      <c r="B180" s="1635"/>
      <c r="C180" s="1739"/>
      <c r="D180" s="825" t="s">
        <v>205</v>
      </c>
      <c r="E180" s="825"/>
      <c r="F180" s="1678"/>
      <c r="G180" s="1635"/>
      <c r="H180" s="1636"/>
      <c r="I180" s="1636"/>
      <c r="J180" s="1636"/>
      <c r="K180" s="1636"/>
      <c r="L180" s="1636"/>
      <c r="M180" s="1636"/>
      <c r="N180" s="1636"/>
      <c r="O180" s="1636"/>
      <c r="P180" s="1636"/>
      <c r="Q180" s="1636"/>
      <c r="R180" s="1636"/>
      <c r="S180" s="1676"/>
      <c r="T180" s="1678"/>
      <c r="U180" s="1671"/>
      <c r="V180" s="1671"/>
    </row>
    <row r="181" spans="1:23" s="830" customFormat="1" ht="42.75">
      <c r="A181" s="1678" t="s">
        <v>2540</v>
      </c>
      <c r="B181" s="1635" t="s">
        <v>2429</v>
      </c>
      <c r="C181" s="1783">
        <v>1</v>
      </c>
      <c r="D181" s="825" t="s">
        <v>2541</v>
      </c>
      <c r="E181" s="825"/>
      <c r="F181" s="1776" t="s">
        <v>2542</v>
      </c>
      <c r="G181" s="1741" t="s">
        <v>2543</v>
      </c>
      <c r="H181" s="806"/>
      <c r="I181" s="806"/>
      <c r="J181" s="807"/>
      <c r="K181" s="806"/>
      <c r="L181" s="806"/>
      <c r="M181" s="806"/>
      <c r="N181" s="806"/>
      <c r="O181" s="806"/>
      <c r="P181" s="806"/>
      <c r="Q181" s="806"/>
      <c r="R181" s="806"/>
      <c r="S181" s="806"/>
      <c r="T181" s="1784" t="s">
        <v>2544</v>
      </c>
      <c r="U181" s="1671">
        <v>0</v>
      </c>
      <c r="V181" s="1785">
        <f>5000*2</f>
        <v>10000</v>
      </c>
      <c r="W181" s="801"/>
    </row>
    <row r="182" spans="1:23" s="830" customFormat="1" ht="28.5">
      <c r="A182" s="1678"/>
      <c r="B182" s="1635"/>
      <c r="C182" s="1783"/>
      <c r="D182" s="825" t="s">
        <v>2545</v>
      </c>
      <c r="E182" s="825"/>
      <c r="F182" s="1776"/>
      <c r="G182" s="1741"/>
      <c r="H182" s="806"/>
      <c r="I182" s="806"/>
      <c r="J182" s="806"/>
      <c r="K182" s="806"/>
      <c r="L182" s="806"/>
      <c r="M182" s="807"/>
      <c r="N182" s="806"/>
      <c r="O182" s="806"/>
      <c r="P182" s="806"/>
      <c r="Q182" s="806"/>
      <c r="R182" s="806"/>
      <c r="S182" s="806"/>
      <c r="T182" s="1784"/>
      <c r="U182" s="1671"/>
      <c r="V182" s="1785"/>
      <c r="W182" s="801"/>
    </row>
    <row r="183" spans="1:23" s="846" customFormat="1">
      <c r="A183" s="1678"/>
      <c r="B183" s="1635"/>
      <c r="C183" s="1783"/>
      <c r="D183" s="825" t="s">
        <v>2546</v>
      </c>
      <c r="E183" s="825"/>
      <c r="F183" s="1776"/>
      <c r="G183" s="1741"/>
      <c r="H183" s="806"/>
      <c r="I183" s="806"/>
      <c r="J183" s="806"/>
      <c r="K183" s="806"/>
      <c r="L183" s="806"/>
      <c r="M183" s="806"/>
      <c r="N183" s="806"/>
      <c r="O183" s="807"/>
      <c r="P183" s="806"/>
      <c r="Q183" s="806"/>
      <c r="R183" s="806"/>
      <c r="S183" s="806"/>
      <c r="T183" s="1784"/>
      <c r="U183" s="1671"/>
      <c r="V183" s="1785"/>
      <c r="W183" s="816"/>
    </row>
    <row r="184" spans="1:23" s="830" customFormat="1" ht="28.5">
      <c r="A184" s="1678"/>
      <c r="B184" s="1635"/>
      <c r="C184" s="1783"/>
      <c r="D184" s="825" t="s">
        <v>2547</v>
      </c>
      <c r="E184" s="825"/>
      <c r="F184" s="1776"/>
      <c r="G184" s="1741"/>
      <c r="H184" s="806"/>
      <c r="I184" s="806"/>
      <c r="J184" s="806"/>
      <c r="K184" s="806"/>
      <c r="L184" s="806"/>
      <c r="M184" s="806"/>
      <c r="N184" s="806"/>
      <c r="O184" s="806"/>
      <c r="P184" s="807"/>
      <c r="Q184" s="806"/>
      <c r="R184" s="806"/>
      <c r="S184" s="806"/>
      <c r="T184" s="1784"/>
      <c r="U184" s="1671"/>
      <c r="V184" s="1785"/>
      <c r="W184" s="801"/>
    </row>
    <row r="185" spans="1:23" s="830" customFormat="1" ht="28.5">
      <c r="A185" s="1678"/>
      <c r="B185" s="1635"/>
      <c r="C185" s="1783"/>
      <c r="D185" s="825" t="s">
        <v>2548</v>
      </c>
      <c r="E185" s="825"/>
      <c r="F185" s="1776"/>
      <c r="G185" s="1741"/>
      <c r="H185" s="806"/>
      <c r="I185" s="806"/>
      <c r="J185" s="806"/>
      <c r="K185" s="806"/>
      <c r="L185" s="806"/>
      <c r="M185" s="806"/>
      <c r="N185" s="806"/>
      <c r="O185" s="806"/>
      <c r="P185" s="806"/>
      <c r="Q185" s="806"/>
      <c r="R185" s="806"/>
      <c r="S185" s="807"/>
      <c r="T185" s="1784"/>
      <c r="U185" s="1671"/>
      <c r="V185" s="1785"/>
      <c r="W185" s="801"/>
    </row>
    <row r="186" spans="1:23" s="830" customFormat="1">
      <c r="A186" s="1652" t="s">
        <v>2</v>
      </c>
      <c r="B186" s="1652"/>
      <c r="C186" s="1652"/>
      <c r="D186" s="1652"/>
      <c r="E186" s="1652"/>
      <c r="F186" s="1652"/>
      <c r="G186" s="1652"/>
      <c r="H186" s="1660"/>
      <c r="I186" s="1660"/>
      <c r="J186" s="1660"/>
      <c r="K186" s="1660"/>
      <c r="L186" s="1660"/>
      <c r="M186" s="1660"/>
      <c r="N186" s="1660"/>
      <c r="O186" s="1660"/>
      <c r="P186" s="1660"/>
      <c r="Q186" s="1660"/>
      <c r="R186" s="1660"/>
      <c r="S186" s="1660"/>
      <c r="T186" s="1652"/>
      <c r="U186" s="1652"/>
      <c r="V186" s="1652"/>
      <c r="W186" s="801"/>
    </row>
    <row r="187" spans="1:23">
      <c r="A187" s="765">
        <v>1</v>
      </c>
      <c r="B187" s="765">
        <v>2</v>
      </c>
      <c r="C187" s="765">
        <v>3</v>
      </c>
      <c r="D187" s="765">
        <v>4</v>
      </c>
      <c r="E187" s="765"/>
      <c r="F187" s="767">
        <v>5</v>
      </c>
      <c r="G187" s="767">
        <v>6</v>
      </c>
      <c r="H187" s="1633">
        <v>7</v>
      </c>
      <c r="I187" s="1633"/>
      <c r="J187" s="1633"/>
      <c r="K187" s="1633"/>
      <c r="L187" s="1633"/>
      <c r="M187" s="1633"/>
      <c r="N187" s="1633"/>
      <c r="O187" s="1633"/>
      <c r="P187" s="1633"/>
      <c r="Q187" s="1633"/>
      <c r="R187" s="1633"/>
      <c r="S187" s="1633"/>
      <c r="T187" s="1634">
        <v>8</v>
      </c>
      <c r="U187" s="1634"/>
      <c r="V187" s="1634"/>
    </row>
    <row r="188" spans="1:23">
      <c r="A188" s="1652" t="s">
        <v>2257</v>
      </c>
      <c r="B188" s="1652" t="s">
        <v>5</v>
      </c>
      <c r="C188" s="1652" t="s">
        <v>6</v>
      </c>
      <c r="D188" s="1652" t="s">
        <v>7</v>
      </c>
      <c r="E188" s="1658" t="s">
        <v>1411</v>
      </c>
      <c r="F188" s="1661" t="s">
        <v>179</v>
      </c>
      <c r="G188" s="1652" t="s">
        <v>180</v>
      </c>
      <c r="H188" s="1652" t="s">
        <v>10</v>
      </c>
      <c r="I188" s="1652"/>
      <c r="J188" s="1652"/>
      <c r="K188" s="1652"/>
      <c r="L188" s="1652"/>
      <c r="M188" s="1652"/>
      <c r="N188" s="1652"/>
      <c r="O188" s="1652"/>
      <c r="P188" s="1652"/>
      <c r="Q188" s="1652"/>
      <c r="R188" s="1652"/>
      <c r="S188" s="1652"/>
      <c r="T188" s="1654" t="s">
        <v>11</v>
      </c>
      <c r="U188" s="1654"/>
      <c r="V188" s="1654"/>
    </row>
    <row r="189" spans="1:23">
      <c r="A189" s="1652"/>
      <c r="B189" s="1652"/>
      <c r="C189" s="1652"/>
      <c r="D189" s="1652"/>
      <c r="E189" s="1659"/>
      <c r="F189" s="1661"/>
      <c r="G189" s="1652"/>
      <c r="H189" s="1633" t="s">
        <v>12</v>
      </c>
      <c r="I189" s="1633"/>
      <c r="J189" s="1633"/>
      <c r="K189" s="1633" t="s">
        <v>13</v>
      </c>
      <c r="L189" s="1633"/>
      <c r="M189" s="1633"/>
      <c r="N189" s="1633" t="s">
        <v>14</v>
      </c>
      <c r="O189" s="1633"/>
      <c r="P189" s="1633"/>
      <c r="Q189" s="1633" t="s">
        <v>15</v>
      </c>
      <c r="R189" s="1633"/>
      <c r="S189" s="1633"/>
      <c r="T189" s="1717" t="s">
        <v>1306</v>
      </c>
      <c r="U189" s="1657" t="s">
        <v>181</v>
      </c>
      <c r="V189" s="1657"/>
    </row>
    <row r="190" spans="1:23">
      <c r="A190" s="1652"/>
      <c r="B190" s="1652"/>
      <c r="C190" s="1652"/>
      <c r="D190" s="1652"/>
      <c r="E190" s="1660"/>
      <c r="F190" s="1661"/>
      <c r="G190" s="1652"/>
      <c r="H190" s="769">
        <v>1</v>
      </c>
      <c r="I190" s="769">
        <v>2</v>
      </c>
      <c r="J190" s="769">
        <v>3</v>
      </c>
      <c r="K190" s="769">
        <v>4</v>
      </c>
      <c r="L190" s="769">
        <v>5</v>
      </c>
      <c r="M190" s="769">
        <v>6</v>
      </c>
      <c r="N190" s="769">
        <v>7</v>
      </c>
      <c r="O190" s="769">
        <v>8</v>
      </c>
      <c r="P190" s="769">
        <v>9</v>
      </c>
      <c r="Q190" s="769">
        <v>10</v>
      </c>
      <c r="R190" s="769">
        <v>11</v>
      </c>
      <c r="S190" s="769">
        <v>12</v>
      </c>
      <c r="T190" s="1717"/>
      <c r="U190" s="770" t="s">
        <v>18</v>
      </c>
      <c r="V190" s="770" t="s">
        <v>19</v>
      </c>
    </row>
    <row r="191" spans="1:23">
      <c r="A191" s="1678" t="s">
        <v>2549</v>
      </c>
      <c r="B191" s="1635" t="s">
        <v>2394</v>
      </c>
      <c r="C191" s="1635">
        <v>1</v>
      </c>
      <c r="D191" s="825" t="s">
        <v>2550</v>
      </c>
      <c r="E191" s="825"/>
      <c r="F191" s="1678" t="s">
        <v>2401</v>
      </c>
      <c r="G191" s="1635" t="s">
        <v>2385</v>
      </c>
      <c r="H191" s="1675"/>
      <c r="I191" s="1635"/>
      <c r="J191" s="1635"/>
      <c r="K191" s="1635"/>
      <c r="L191" s="1635"/>
      <c r="M191" s="1635"/>
      <c r="N191" s="1635"/>
      <c r="O191" s="1635"/>
      <c r="P191" s="1635"/>
      <c r="Q191" s="1635"/>
      <c r="R191" s="1786"/>
      <c r="S191" s="1635"/>
      <c r="T191" s="1788" t="s">
        <v>2551</v>
      </c>
      <c r="U191" s="1671">
        <v>0</v>
      </c>
      <c r="V191" s="1671">
        <v>0</v>
      </c>
    </row>
    <row r="192" spans="1:23">
      <c r="A192" s="1678"/>
      <c r="B192" s="1635"/>
      <c r="C192" s="1635"/>
      <c r="D192" s="825" t="s">
        <v>2552</v>
      </c>
      <c r="E192" s="825"/>
      <c r="F192" s="1678"/>
      <c r="G192" s="1635"/>
      <c r="H192" s="1675"/>
      <c r="I192" s="1635"/>
      <c r="J192" s="1635"/>
      <c r="K192" s="1635"/>
      <c r="L192" s="1635"/>
      <c r="M192" s="1635"/>
      <c r="N192" s="1635"/>
      <c r="O192" s="1635"/>
      <c r="P192" s="1635"/>
      <c r="Q192" s="1635"/>
      <c r="R192" s="1787"/>
      <c r="S192" s="1635"/>
      <c r="T192" s="1788"/>
      <c r="U192" s="1671"/>
      <c r="V192" s="1671"/>
    </row>
    <row r="193" spans="1:22" ht="28.5">
      <c r="A193" s="1678" t="s">
        <v>2553</v>
      </c>
      <c r="B193" s="1635" t="s">
        <v>2429</v>
      </c>
      <c r="C193" s="1783">
        <v>1</v>
      </c>
      <c r="D193" s="825" t="s">
        <v>2554</v>
      </c>
      <c r="E193" s="825"/>
      <c r="F193" s="1776" t="s">
        <v>2555</v>
      </c>
      <c r="G193" s="1635" t="s">
        <v>2556</v>
      </c>
      <c r="H193" s="1635"/>
      <c r="I193" s="1635"/>
      <c r="J193" s="1635"/>
      <c r="K193" s="1635"/>
      <c r="L193" s="1635"/>
      <c r="M193" s="1635"/>
      <c r="N193" s="1635"/>
      <c r="O193" s="1675"/>
      <c r="P193" s="1635"/>
      <c r="Q193" s="759"/>
      <c r="R193" s="1635"/>
      <c r="S193" s="1635"/>
      <c r="T193" s="1678"/>
      <c r="U193" s="1671">
        <v>0</v>
      </c>
      <c r="V193" s="1671">
        <v>0</v>
      </c>
    </row>
    <row r="194" spans="1:22" ht="28.5">
      <c r="A194" s="1678"/>
      <c r="B194" s="1635"/>
      <c r="C194" s="1783"/>
      <c r="D194" s="825" t="s">
        <v>2557</v>
      </c>
      <c r="E194" s="825"/>
      <c r="F194" s="1776"/>
      <c r="G194" s="1635"/>
      <c r="H194" s="1635"/>
      <c r="I194" s="1635"/>
      <c r="J194" s="1635"/>
      <c r="K194" s="1635"/>
      <c r="L194" s="1635"/>
      <c r="M194" s="1635"/>
      <c r="N194" s="1635"/>
      <c r="O194" s="1675"/>
      <c r="P194" s="1635"/>
      <c r="Q194" s="759"/>
      <c r="R194" s="1635"/>
      <c r="S194" s="1635"/>
      <c r="T194" s="1678"/>
      <c r="U194" s="1671"/>
      <c r="V194" s="1671"/>
    </row>
    <row r="195" spans="1:22">
      <c r="A195" s="1678"/>
      <c r="B195" s="1635"/>
      <c r="C195" s="1783"/>
      <c r="D195" s="825" t="s">
        <v>2558</v>
      </c>
      <c r="E195" s="825"/>
      <c r="F195" s="1776"/>
      <c r="G195" s="1635"/>
      <c r="H195" s="1635"/>
      <c r="I195" s="1635"/>
      <c r="J195" s="1635"/>
      <c r="K195" s="1635"/>
      <c r="L195" s="1635"/>
      <c r="M195" s="1635"/>
      <c r="N195" s="1635"/>
      <c r="O195" s="1675"/>
      <c r="P195" s="1635"/>
      <c r="Q195" s="759"/>
      <c r="R195" s="1635"/>
      <c r="S195" s="1635"/>
      <c r="T195" s="1678"/>
      <c r="U195" s="1671"/>
      <c r="V195" s="1671"/>
    </row>
    <row r="196" spans="1:22" ht="28.5">
      <c r="A196" s="1678" t="s">
        <v>2559</v>
      </c>
      <c r="B196" s="1635" t="s">
        <v>2560</v>
      </c>
      <c r="C196" s="1783">
        <v>52</v>
      </c>
      <c r="D196" s="825" t="s">
        <v>2561</v>
      </c>
      <c r="E196" s="825"/>
      <c r="F196" s="1776" t="s">
        <v>2562</v>
      </c>
      <c r="G196" s="1635" t="s">
        <v>2385</v>
      </c>
      <c r="H196" s="1675"/>
      <c r="I196" s="1675"/>
      <c r="J196" s="1675"/>
      <c r="K196" s="1675"/>
      <c r="L196" s="1675"/>
      <c r="M196" s="1675"/>
      <c r="N196" s="1675"/>
      <c r="O196" s="1675"/>
      <c r="P196" s="1675"/>
      <c r="Q196" s="1675"/>
      <c r="R196" s="1675"/>
      <c r="S196" s="1675"/>
      <c r="T196" s="1678"/>
      <c r="U196" s="1781">
        <v>0</v>
      </c>
      <c r="V196" s="1781">
        <v>0</v>
      </c>
    </row>
    <row r="197" spans="1:22">
      <c r="A197" s="1678"/>
      <c r="B197" s="1635"/>
      <c r="C197" s="1783"/>
      <c r="D197" s="825" t="s">
        <v>2563</v>
      </c>
      <c r="E197" s="825"/>
      <c r="F197" s="1776"/>
      <c r="G197" s="1635"/>
      <c r="H197" s="1675"/>
      <c r="I197" s="1675"/>
      <c r="J197" s="1675"/>
      <c r="K197" s="1675"/>
      <c r="L197" s="1675"/>
      <c r="M197" s="1675"/>
      <c r="N197" s="1675"/>
      <c r="O197" s="1675"/>
      <c r="P197" s="1675"/>
      <c r="Q197" s="1675"/>
      <c r="R197" s="1675"/>
      <c r="S197" s="1675"/>
      <c r="T197" s="1678"/>
      <c r="U197" s="1781"/>
      <c r="V197" s="1781"/>
    </row>
    <row r="198" spans="1:22" ht="28.5">
      <c r="A198" s="1678" t="s">
        <v>2564</v>
      </c>
      <c r="B198" s="1635" t="s">
        <v>2565</v>
      </c>
      <c r="C198" s="1775">
        <v>12</v>
      </c>
      <c r="D198" s="901" t="s">
        <v>2566</v>
      </c>
      <c r="E198" s="901"/>
      <c r="F198" s="1776" t="s">
        <v>2567</v>
      </c>
      <c r="G198" s="1777" t="s">
        <v>2568</v>
      </c>
      <c r="H198" s="1789"/>
      <c r="I198" s="1789"/>
      <c r="J198" s="1789"/>
      <c r="K198" s="1789"/>
      <c r="L198" s="1789"/>
      <c r="M198" s="1789"/>
      <c r="N198" s="1789"/>
      <c r="O198" s="1789"/>
      <c r="P198" s="1789"/>
      <c r="Q198" s="1789"/>
      <c r="R198" s="1789"/>
      <c r="S198" s="1789"/>
      <c r="T198" s="1790"/>
      <c r="U198" s="1781">
        <v>0</v>
      </c>
      <c r="V198" s="1781">
        <v>0</v>
      </c>
    </row>
    <row r="199" spans="1:22">
      <c r="A199" s="1678"/>
      <c r="B199" s="1635"/>
      <c r="C199" s="1775"/>
      <c r="D199" s="902" t="s">
        <v>2569</v>
      </c>
      <c r="E199" s="902"/>
      <c r="F199" s="1776"/>
      <c r="G199" s="1777"/>
      <c r="H199" s="1789"/>
      <c r="I199" s="1789"/>
      <c r="J199" s="1789"/>
      <c r="K199" s="1789"/>
      <c r="L199" s="1789"/>
      <c r="M199" s="1789"/>
      <c r="N199" s="1789"/>
      <c r="O199" s="1789"/>
      <c r="P199" s="1789"/>
      <c r="Q199" s="1789"/>
      <c r="R199" s="1789"/>
      <c r="S199" s="1789"/>
      <c r="T199" s="1790"/>
      <c r="U199" s="1781"/>
      <c r="V199" s="1781"/>
    </row>
    <row r="200" spans="1:22">
      <c r="A200" s="1776" t="s">
        <v>2570</v>
      </c>
      <c r="B200" s="1635" t="s">
        <v>2571</v>
      </c>
      <c r="C200" s="1775">
        <v>12</v>
      </c>
      <c r="D200" s="901" t="s">
        <v>2572</v>
      </c>
      <c r="E200" s="901"/>
      <c r="F200" s="1677" t="s">
        <v>2573</v>
      </c>
      <c r="G200" s="1777" t="s">
        <v>2568</v>
      </c>
      <c r="H200" s="1789"/>
      <c r="I200" s="1789"/>
      <c r="J200" s="1789"/>
      <c r="K200" s="1789"/>
      <c r="L200" s="1789"/>
      <c r="M200" s="1789"/>
      <c r="N200" s="1789"/>
      <c r="O200" s="1789"/>
      <c r="P200" s="1789"/>
      <c r="Q200" s="1789"/>
      <c r="R200" s="1789"/>
      <c r="S200" s="1789"/>
      <c r="T200" s="1790" t="s">
        <v>2574</v>
      </c>
      <c r="U200" s="1781">
        <v>25000</v>
      </c>
      <c r="V200" s="1781">
        <v>0</v>
      </c>
    </row>
    <row r="201" spans="1:22">
      <c r="A201" s="1776"/>
      <c r="B201" s="1635"/>
      <c r="C201" s="1775"/>
      <c r="D201" s="901" t="s">
        <v>2552</v>
      </c>
      <c r="E201" s="901"/>
      <c r="F201" s="1677"/>
      <c r="G201" s="1777"/>
      <c r="H201" s="1789"/>
      <c r="I201" s="1789"/>
      <c r="J201" s="1789"/>
      <c r="K201" s="1789"/>
      <c r="L201" s="1789"/>
      <c r="M201" s="1789"/>
      <c r="N201" s="1789"/>
      <c r="O201" s="1789"/>
      <c r="P201" s="1789"/>
      <c r="Q201" s="1789"/>
      <c r="R201" s="1789"/>
      <c r="S201" s="1789"/>
      <c r="T201" s="1790"/>
      <c r="U201" s="1781"/>
      <c r="V201" s="1781"/>
    </row>
    <row r="202" spans="1:22" ht="28.5">
      <c r="A202" s="1776"/>
      <c r="B202" s="1635"/>
      <c r="C202" s="1775"/>
      <c r="D202" s="901" t="s">
        <v>2575</v>
      </c>
      <c r="E202" s="901"/>
      <c r="F202" s="1677"/>
      <c r="G202" s="1777"/>
      <c r="H202" s="1789"/>
      <c r="I202" s="1789"/>
      <c r="J202" s="1789"/>
      <c r="K202" s="1789"/>
      <c r="L202" s="1789"/>
      <c r="M202" s="1789"/>
      <c r="N202" s="1789"/>
      <c r="O202" s="1789"/>
      <c r="P202" s="1789"/>
      <c r="Q202" s="1789"/>
      <c r="R202" s="1789"/>
      <c r="S202" s="1789"/>
      <c r="T202" s="1790"/>
      <c r="U202" s="1781"/>
      <c r="V202" s="1781"/>
    </row>
    <row r="203" spans="1:22">
      <c r="A203" s="1776" t="s">
        <v>2576</v>
      </c>
      <c r="B203" s="1635" t="s">
        <v>2577</v>
      </c>
      <c r="C203" s="1775">
        <v>12</v>
      </c>
      <c r="D203" s="901" t="s">
        <v>2572</v>
      </c>
      <c r="E203" s="901"/>
      <c r="F203" s="1776" t="s">
        <v>2455</v>
      </c>
      <c r="G203" s="1777" t="s">
        <v>2568</v>
      </c>
      <c r="H203" s="1789"/>
      <c r="I203" s="1799"/>
      <c r="J203" s="1799"/>
      <c r="K203" s="1789"/>
      <c r="L203" s="1799"/>
      <c r="M203" s="1799"/>
      <c r="N203" s="1789"/>
      <c r="O203" s="1799"/>
      <c r="P203" s="1799"/>
      <c r="Q203" s="1789"/>
      <c r="R203" s="1799"/>
      <c r="S203" s="1799"/>
      <c r="T203" s="1790"/>
      <c r="U203" s="1781">
        <v>0</v>
      </c>
      <c r="V203" s="1781">
        <v>0</v>
      </c>
    </row>
    <row r="204" spans="1:22">
      <c r="A204" s="1776"/>
      <c r="B204" s="1635"/>
      <c r="C204" s="1775"/>
      <c r="D204" s="901" t="s">
        <v>2578</v>
      </c>
      <c r="E204" s="901"/>
      <c r="F204" s="1776"/>
      <c r="G204" s="1777"/>
      <c r="H204" s="1789"/>
      <c r="I204" s="1799"/>
      <c r="J204" s="1799"/>
      <c r="K204" s="1789"/>
      <c r="L204" s="1799"/>
      <c r="M204" s="1799"/>
      <c r="N204" s="1789"/>
      <c r="O204" s="1799"/>
      <c r="P204" s="1799"/>
      <c r="Q204" s="1789"/>
      <c r="R204" s="1799"/>
      <c r="S204" s="1799"/>
      <c r="T204" s="1790"/>
      <c r="U204" s="1781"/>
      <c r="V204" s="1781"/>
    </row>
    <row r="205" spans="1:22" ht="28.5">
      <c r="A205" s="1776"/>
      <c r="B205" s="1635"/>
      <c r="C205" s="1775"/>
      <c r="D205" s="901" t="s">
        <v>2579</v>
      </c>
      <c r="E205" s="901"/>
      <c r="F205" s="1776"/>
      <c r="G205" s="1777"/>
      <c r="H205" s="1798"/>
      <c r="I205" s="1734"/>
      <c r="J205" s="1734"/>
      <c r="K205" s="1798"/>
      <c r="L205" s="1734"/>
      <c r="M205" s="1734"/>
      <c r="N205" s="1798"/>
      <c r="O205" s="1734"/>
      <c r="P205" s="1734"/>
      <c r="Q205" s="1798"/>
      <c r="R205" s="1734"/>
      <c r="S205" s="1734"/>
      <c r="T205" s="1790"/>
      <c r="U205" s="1781"/>
      <c r="V205" s="1781"/>
    </row>
    <row r="206" spans="1:22" ht="31.5" customHeight="1">
      <c r="A206" s="1678" t="s">
        <v>2580</v>
      </c>
      <c r="B206" s="1791" t="s">
        <v>2581</v>
      </c>
      <c r="C206" s="1792">
        <v>4</v>
      </c>
      <c r="D206" s="825" t="s">
        <v>2582</v>
      </c>
      <c r="E206" s="825"/>
      <c r="F206" s="1678" t="s">
        <v>2583</v>
      </c>
      <c r="G206" s="1793" t="s">
        <v>2568</v>
      </c>
      <c r="H206" s="903"/>
      <c r="I206" s="904"/>
      <c r="J206" s="905"/>
      <c r="K206" s="903"/>
      <c r="L206" s="906"/>
      <c r="M206" s="905"/>
      <c r="N206" s="903"/>
      <c r="O206" s="906"/>
      <c r="P206" s="905"/>
      <c r="Q206" s="903"/>
      <c r="R206" s="906"/>
      <c r="S206" s="905"/>
      <c r="T206" s="1794" t="s">
        <v>2584</v>
      </c>
      <c r="U206" s="1796">
        <v>0</v>
      </c>
      <c r="V206" s="1796">
        <v>0</v>
      </c>
    </row>
    <row r="207" spans="1:22" ht="39" customHeight="1">
      <c r="A207" s="1678"/>
      <c r="B207" s="1791"/>
      <c r="C207" s="1792"/>
      <c r="D207" s="825" t="s">
        <v>2585</v>
      </c>
      <c r="E207" s="825"/>
      <c r="F207" s="1678"/>
      <c r="G207" s="1793"/>
      <c r="H207" s="903"/>
      <c r="I207" s="904"/>
      <c r="J207" s="905"/>
      <c r="K207" s="903"/>
      <c r="L207" s="906"/>
      <c r="M207" s="905"/>
      <c r="N207" s="903"/>
      <c r="O207" s="906"/>
      <c r="P207" s="905"/>
      <c r="Q207" s="903"/>
      <c r="R207" s="906"/>
      <c r="S207" s="905"/>
      <c r="T207" s="1795"/>
      <c r="U207" s="1797"/>
      <c r="V207" s="1797"/>
    </row>
    <row r="208" spans="1:22">
      <c r="A208" s="1678" t="s">
        <v>2586</v>
      </c>
      <c r="B208" s="1791" t="s">
        <v>2587</v>
      </c>
      <c r="C208" s="1792">
        <v>12</v>
      </c>
      <c r="D208" s="825" t="s">
        <v>2582</v>
      </c>
      <c r="E208" s="825"/>
      <c r="F208" s="1678" t="s">
        <v>2588</v>
      </c>
      <c r="G208" s="1775" t="s">
        <v>2568</v>
      </c>
      <c r="H208" s="1801"/>
      <c r="I208" s="1801"/>
      <c r="J208" s="1801"/>
      <c r="K208" s="1801"/>
      <c r="L208" s="1801"/>
      <c r="M208" s="1801"/>
      <c r="N208" s="1801"/>
      <c r="O208" s="1801"/>
      <c r="P208" s="1801"/>
      <c r="Q208" s="1801"/>
      <c r="R208" s="1801"/>
      <c r="S208" s="1801"/>
      <c r="T208" s="1734"/>
      <c r="U208" s="1796">
        <v>0</v>
      </c>
      <c r="V208" s="1796">
        <v>0</v>
      </c>
    </row>
    <row r="209" spans="1:23">
      <c r="A209" s="1678"/>
      <c r="B209" s="1791"/>
      <c r="C209" s="1792"/>
      <c r="D209" s="825" t="s">
        <v>2589</v>
      </c>
      <c r="E209" s="825"/>
      <c r="F209" s="1678"/>
      <c r="G209" s="1775"/>
      <c r="H209" s="1801"/>
      <c r="I209" s="1801"/>
      <c r="J209" s="1801"/>
      <c r="K209" s="1801"/>
      <c r="L209" s="1801"/>
      <c r="M209" s="1801"/>
      <c r="N209" s="1801"/>
      <c r="O209" s="1801"/>
      <c r="P209" s="1801"/>
      <c r="Q209" s="1801"/>
      <c r="R209" s="1801"/>
      <c r="S209" s="1801"/>
      <c r="T209" s="1806"/>
      <c r="U209" s="1800"/>
      <c r="V209" s="1800"/>
    </row>
    <row r="210" spans="1:23">
      <c r="A210" s="1678"/>
      <c r="B210" s="1791"/>
      <c r="C210" s="1792"/>
      <c r="D210" s="825" t="s">
        <v>2590</v>
      </c>
      <c r="E210" s="825"/>
      <c r="F210" s="1678"/>
      <c r="G210" s="1775"/>
      <c r="H210" s="1802"/>
      <c r="I210" s="1802"/>
      <c r="J210" s="1802"/>
      <c r="K210" s="1802"/>
      <c r="L210" s="1802"/>
      <c r="M210" s="1802"/>
      <c r="N210" s="1802"/>
      <c r="O210" s="1802"/>
      <c r="P210" s="1802"/>
      <c r="Q210" s="1802"/>
      <c r="R210" s="1802"/>
      <c r="S210" s="1802"/>
      <c r="T210" s="1735"/>
      <c r="U210" s="1797"/>
      <c r="V210" s="1797"/>
    </row>
    <row r="211" spans="1:23" ht="36" customHeight="1">
      <c r="A211" s="1678" t="s">
        <v>2591</v>
      </c>
      <c r="B211" s="766"/>
      <c r="C211" s="907"/>
      <c r="D211" s="825" t="s">
        <v>2582</v>
      </c>
      <c r="E211" s="825"/>
      <c r="F211" s="1689" t="s">
        <v>2592</v>
      </c>
      <c r="G211" s="1775" t="s">
        <v>2568</v>
      </c>
      <c r="H211" s="1798"/>
      <c r="I211" s="1798"/>
      <c r="J211" s="1798"/>
      <c r="K211" s="1798"/>
      <c r="L211" s="1798"/>
      <c r="M211" s="1798"/>
      <c r="N211" s="1798"/>
      <c r="O211" s="1798"/>
      <c r="P211" s="1798"/>
      <c r="Q211" s="1798"/>
      <c r="R211" s="1798"/>
      <c r="S211" s="1798"/>
      <c r="T211" s="1734"/>
      <c r="U211" s="1796">
        <v>0</v>
      </c>
      <c r="V211" s="1796">
        <v>0</v>
      </c>
    </row>
    <row r="212" spans="1:23" ht="36" customHeight="1">
      <c r="A212" s="1678"/>
      <c r="B212" s="766"/>
      <c r="C212" s="907"/>
      <c r="D212" s="825" t="s">
        <v>2593</v>
      </c>
      <c r="E212" s="825"/>
      <c r="F212" s="1690"/>
      <c r="G212" s="1775"/>
      <c r="H212" s="1801"/>
      <c r="I212" s="1801"/>
      <c r="J212" s="1801"/>
      <c r="K212" s="1801"/>
      <c r="L212" s="1801"/>
      <c r="M212" s="1801"/>
      <c r="N212" s="1801"/>
      <c r="O212" s="1801"/>
      <c r="P212" s="1801"/>
      <c r="Q212" s="1801"/>
      <c r="R212" s="1801"/>
      <c r="S212" s="1801"/>
      <c r="T212" s="1806"/>
      <c r="U212" s="1800"/>
      <c r="V212" s="1800"/>
    </row>
    <row r="213" spans="1:23" ht="36" customHeight="1">
      <c r="A213" s="1678"/>
      <c r="B213" s="766"/>
      <c r="C213" s="907"/>
      <c r="D213" s="825" t="s">
        <v>2594</v>
      </c>
      <c r="E213" s="825"/>
      <c r="F213" s="1691"/>
      <c r="G213" s="1775"/>
      <c r="H213" s="1802"/>
      <c r="I213" s="1802"/>
      <c r="J213" s="1802"/>
      <c r="K213" s="1802"/>
      <c r="L213" s="1802"/>
      <c r="M213" s="1802"/>
      <c r="N213" s="1802"/>
      <c r="O213" s="1802"/>
      <c r="P213" s="1802"/>
      <c r="Q213" s="1802"/>
      <c r="R213" s="1802"/>
      <c r="S213" s="1802"/>
      <c r="T213" s="1735"/>
      <c r="U213" s="1797"/>
      <c r="V213" s="1797"/>
    </row>
    <row r="214" spans="1:23">
      <c r="A214" s="1689" t="s">
        <v>2595</v>
      </c>
      <c r="B214" s="766"/>
      <c r="C214" s="907"/>
      <c r="D214" s="825" t="s">
        <v>2582</v>
      </c>
      <c r="E214" s="847"/>
      <c r="F214" s="1689" t="s">
        <v>2596</v>
      </c>
      <c r="G214" s="1803" t="s">
        <v>2568</v>
      </c>
      <c r="H214" s="1803"/>
      <c r="I214" s="1798"/>
      <c r="J214" s="1803"/>
      <c r="K214" s="1803"/>
      <c r="L214" s="1803"/>
      <c r="M214" s="1803"/>
      <c r="N214" s="1798"/>
      <c r="O214" s="1803"/>
      <c r="P214" s="1803"/>
      <c r="Q214" s="1803"/>
      <c r="R214" s="1803"/>
      <c r="S214" s="1803"/>
      <c r="T214" s="1808" t="s">
        <v>2597</v>
      </c>
      <c r="U214" s="1796">
        <v>0</v>
      </c>
      <c r="V214" s="1796">
        <v>0</v>
      </c>
    </row>
    <row r="215" spans="1:23">
      <c r="A215" s="1690"/>
      <c r="B215" s="766"/>
      <c r="C215" s="907"/>
      <c r="D215" s="825" t="s">
        <v>2598</v>
      </c>
      <c r="E215" s="826"/>
      <c r="F215" s="1690"/>
      <c r="G215" s="1804"/>
      <c r="H215" s="1804"/>
      <c r="I215" s="1801"/>
      <c r="J215" s="1804"/>
      <c r="K215" s="1804"/>
      <c r="L215" s="1804"/>
      <c r="M215" s="1804"/>
      <c r="N215" s="1801"/>
      <c r="O215" s="1804"/>
      <c r="P215" s="1804"/>
      <c r="Q215" s="1804"/>
      <c r="R215" s="1804"/>
      <c r="S215" s="1804"/>
      <c r="T215" s="1809"/>
      <c r="U215" s="1800"/>
      <c r="V215" s="1800"/>
    </row>
    <row r="216" spans="1:23">
      <c r="A216" s="1691"/>
      <c r="B216" s="766"/>
      <c r="C216" s="907"/>
      <c r="D216" s="825" t="s">
        <v>205</v>
      </c>
      <c r="E216" s="827"/>
      <c r="F216" s="1691"/>
      <c r="G216" s="1805"/>
      <c r="H216" s="1805"/>
      <c r="I216" s="1802"/>
      <c r="J216" s="1805"/>
      <c r="K216" s="1805"/>
      <c r="L216" s="1805"/>
      <c r="M216" s="1805"/>
      <c r="N216" s="1802"/>
      <c r="O216" s="1805"/>
      <c r="P216" s="1805"/>
      <c r="Q216" s="1805"/>
      <c r="R216" s="1805"/>
      <c r="S216" s="1805"/>
      <c r="T216" s="1810"/>
      <c r="U216" s="1797"/>
      <c r="V216" s="1797"/>
    </row>
    <row r="217" spans="1:23" ht="32.25" customHeight="1">
      <c r="A217" s="1678" t="s">
        <v>2599</v>
      </c>
      <c r="B217" s="1791" t="s">
        <v>2600</v>
      </c>
      <c r="C217" s="1792">
        <v>4</v>
      </c>
      <c r="D217" s="825" t="s">
        <v>2601</v>
      </c>
      <c r="E217" s="825"/>
      <c r="F217" s="1678" t="s">
        <v>2567</v>
      </c>
      <c r="G217" s="1775" t="s">
        <v>2568</v>
      </c>
      <c r="H217" s="908"/>
      <c r="I217" s="908"/>
      <c r="J217" s="908"/>
      <c r="K217" s="908"/>
      <c r="L217" s="908"/>
      <c r="M217" s="908"/>
      <c r="N217" s="908"/>
      <c r="O217" s="908"/>
      <c r="P217" s="908"/>
      <c r="Q217" s="908"/>
      <c r="R217" s="908"/>
      <c r="S217" s="908"/>
      <c r="T217" s="1641" t="s">
        <v>2602</v>
      </c>
      <c r="U217" s="1796">
        <v>0</v>
      </c>
      <c r="V217" s="1796">
        <v>0</v>
      </c>
    </row>
    <row r="218" spans="1:23" ht="19.5" customHeight="1">
      <c r="A218" s="1678"/>
      <c r="B218" s="1791"/>
      <c r="C218" s="1792"/>
      <c r="D218" s="825" t="s">
        <v>2603</v>
      </c>
      <c r="E218" s="825"/>
      <c r="F218" s="1678"/>
      <c r="G218" s="1775"/>
      <c r="H218" s="908"/>
      <c r="I218" s="908"/>
      <c r="J218" s="908"/>
      <c r="K218" s="908"/>
      <c r="L218" s="908"/>
      <c r="M218" s="908"/>
      <c r="N218" s="908"/>
      <c r="O218" s="908"/>
      <c r="P218" s="908"/>
      <c r="Q218" s="908"/>
      <c r="R218" s="908"/>
      <c r="S218" s="908"/>
      <c r="T218" s="1710"/>
      <c r="U218" s="1800"/>
      <c r="V218" s="1800"/>
    </row>
    <row r="219" spans="1:23" ht="28.5">
      <c r="A219" s="1678"/>
      <c r="B219" s="1791"/>
      <c r="C219" s="1792"/>
      <c r="D219" s="825" t="s">
        <v>2604</v>
      </c>
      <c r="E219" s="825"/>
      <c r="F219" s="1678"/>
      <c r="G219" s="1775"/>
      <c r="H219" s="908"/>
      <c r="I219" s="908"/>
      <c r="J219" s="908"/>
      <c r="K219" s="908"/>
      <c r="L219" s="908"/>
      <c r="M219" s="908"/>
      <c r="N219" s="908"/>
      <c r="O219" s="908"/>
      <c r="P219" s="908"/>
      <c r="Q219" s="908"/>
      <c r="R219" s="908"/>
      <c r="S219" s="908"/>
      <c r="T219" s="1642"/>
      <c r="U219" s="1797"/>
      <c r="V219" s="1797"/>
    </row>
    <row r="220" spans="1:23">
      <c r="A220" s="1678" t="s">
        <v>2605</v>
      </c>
      <c r="B220" s="766"/>
      <c r="C220" s="1792">
        <v>40</v>
      </c>
      <c r="D220" s="825" t="s">
        <v>837</v>
      </c>
      <c r="E220" s="825"/>
      <c r="F220" s="1678" t="s">
        <v>2112</v>
      </c>
      <c r="G220" s="1635" t="s">
        <v>2606</v>
      </c>
      <c r="H220" s="908"/>
      <c r="I220" s="908"/>
      <c r="J220" s="908"/>
      <c r="K220" s="908"/>
      <c r="L220" s="908"/>
      <c r="M220" s="908"/>
      <c r="N220" s="908"/>
      <c r="O220" s="908"/>
      <c r="P220" s="908"/>
      <c r="Q220" s="908"/>
      <c r="R220" s="908"/>
      <c r="S220" s="908"/>
      <c r="T220" s="1677" t="s">
        <v>2607</v>
      </c>
      <c r="U220" s="1807"/>
      <c r="V220" s="1807"/>
    </row>
    <row r="221" spans="1:23" s="830" customFormat="1">
      <c r="A221" s="1678"/>
      <c r="B221" s="766"/>
      <c r="C221" s="1792"/>
      <c r="D221" s="825" t="s">
        <v>2608</v>
      </c>
      <c r="E221" s="825"/>
      <c r="F221" s="1678"/>
      <c r="G221" s="1635"/>
      <c r="H221" s="908"/>
      <c r="I221" s="908"/>
      <c r="J221" s="908"/>
      <c r="K221" s="908"/>
      <c r="L221" s="908"/>
      <c r="M221" s="908"/>
      <c r="N221" s="908"/>
      <c r="O221" s="908"/>
      <c r="P221" s="908"/>
      <c r="Q221" s="908"/>
      <c r="R221" s="908"/>
      <c r="S221" s="908"/>
      <c r="T221" s="1677"/>
      <c r="U221" s="1807"/>
      <c r="V221" s="1807"/>
      <c r="W221" s="801"/>
    </row>
    <row r="222" spans="1:23">
      <c r="A222" s="1678"/>
      <c r="B222" s="766"/>
      <c r="C222" s="1792"/>
      <c r="D222" s="825" t="s">
        <v>205</v>
      </c>
      <c r="E222" s="825"/>
      <c r="F222" s="1678"/>
      <c r="G222" s="1635"/>
      <c r="H222" s="908"/>
      <c r="I222" s="908"/>
      <c r="J222" s="908"/>
      <c r="K222" s="908"/>
      <c r="L222" s="908"/>
      <c r="M222" s="908"/>
      <c r="N222" s="908"/>
      <c r="O222" s="908"/>
      <c r="P222" s="908"/>
      <c r="Q222" s="908"/>
      <c r="R222" s="908"/>
      <c r="S222" s="908"/>
      <c r="T222" s="1677"/>
      <c r="U222" s="1807"/>
      <c r="V222" s="1807"/>
    </row>
    <row r="223" spans="1:23">
      <c r="A223" s="1678" t="s">
        <v>2609</v>
      </c>
      <c r="B223" s="1791" t="s">
        <v>2600</v>
      </c>
      <c r="C223" s="1792">
        <v>6</v>
      </c>
      <c r="D223" s="909" t="s">
        <v>2582</v>
      </c>
      <c r="E223" s="909"/>
      <c r="F223" s="1776" t="s">
        <v>2610</v>
      </c>
      <c r="G223" s="1777" t="s">
        <v>2611</v>
      </c>
      <c r="H223" s="908"/>
      <c r="I223" s="908"/>
      <c r="J223" s="908"/>
      <c r="K223" s="908"/>
      <c r="L223" s="908"/>
      <c r="M223" s="908"/>
      <c r="N223" s="908"/>
      <c r="O223" s="908"/>
      <c r="P223" s="908"/>
      <c r="Q223" s="908"/>
      <c r="R223" s="908"/>
      <c r="S223" s="908"/>
      <c r="T223" s="1734"/>
      <c r="U223" s="1796">
        <v>0</v>
      </c>
      <c r="V223" s="1796">
        <v>0</v>
      </c>
    </row>
    <row r="224" spans="1:23" s="858" customFormat="1" ht="30.75" customHeight="1">
      <c r="A224" s="1678"/>
      <c r="B224" s="1791"/>
      <c r="C224" s="1792"/>
      <c r="D224" s="909" t="s">
        <v>2612</v>
      </c>
      <c r="E224" s="909"/>
      <c r="F224" s="1776"/>
      <c r="G224" s="1777"/>
      <c r="H224" s="908"/>
      <c r="I224" s="908"/>
      <c r="J224" s="908"/>
      <c r="K224" s="908"/>
      <c r="L224" s="908"/>
      <c r="M224" s="908"/>
      <c r="N224" s="908"/>
      <c r="O224" s="908"/>
      <c r="P224" s="908"/>
      <c r="Q224" s="908"/>
      <c r="R224" s="908"/>
      <c r="S224" s="908"/>
      <c r="T224" s="1806"/>
      <c r="U224" s="1800"/>
      <c r="V224" s="1800"/>
      <c r="W224" s="910"/>
    </row>
    <row r="225" spans="1:23" s="858" customFormat="1" ht="28.5">
      <c r="A225" s="1678"/>
      <c r="B225" s="1791"/>
      <c r="C225" s="1792"/>
      <c r="D225" s="909" t="s">
        <v>2613</v>
      </c>
      <c r="E225" s="909"/>
      <c r="F225" s="1776"/>
      <c r="G225" s="1777"/>
      <c r="H225" s="908"/>
      <c r="I225" s="908"/>
      <c r="J225" s="908"/>
      <c r="K225" s="908"/>
      <c r="L225" s="908"/>
      <c r="M225" s="908"/>
      <c r="N225" s="908"/>
      <c r="O225" s="908"/>
      <c r="P225" s="908"/>
      <c r="Q225" s="908"/>
      <c r="R225" s="908"/>
      <c r="S225" s="908"/>
      <c r="T225" s="1735"/>
      <c r="U225" s="1797"/>
      <c r="V225" s="1797"/>
      <c r="W225" s="910"/>
    </row>
    <row r="226" spans="1:23" s="858" customFormat="1">
      <c r="A226" s="1652" t="s">
        <v>2</v>
      </c>
      <c r="B226" s="1652"/>
      <c r="C226" s="1652"/>
      <c r="D226" s="1652"/>
      <c r="E226" s="1652"/>
      <c r="F226" s="1652"/>
      <c r="G226" s="1652"/>
      <c r="H226" s="1652"/>
      <c r="I226" s="1652"/>
      <c r="J226" s="1652"/>
      <c r="K226" s="1652"/>
      <c r="L226" s="1652"/>
      <c r="M226" s="1652"/>
      <c r="N226" s="1652"/>
      <c r="O226" s="1652"/>
      <c r="P226" s="1652"/>
      <c r="Q226" s="1652"/>
      <c r="R226" s="1652"/>
      <c r="S226" s="1652"/>
      <c r="T226" s="1652"/>
      <c r="U226" s="1652"/>
      <c r="V226" s="1652"/>
    </row>
    <row r="227" spans="1:23" s="858" customFormat="1">
      <c r="A227" s="765">
        <v>1</v>
      </c>
      <c r="B227" s="765">
        <v>2</v>
      </c>
      <c r="C227" s="765">
        <v>3</v>
      </c>
      <c r="D227" s="765">
        <v>4</v>
      </c>
      <c r="E227" s="765"/>
      <c r="F227" s="767">
        <v>5</v>
      </c>
      <c r="G227" s="767">
        <v>6</v>
      </c>
      <c r="H227" s="1633">
        <v>7</v>
      </c>
      <c r="I227" s="1633"/>
      <c r="J227" s="1633"/>
      <c r="K227" s="1633"/>
      <c r="L227" s="1633"/>
      <c r="M227" s="1633"/>
      <c r="N227" s="1633"/>
      <c r="O227" s="1633"/>
      <c r="P227" s="1633"/>
      <c r="Q227" s="1633"/>
      <c r="R227" s="1633"/>
      <c r="S227" s="1633"/>
      <c r="T227" s="1634">
        <v>8</v>
      </c>
      <c r="U227" s="1634"/>
      <c r="V227" s="1634"/>
    </row>
    <row r="228" spans="1:23" s="858" customFormat="1">
      <c r="A228" s="1658" t="s">
        <v>2257</v>
      </c>
      <c r="B228" s="1658" t="s">
        <v>5</v>
      </c>
      <c r="C228" s="1658" t="s">
        <v>6</v>
      </c>
      <c r="D228" s="1652" t="s">
        <v>7</v>
      </c>
      <c r="E228" s="1658" t="s">
        <v>1411</v>
      </c>
      <c r="F228" s="1661" t="s">
        <v>179</v>
      </c>
      <c r="G228" s="1652" t="s">
        <v>180</v>
      </c>
      <c r="H228" s="1652" t="s">
        <v>10</v>
      </c>
      <c r="I228" s="1652"/>
      <c r="J228" s="1652"/>
      <c r="K228" s="1652"/>
      <c r="L228" s="1652"/>
      <c r="M228" s="1652"/>
      <c r="N228" s="1652"/>
      <c r="O228" s="1652"/>
      <c r="P228" s="1652"/>
      <c r="Q228" s="1652"/>
      <c r="R228" s="1652"/>
      <c r="S228" s="1652"/>
      <c r="T228" s="1654" t="s">
        <v>11</v>
      </c>
      <c r="U228" s="1654"/>
      <c r="V228" s="1654"/>
      <c r="W228" s="1811"/>
    </row>
    <row r="229" spans="1:23" s="858" customFormat="1">
      <c r="A229" s="1659"/>
      <c r="B229" s="1659"/>
      <c r="C229" s="1659"/>
      <c r="D229" s="1652"/>
      <c r="E229" s="1659"/>
      <c r="F229" s="1661"/>
      <c r="G229" s="1652"/>
      <c r="H229" s="1633" t="s">
        <v>12</v>
      </c>
      <c r="I229" s="1633"/>
      <c r="J229" s="1633"/>
      <c r="K229" s="1633" t="s">
        <v>13</v>
      </c>
      <c r="L229" s="1633"/>
      <c r="M229" s="1633"/>
      <c r="N229" s="1633" t="s">
        <v>14</v>
      </c>
      <c r="O229" s="1633"/>
      <c r="P229" s="1633"/>
      <c r="Q229" s="1633" t="s">
        <v>15</v>
      </c>
      <c r="R229" s="1633"/>
      <c r="S229" s="1633"/>
      <c r="T229" s="1717" t="s">
        <v>1306</v>
      </c>
      <c r="U229" s="1657" t="s">
        <v>181</v>
      </c>
      <c r="V229" s="1657"/>
      <c r="W229" s="1811"/>
    </row>
    <row r="230" spans="1:23" s="911" customFormat="1">
      <c r="A230" s="1660"/>
      <c r="B230" s="1660"/>
      <c r="C230" s="1660"/>
      <c r="D230" s="1652"/>
      <c r="E230" s="1660"/>
      <c r="F230" s="1661"/>
      <c r="G230" s="1652"/>
      <c r="H230" s="769">
        <v>1</v>
      </c>
      <c r="I230" s="769">
        <v>2</v>
      </c>
      <c r="J230" s="769">
        <v>3</v>
      </c>
      <c r="K230" s="769">
        <v>4</v>
      </c>
      <c r="L230" s="769">
        <v>5</v>
      </c>
      <c r="M230" s="769">
        <v>6</v>
      </c>
      <c r="N230" s="769">
        <v>7</v>
      </c>
      <c r="O230" s="769">
        <v>8</v>
      </c>
      <c r="P230" s="769">
        <v>9</v>
      </c>
      <c r="Q230" s="769">
        <v>10</v>
      </c>
      <c r="R230" s="769">
        <v>11</v>
      </c>
      <c r="S230" s="769">
        <v>12</v>
      </c>
      <c r="T230" s="1717"/>
      <c r="U230" s="770" t="s">
        <v>18</v>
      </c>
      <c r="V230" s="770" t="s">
        <v>19</v>
      </c>
    </row>
    <row r="231" spans="1:23" s="911" customFormat="1">
      <c r="A231" s="1689" t="s">
        <v>2614</v>
      </c>
      <c r="B231" s="766"/>
      <c r="C231" s="766"/>
      <c r="D231" s="819" t="s">
        <v>2615</v>
      </c>
      <c r="E231" s="819"/>
      <c r="F231" s="1732" t="s">
        <v>2121</v>
      </c>
      <c r="G231" s="1733" t="s">
        <v>2568</v>
      </c>
      <c r="H231" s="1818"/>
      <c r="I231" s="1818"/>
      <c r="J231" s="1818"/>
      <c r="K231" s="1818"/>
      <c r="L231" s="1818"/>
      <c r="M231" s="1821"/>
      <c r="N231" s="1818"/>
      <c r="O231" s="1818"/>
      <c r="P231" s="1818"/>
      <c r="Q231" s="1818"/>
      <c r="R231" s="1818"/>
      <c r="S231" s="1821"/>
      <c r="T231" s="1812"/>
      <c r="U231" s="1815">
        <v>0</v>
      </c>
      <c r="V231" s="1815">
        <v>0</v>
      </c>
    </row>
    <row r="232" spans="1:23" s="911" customFormat="1" ht="28.5">
      <c r="A232" s="1690"/>
      <c r="B232" s="766"/>
      <c r="C232" s="766"/>
      <c r="D232" s="819" t="s">
        <v>2616</v>
      </c>
      <c r="E232" s="819"/>
      <c r="F232" s="1732"/>
      <c r="G232" s="1733"/>
      <c r="H232" s="1819"/>
      <c r="I232" s="1819"/>
      <c r="J232" s="1819"/>
      <c r="K232" s="1819"/>
      <c r="L232" s="1819"/>
      <c r="M232" s="1822"/>
      <c r="N232" s="1819"/>
      <c r="O232" s="1819"/>
      <c r="P232" s="1819"/>
      <c r="Q232" s="1819"/>
      <c r="R232" s="1819"/>
      <c r="S232" s="1822"/>
      <c r="T232" s="1813"/>
      <c r="U232" s="1816"/>
      <c r="V232" s="1816"/>
    </row>
    <row r="233" spans="1:23" s="911" customFormat="1">
      <c r="A233" s="1690"/>
      <c r="B233" s="766"/>
      <c r="C233" s="766"/>
      <c r="D233" s="819" t="s">
        <v>2617</v>
      </c>
      <c r="E233" s="819"/>
      <c r="F233" s="1732"/>
      <c r="G233" s="1733"/>
      <c r="H233" s="1819"/>
      <c r="I233" s="1819"/>
      <c r="J233" s="1819"/>
      <c r="K233" s="1819"/>
      <c r="L233" s="1819"/>
      <c r="M233" s="1822"/>
      <c r="N233" s="1819"/>
      <c r="O233" s="1819"/>
      <c r="P233" s="1819"/>
      <c r="Q233" s="1819"/>
      <c r="R233" s="1819"/>
      <c r="S233" s="1822"/>
      <c r="T233" s="1813"/>
      <c r="U233" s="1816"/>
      <c r="V233" s="1816"/>
    </row>
    <row r="234" spans="1:23" s="911" customFormat="1">
      <c r="A234" s="1691"/>
      <c r="B234" s="766"/>
      <c r="C234" s="766"/>
      <c r="D234" s="819" t="s">
        <v>2618</v>
      </c>
      <c r="E234" s="819"/>
      <c r="F234" s="1732"/>
      <c r="G234" s="1733"/>
      <c r="H234" s="1820"/>
      <c r="I234" s="1820"/>
      <c r="J234" s="1820"/>
      <c r="K234" s="1820"/>
      <c r="L234" s="1820"/>
      <c r="M234" s="1823"/>
      <c r="N234" s="1820"/>
      <c r="O234" s="1820"/>
      <c r="P234" s="1820"/>
      <c r="Q234" s="1820"/>
      <c r="R234" s="1820"/>
      <c r="S234" s="1823"/>
      <c r="T234" s="1814"/>
      <c r="U234" s="1817"/>
      <c r="V234" s="1817"/>
    </row>
    <row r="235" spans="1:23" s="911" customFormat="1" ht="33.75" customHeight="1">
      <c r="A235" s="1678" t="s">
        <v>2619</v>
      </c>
      <c r="B235" s="1733" t="s">
        <v>2620</v>
      </c>
      <c r="C235" s="1740">
        <v>1</v>
      </c>
      <c r="D235" s="819" t="s">
        <v>2621</v>
      </c>
      <c r="E235" s="819"/>
      <c r="F235" s="1732" t="s">
        <v>2622</v>
      </c>
      <c r="G235" s="1733" t="s">
        <v>2623</v>
      </c>
      <c r="H235" s="1733"/>
      <c r="I235" s="1733"/>
      <c r="J235" s="1733"/>
      <c r="K235" s="1733"/>
      <c r="L235" s="1733"/>
      <c r="M235" s="1733"/>
      <c r="N235" s="1824"/>
      <c r="O235" s="1736"/>
      <c r="P235" s="1824"/>
      <c r="Q235" s="1733"/>
      <c r="R235" s="1733"/>
      <c r="S235" s="1733"/>
      <c r="T235" s="1732"/>
      <c r="U235" s="1748">
        <v>0</v>
      </c>
      <c r="V235" s="1748">
        <v>0</v>
      </c>
    </row>
    <row r="236" spans="1:23" s="911" customFormat="1" ht="23.25" customHeight="1">
      <c r="A236" s="1678"/>
      <c r="B236" s="1733"/>
      <c r="C236" s="1740"/>
      <c r="D236" s="819" t="s">
        <v>2624</v>
      </c>
      <c r="E236" s="819"/>
      <c r="F236" s="1732"/>
      <c r="G236" s="1733"/>
      <c r="H236" s="1733"/>
      <c r="I236" s="1733"/>
      <c r="J236" s="1733"/>
      <c r="K236" s="1733"/>
      <c r="L236" s="1733"/>
      <c r="M236" s="1733"/>
      <c r="N236" s="1825"/>
      <c r="O236" s="1736"/>
      <c r="P236" s="1825"/>
      <c r="Q236" s="1733"/>
      <c r="R236" s="1733"/>
      <c r="S236" s="1733"/>
      <c r="T236" s="1732"/>
      <c r="U236" s="1748"/>
      <c r="V236" s="1748"/>
    </row>
    <row r="237" spans="1:23" ht="18" customHeight="1">
      <c r="A237" s="1678"/>
      <c r="B237" s="1733"/>
      <c r="C237" s="1740"/>
      <c r="D237" s="819" t="s">
        <v>2426</v>
      </c>
      <c r="E237" s="819"/>
      <c r="F237" s="1732"/>
      <c r="G237" s="1733"/>
      <c r="H237" s="1733"/>
      <c r="I237" s="1733"/>
      <c r="J237" s="1733"/>
      <c r="K237" s="1733"/>
      <c r="L237" s="1733"/>
      <c r="M237" s="1733"/>
      <c r="N237" s="1826"/>
      <c r="O237" s="1736"/>
      <c r="P237" s="1826"/>
      <c r="Q237" s="1733"/>
      <c r="R237" s="1733"/>
      <c r="S237" s="1733"/>
      <c r="T237" s="1732"/>
      <c r="U237" s="1748"/>
      <c r="V237" s="1748"/>
    </row>
    <row r="238" spans="1:23" ht="27.75" customHeight="1">
      <c r="A238" s="1678" t="s">
        <v>2625</v>
      </c>
      <c r="B238" s="1635" t="s">
        <v>2626</v>
      </c>
      <c r="C238" s="1750">
        <v>1</v>
      </c>
      <c r="D238" s="819" t="s">
        <v>2454</v>
      </c>
      <c r="E238" s="819"/>
      <c r="F238" s="1732" t="s">
        <v>2455</v>
      </c>
      <c r="G238" s="1635" t="s">
        <v>2627</v>
      </c>
      <c r="H238" s="912"/>
      <c r="I238" s="912"/>
      <c r="J238" s="912"/>
      <c r="K238" s="912"/>
      <c r="L238" s="912"/>
      <c r="M238" s="912"/>
      <c r="N238" s="912"/>
      <c r="O238" s="912"/>
      <c r="P238" s="912"/>
      <c r="Q238" s="912"/>
      <c r="R238" s="912"/>
      <c r="S238" s="913"/>
      <c r="T238" s="1732" t="s">
        <v>2628</v>
      </c>
      <c r="U238" s="1671">
        <v>0</v>
      </c>
      <c r="V238" s="1671">
        <v>0</v>
      </c>
    </row>
    <row r="239" spans="1:23" ht="27" customHeight="1">
      <c r="A239" s="1678"/>
      <c r="B239" s="1635"/>
      <c r="C239" s="1750"/>
      <c r="D239" s="819" t="s">
        <v>2629</v>
      </c>
      <c r="E239" s="819"/>
      <c r="F239" s="1732"/>
      <c r="G239" s="1635"/>
      <c r="H239" s="912"/>
      <c r="I239" s="912"/>
      <c r="J239" s="912"/>
      <c r="K239" s="912"/>
      <c r="L239" s="912"/>
      <c r="M239" s="912"/>
      <c r="N239" s="912"/>
      <c r="O239" s="912"/>
      <c r="P239" s="912"/>
      <c r="Q239" s="912"/>
      <c r="R239" s="912"/>
      <c r="S239" s="913"/>
      <c r="T239" s="1732"/>
      <c r="U239" s="1671"/>
      <c r="V239" s="1671"/>
    </row>
    <row r="240" spans="1:23" ht="28.5" customHeight="1">
      <c r="A240" s="1678"/>
      <c r="B240" s="1635"/>
      <c r="C240" s="1750"/>
      <c r="D240" s="819" t="s">
        <v>2630</v>
      </c>
      <c r="E240" s="819"/>
      <c r="F240" s="1732"/>
      <c r="G240" s="1635"/>
      <c r="H240" s="912"/>
      <c r="I240" s="912"/>
      <c r="J240" s="912"/>
      <c r="K240" s="912"/>
      <c r="L240" s="912"/>
      <c r="M240" s="912"/>
      <c r="N240" s="912"/>
      <c r="O240" s="912"/>
      <c r="P240" s="912"/>
      <c r="Q240" s="912"/>
      <c r="R240" s="912"/>
      <c r="S240" s="913"/>
      <c r="T240" s="1732"/>
      <c r="U240" s="1671"/>
      <c r="V240" s="1671"/>
    </row>
    <row r="241" spans="1:22" ht="27.75" customHeight="1">
      <c r="A241" s="1689" t="s">
        <v>2631</v>
      </c>
      <c r="B241" s="766"/>
      <c r="C241" s="912"/>
      <c r="D241" s="819" t="s">
        <v>2454</v>
      </c>
      <c r="E241" s="819"/>
      <c r="F241" s="1732" t="s">
        <v>2455</v>
      </c>
      <c r="G241" s="1635" t="s">
        <v>2632</v>
      </c>
      <c r="H241" s="912"/>
      <c r="I241" s="912"/>
      <c r="J241" s="912"/>
      <c r="K241" s="912"/>
      <c r="L241" s="912"/>
      <c r="M241" s="912"/>
      <c r="N241" s="912"/>
      <c r="O241" s="912"/>
      <c r="P241" s="912"/>
      <c r="Q241" s="912"/>
      <c r="R241" s="912"/>
      <c r="S241" s="913"/>
      <c r="T241" s="1732" t="s">
        <v>2633</v>
      </c>
      <c r="U241" s="1748">
        <v>0</v>
      </c>
      <c r="V241" s="1748">
        <v>0</v>
      </c>
    </row>
    <row r="242" spans="1:22" ht="15.75" customHeight="1">
      <c r="A242" s="1690"/>
      <c r="B242" s="766"/>
      <c r="C242" s="912"/>
      <c r="D242" s="819" t="s">
        <v>2629</v>
      </c>
      <c r="E242" s="819"/>
      <c r="F242" s="1732"/>
      <c r="G242" s="1635"/>
      <c r="H242" s="912"/>
      <c r="I242" s="912"/>
      <c r="J242" s="912"/>
      <c r="K242" s="912"/>
      <c r="L242" s="912"/>
      <c r="M242" s="912"/>
      <c r="N242" s="912"/>
      <c r="O242" s="912"/>
      <c r="P242" s="912"/>
      <c r="Q242" s="912"/>
      <c r="R242" s="912"/>
      <c r="S242" s="913"/>
      <c r="T242" s="1732"/>
      <c r="U242" s="1748"/>
      <c r="V242" s="1748"/>
    </row>
    <row r="243" spans="1:22" ht="18.75" customHeight="1">
      <c r="A243" s="1691"/>
      <c r="B243" s="766"/>
      <c r="C243" s="912"/>
      <c r="D243" s="819" t="s">
        <v>2630</v>
      </c>
      <c r="E243" s="819"/>
      <c r="F243" s="1732"/>
      <c r="G243" s="1635"/>
      <c r="H243" s="912"/>
      <c r="I243" s="912"/>
      <c r="J243" s="912"/>
      <c r="K243" s="912"/>
      <c r="L243" s="912"/>
      <c r="M243" s="912"/>
      <c r="N243" s="912"/>
      <c r="O243" s="912"/>
      <c r="P243" s="912"/>
      <c r="Q243" s="912"/>
      <c r="R243" s="912"/>
      <c r="S243" s="914"/>
      <c r="T243" s="1732"/>
      <c r="U243" s="1748"/>
      <c r="V243" s="1748"/>
    </row>
    <row r="244" spans="1:22" ht="27" customHeight="1">
      <c r="A244" s="1689" t="s">
        <v>2634</v>
      </c>
      <c r="B244" s="766"/>
      <c r="C244" s="912"/>
      <c r="D244" s="819" t="s">
        <v>2635</v>
      </c>
      <c r="E244" s="819"/>
      <c r="F244" s="1732" t="s">
        <v>2636</v>
      </c>
      <c r="G244" s="1635" t="s">
        <v>2385</v>
      </c>
      <c r="H244" s="912"/>
      <c r="I244" s="912"/>
      <c r="J244" s="912"/>
      <c r="K244" s="912"/>
      <c r="L244" s="912"/>
      <c r="M244" s="912"/>
      <c r="N244" s="912"/>
      <c r="O244" s="912"/>
      <c r="P244" s="913"/>
      <c r="Q244" s="912"/>
      <c r="R244" s="915"/>
      <c r="S244" s="905"/>
      <c r="T244" s="1827" t="s">
        <v>2637</v>
      </c>
      <c r="U244" s="1815">
        <v>0</v>
      </c>
      <c r="V244" s="1815">
        <v>0</v>
      </c>
    </row>
    <row r="245" spans="1:22" ht="27" customHeight="1">
      <c r="A245" s="1691"/>
      <c r="B245" s="766"/>
      <c r="C245" s="912"/>
      <c r="D245" s="819" t="s">
        <v>2638</v>
      </c>
      <c r="E245" s="819"/>
      <c r="F245" s="1732"/>
      <c r="G245" s="1635"/>
      <c r="H245" s="912"/>
      <c r="I245" s="912"/>
      <c r="J245" s="912"/>
      <c r="K245" s="912"/>
      <c r="L245" s="912"/>
      <c r="M245" s="912"/>
      <c r="N245" s="912"/>
      <c r="O245" s="912"/>
      <c r="P245" s="913"/>
      <c r="Q245" s="912"/>
      <c r="R245" s="915"/>
      <c r="S245" s="905"/>
      <c r="T245" s="1828"/>
      <c r="U245" s="1817"/>
      <c r="V245" s="1817"/>
    </row>
    <row r="246" spans="1:22" ht="38.25" customHeight="1">
      <c r="A246" s="1677" t="s">
        <v>2639</v>
      </c>
      <c r="B246" s="1733" t="s">
        <v>2640</v>
      </c>
      <c r="C246" s="1739">
        <v>0.75</v>
      </c>
      <c r="D246" s="825" t="s">
        <v>2641</v>
      </c>
      <c r="E246" s="825"/>
      <c r="F246" s="1732" t="s">
        <v>2466</v>
      </c>
      <c r="G246" s="1733" t="s">
        <v>2642</v>
      </c>
      <c r="H246" s="916"/>
      <c r="I246" s="916"/>
      <c r="J246" s="916"/>
      <c r="K246" s="916"/>
      <c r="L246" s="916"/>
      <c r="M246" s="916"/>
      <c r="N246" s="916"/>
      <c r="O246" s="916"/>
      <c r="P246" s="916"/>
      <c r="Q246" s="916"/>
      <c r="R246" s="916"/>
      <c r="S246" s="917"/>
      <c r="T246" s="1678" t="s">
        <v>2643</v>
      </c>
      <c r="U246" s="1726"/>
      <c r="V246" s="1671">
        <v>0</v>
      </c>
    </row>
    <row r="247" spans="1:22" ht="33" customHeight="1">
      <c r="A247" s="1677"/>
      <c r="B247" s="1733"/>
      <c r="C247" s="1739"/>
      <c r="D247" s="825" t="s">
        <v>2644</v>
      </c>
      <c r="E247" s="825"/>
      <c r="F247" s="1732"/>
      <c r="G247" s="1733"/>
      <c r="H247" s="916"/>
      <c r="I247" s="916"/>
      <c r="J247" s="916"/>
      <c r="K247" s="916"/>
      <c r="L247" s="916"/>
      <c r="M247" s="916"/>
      <c r="N247" s="916"/>
      <c r="O247" s="916"/>
      <c r="P247" s="916"/>
      <c r="Q247" s="916"/>
      <c r="R247" s="916"/>
      <c r="S247" s="918"/>
      <c r="T247" s="1678"/>
      <c r="U247" s="1726"/>
      <c r="V247" s="1671"/>
    </row>
    <row r="248" spans="1:22" ht="28.5">
      <c r="A248" s="1677"/>
      <c r="B248" s="1733"/>
      <c r="C248" s="1739"/>
      <c r="D248" s="825" t="s">
        <v>2645</v>
      </c>
      <c r="E248" s="825"/>
      <c r="F248" s="1732"/>
      <c r="G248" s="1733"/>
      <c r="H248" s="916"/>
      <c r="I248" s="916"/>
      <c r="J248" s="916"/>
      <c r="K248" s="916"/>
      <c r="L248" s="916"/>
      <c r="M248" s="916"/>
      <c r="N248" s="916"/>
      <c r="O248" s="916"/>
      <c r="P248" s="916"/>
      <c r="Q248" s="916"/>
      <c r="R248" s="916"/>
      <c r="S248" s="918"/>
      <c r="T248" s="1678"/>
      <c r="U248" s="1726"/>
      <c r="V248" s="1671"/>
    </row>
    <row r="249" spans="1:22" ht="32.25" customHeight="1">
      <c r="A249" s="1677"/>
      <c r="B249" s="1733"/>
      <c r="C249" s="1739"/>
      <c r="D249" s="819" t="s">
        <v>2646</v>
      </c>
      <c r="E249" s="819"/>
      <c r="F249" s="1732"/>
      <c r="G249" s="1733"/>
      <c r="H249" s="916"/>
      <c r="I249" s="916"/>
      <c r="J249" s="916"/>
      <c r="K249" s="916"/>
      <c r="L249" s="916"/>
      <c r="M249" s="916"/>
      <c r="N249" s="916"/>
      <c r="O249" s="916"/>
      <c r="P249" s="916"/>
      <c r="Q249" s="916"/>
      <c r="R249" s="916"/>
      <c r="S249" s="918"/>
      <c r="T249" s="1678"/>
      <c r="U249" s="1726"/>
      <c r="V249" s="1671"/>
    </row>
    <row r="250" spans="1:22" ht="28.5">
      <c r="A250" s="1678" t="s">
        <v>2647</v>
      </c>
      <c r="B250" s="1733" t="s">
        <v>2640</v>
      </c>
      <c r="C250" s="1739">
        <v>0.75</v>
      </c>
      <c r="D250" s="825" t="s">
        <v>2648</v>
      </c>
      <c r="E250" s="825"/>
      <c r="F250" s="1732" t="s">
        <v>2649</v>
      </c>
      <c r="G250" s="1733" t="s">
        <v>2650</v>
      </c>
      <c r="H250" s="916"/>
      <c r="I250" s="916"/>
      <c r="J250" s="916"/>
      <c r="K250" s="918"/>
      <c r="L250" s="916"/>
      <c r="M250" s="916"/>
      <c r="N250" s="916"/>
      <c r="O250" s="916"/>
      <c r="P250" s="916"/>
      <c r="Q250" s="916"/>
      <c r="R250" s="916"/>
      <c r="S250" s="916"/>
      <c r="T250" s="1678" t="s">
        <v>2651</v>
      </c>
      <c r="U250" s="1671">
        <v>0</v>
      </c>
      <c r="V250" s="1671">
        <v>10000</v>
      </c>
    </row>
    <row r="251" spans="1:22" ht="19.5" customHeight="1">
      <c r="A251" s="1678"/>
      <c r="B251" s="1733"/>
      <c r="C251" s="1739"/>
      <c r="D251" s="825" t="s">
        <v>2652</v>
      </c>
      <c r="E251" s="825"/>
      <c r="F251" s="1732"/>
      <c r="G251" s="1733"/>
      <c r="H251" s="916"/>
      <c r="I251" s="916"/>
      <c r="J251" s="916"/>
      <c r="K251" s="916"/>
      <c r="L251" s="918"/>
      <c r="M251" s="916"/>
      <c r="N251" s="916"/>
      <c r="O251" s="916"/>
      <c r="P251" s="916"/>
      <c r="Q251" s="916"/>
      <c r="R251" s="916"/>
      <c r="S251" s="916"/>
      <c r="T251" s="1678"/>
      <c r="U251" s="1671"/>
      <c r="V251" s="1671"/>
    </row>
    <row r="252" spans="1:22" ht="27" customHeight="1">
      <c r="A252" s="1678"/>
      <c r="B252" s="1733"/>
      <c r="C252" s="1739"/>
      <c r="D252" s="825" t="s">
        <v>2645</v>
      </c>
      <c r="E252" s="825"/>
      <c r="F252" s="1732"/>
      <c r="G252" s="1733"/>
      <c r="H252" s="916"/>
      <c r="I252" s="916"/>
      <c r="J252" s="916"/>
      <c r="K252" s="916"/>
      <c r="L252" s="916"/>
      <c r="M252" s="916"/>
      <c r="N252" s="916"/>
      <c r="O252" s="916"/>
      <c r="P252" s="916"/>
      <c r="Q252" s="918"/>
      <c r="R252" s="919"/>
      <c r="S252" s="916"/>
      <c r="T252" s="1678"/>
      <c r="U252" s="1671"/>
      <c r="V252" s="1671"/>
    </row>
    <row r="253" spans="1:22" ht="16.5" customHeight="1">
      <c r="A253" s="1678"/>
      <c r="B253" s="1733"/>
      <c r="C253" s="1739"/>
      <c r="D253" s="819" t="s">
        <v>2653</v>
      </c>
      <c r="E253" s="819"/>
      <c r="F253" s="1732"/>
      <c r="G253" s="1733"/>
      <c r="H253" s="916"/>
      <c r="I253" s="916"/>
      <c r="J253" s="916"/>
      <c r="K253" s="916"/>
      <c r="L253" s="916"/>
      <c r="M253" s="916"/>
      <c r="N253" s="916"/>
      <c r="O253" s="916"/>
      <c r="P253" s="916"/>
      <c r="Q253" s="920"/>
      <c r="R253" s="905"/>
      <c r="S253" s="921"/>
      <c r="T253" s="1678"/>
      <c r="U253" s="1671"/>
      <c r="V253" s="1671"/>
    </row>
    <row r="254" spans="1:22" ht="28.5">
      <c r="A254" s="1678"/>
      <c r="B254" s="1733"/>
      <c r="C254" s="1739"/>
      <c r="D254" s="819" t="s">
        <v>2654</v>
      </c>
      <c r="E254" s="819"/>
      <c r="F254" s="1732"/>
      <c r="G254" s="1733"/>
      <c r="H254" s="916"/>
      <c r="I254" s="916"/>
      <c r="J254" s="916"/>
      <c r="K254" s="916"/>
      <c r="L254" s="916"/>
      <c r="M254" s="916"/>
      <c r="N254" s="916"/>
      <c r="O254" s="916"/>
      <c r="P254" s="916"/>
      <c r="Q254" s="920"/>
      <c r="R254" s="905"/>
      <c r="S254" s="921"/>
      <c r="T254" s="1678"/>
      <c r="U254" s="1671"/>
      <c r="V254" s="1671"/>
    </row>
  </sheetData>
  <mergeCells count="1030">
    <mergeCell ref="U246:U249"/>
    <mergeCell ref="V246:V249"/>
    <mergeCell ref="A250:A254"/>
    <mergeCell ref="B250:B254"/>
    <mergeCell ref="C250:C254"/>
    <mergeCell ref="F250:F254"/>
    <mergeCell ref="G250:G254"/>
    <mergeCell ref="T250:T254"/>
    <mergeCell ref="U250:U254"/>
    <mergeCell ref="V250:V254"/>
    <mergeCell ref="A246:A249"/>
    <mergeCell ref="B246:B249"/>
    <mergeCell ref="C246:C249"/>
    <mergeCell ref="F246:F249"/>
    <mergeCell ref="G246:G249"/>
    <mergeCell ref="T246:T249"/>
    <mergeCell ref="A244:A245"/>
    <mergeCell ref="F244:F245"/>
    <mergeCell ref="G244:G245"/>
    <mergeCell ref="T244:T245"/>
    <mergeCell ref="U244:U245"/>
    <mergeCell ref="V244:V245"/>
    <mergeCell ref="A241:A243"/>
    <mergeCell ref="F241:F243"/>
    <mergeCell ref="G241:G243"/>
    <mergeCell ref="T241:T243"/>
    <mergeCell ref="U241:U243"/>
    <mergeCell ref="V241:V243"/>
    <mergeCell ref="V235:V237"/>
    <mergeCell ref="A238:A240"/>
    <mergeCell ref="B238:B240"/>
    <mergeCell ref="C238:C240"/>
    <mergeCell ref="F238:F240"/>
    <mergeCell ref="G238:G240"/>
    <mergeCell ref="T238:T240"/>
    <mergeCell ref="U238:U240"/>
    <mergeCell ref="V238:V240"/>
    <mergeCell ref="P235:P237"/>
    <mergeCell ref="Q235:Q237"/>
    <mergeCell ref="R235:R237"/>
    <mergeCell ref="S235:S237"/>
    <mergeCell ref="T235:T237"/>
    <mergeCell ref="U235:U237"/>
    <mergeCell ref="J235:J237"/>
    <mergeCell ref="K235:K237"/>
    <mergeCell ref="L235:L237"/>
    <mergeCell ref="M235:M237"/>
    <mergeCell ref="N235:N237"/>
    <mergeCell ref="O235:O237"/>
    <mergeCell ref="T231:T234"/>
    <mergeCell ref="U231:U234"/>
    <mergeCell ref="V231:V234"/>
    <mergeCell ref="A235:A237"/>
    <mergeCell ref="B235:B237"/>
    <mergeCell ref="C235:C237"/>
    <mergeCell ref="F235:F237"/>
    <mergeCell ref="G235:G237"/>
    <mergeCell ref="H235:H237"/>
    <mergeCell ref="I235:I237"/>
    <mergeCell ref="N231:N234"/>
    <mergeCell ref="O231:O234"/>
    <mergeCell ref="P231:P234"/>
    <mergeCell ref="Q231:Q234"/>
    <mergeCell ref="R231:R234"/>
    <mergeCell ref="S231:S234"/>
    <mergeCell ref="U229:V229"/>
    <mergeCell ref="A231:A234"/>
    <mergeCell ref="F231:F234"/>
    <mergeCell ref="G231:G234"/>
    <mergeCell ref="H231:H234"/>
    <mergeCell ref="I231:I234"/>
    <mergeCell ref="J231:J234"/>
    <mergeCell ref="K231:K234"/>
    <mergeCell ref="L231:L234"/>
    <mergeCell ref="M231:M234"/>
    <mergeCell ref="F228:F230"/>
    <mergeCell ref="G228:G230"/>
    <mergeCell ref="H228:S228"/>
    <mergeCell ref="T228:V228"/>
    <mergeCell ref="W228:W229"/>
    <mergeCell ref="H229:J229"/>
    <mergeCell ref="K229:M229"/>
    <mergeCell ref="N229:P229"/>
    <mergeCell ref="Q229:S229"/>
    <mergeCell ref="T229:T230"/>
    <mergeCell ref="U223:U225"/>
    <mergeCell ref="V223:V225"/>
    <mergeCell ref="A226:V226"/>
    <mergeCell ref="H227:S227"/>
    <mergeCell ref="T227:V227"/>
    <mergeCell ref="A228:A230"/>
    <mergeCell ref="B228:B230"/>
    <mergeCell ref="C228:C230"/>
    <mergeCell ref="D228:D230"/>
    <mergeCell ref="E228:E230"/>
    <mergeCell ref="A223:A225"/>
    <mergeCell ref="B223:B225"/>
    <mergeCell ref="C223:C225"/>
    <mergeCell ref="F223:F225"/>
    <mergeCell ref="G223:G225"/>
    <mergeCell ref="T223:T225"/>
    <mergeCell ref="V217:V219"/>
    <mergeCell ref="A220:A222"/>
    <mergeCell ref="C220:C222"/>
    <mergeCell ref="F220:F222"/>
    <mergeCell ref="G220:G222"/>
    <mergeCell ref="T220:T222"/>
    <mergeCell ref="U220:U222"/>
    <mergeCell ref="V220:V222"/>
    <mergeCell ref="T214:T216"/>
    <mergeCell ref="U214:U216"/>
    <mergeCell ref="V214:V216"/>
    <mergeCell ref="A217:A219"/>
    <mergeCell ref="B217:B219"/>
    <mergeCell ref="C217:C219"/>
    <mergeCell ref="F217:F219"/>
    <mergeCell ref="G217:G219"/>
    <mergeCell ref="T217:T219"/>
    <mergeCell ref="U217:U219"/>
    <mergeCell ref="N214:N216"/>
    <mergeCell ref="O214:O216"/>
    <mergeCell ref="P214:P216"/>
    <mergeCell ref="Q214:Q216"/>
    <mergeCell ref="R214:R216"/>
    <mergeCell ref="S214:S216"/>
    <mergeCell ref="A214:A216"/>
    <mergeCell ref="F214:F216"/>
    <mergeCell ref="G214:G216"/>
    <mergeCell ref="H214:H216"/>
    <mergeCell ref="I214:I216"/>
    <mergeCell ref="J214:J216"/>
    <mergeCell ref="K214:K216"/>
    <mergeCell ref="L214:L216"/>
    <mergeCell ref="M214:M216"/>
    <mergeCell ref="P211:P213"/>
    <mergeCell ref="Q211:Q213"/>
    <mergeCell ref="R211:R213"/>
    <mergeCell ref="S211:S213"/>
    <mergeCell ref="T211:T213"/>
    <mergeCell ref="U211:U213"/>
    <mergeCell ref="J211:J213"/>
    <mergeCell ref="K211:K213"/>
    <mergeCell ref="L211:L213"/>
    <mergeCell ref="M211:M213"/>
    <mergeCell ref="N211:N213"/>
    <mergeCell ref="O211:O213"/>
    <mergeCell ref="R208:R210"/>
    <mergeCell ref="S208:S210"/>
    <mergeCell ref="T208:T210"/>
    <mergeCell ref="U208:U210"/>
    <mergeCell ref="V208:V210"/>
    <mergeCell ref="A211:A213"/>
    <mergeCell ref="F211:F213"/>
    <mergeCell ref="G211:G213"/>
    <mergeCell ref="H211:H213"/>
    <mergeCell ref="I211:I213"/>
    <mergeCell ref="L208:L210"/>
    <mergeCell ref="M208:M210"/>
    <mergeCell ref="N208:N210"/>
    <mergeCell ref="O208:O210"/>
    <mergeCell ref="P208:P210"/>
    <mergeCell ref="Q208:Q210"/>
    <mergeCell ref="V206:V207"/>
    <mergeCell ref="A208:A210"/>
    <mergeCell ref="B208:B210"/>
    <mergeCell ref="C208:C210"/>
    <mergeCell ref="F208:F210"/>
    <mergeCell ref="G208:G210"/>
    <mergeCell ref="H208:H210"/>
    <mergeCell ref="I208:I210"/>
    <mergeCell ref="J208:J210"/>
    <mergeCell ref="K208:K210"/>
    <mergeCell ref="V211:V213"/>
    <mergeCell ref="T203:T205"/>
    <mergeCell ref="U203:U205"/>
    <mergeCell ref="V203:V205"/>
    <mergeCell ref="A206:A207"/>
    <mergeCell ref="B206:B207"/>
    <mergeCell ref="C206:C207"/>
    <mergeCell ref="F206:F207"/>
    <mergeCell ref="G206:G207"/>
    <mergeCell ref="T206:T207"/>
    <mergeCell ref="U206:U207"/>
    <mergeCell ref="N203:N205"/>
    <mergeCell ref="O203:O205"/>
    <mergeCell ref="P203:P205"/>
    <mergeCell ref="Q203:Q205"/>
    <mergeCell ref="R203:R205"/>
    <mergeCell ref="S203:S205"/>
    <mergeCell ref="H203:H205"/>
    <mergeCell ref="I203:I205"/>
    <mergeCell ref="J203:J205"/>
    <mergeCell ref="K203:K205"/>
    <mergeCell ref="L203:L205"/>
    <mergeCell ref="M203:M205"/>
    <mergeCell ref="R200:R202"/>
    <mergeCell ref="S200:S202"/>
    <mergeCell ref="T200:T202"/>
    <mergeCell ref="U200:U202"/>
    <mergeCell ref="V200:V202"/>
    <mergeCell ref="A203:A205"/>
    <mergeCell ref="B203:B205"/>
    <mergeCell ref="C203:C205"/>
    <mergeCell ref="F203:F205"/>
    <mergeCell ref="G203:G205"/>
    <mergeCell ref="L200:L202"/>
    <mergeCell ref="M200:M202"/>
    <mergeCell ref="N200:N202"/>
    <mergeCell ref="O200:O202"/>
    <mergeCell ref="P200:P202"/>
    <mergeCell ref="Q200:Q202"/>
    <mergeCell ref="V198:V199"/>
    <mergeCell ref="A200:A202"/>
    <mergeCell ref="B200:B202"/>
    <mergeCell ref="C200:C202"/>
    <mergeCell ref="F200:F202"/>
    <mergeCell ref="G200:G202"/>
    <mergeCell ref="H200:H202"/>
    <mergeCell ref="I200:I202"/>
    <mergeCell ref="J200:J202"/>
    <mergeCell ref="K200:K202"/>
    <mergeCell ref="P198:P199"/>
    <mergeCell ref="Q198:Q199"/>
    <mergeCell ref="R198:R199"/>
    <mergeCell ref="S198:S199"/>
    <mergeCell ref="T198:T199"/>
    <mergeCell ref="U198:U199"/>
    <mergeCell ref="J198:J199"/>
    <mergeCell ref="K198:K199"/>
    <mergeCell ref="L198:L199"/>
    <mergeCell ref="M198:M199"/>
    <mergeCell ref="N198:N199"/>
    <mergeCell ref="O198:O199"/>
    <mergeCell ref="T196:T197"/>
    <mergeCell ref="U196:U197"/>
    <mergeCell ref="V196:V197"/>
    <mergeCell ref="A198:A199"/>
    <mergeCell ref="B198:B199"/>
    <mergeCell ref="C198:C199"/>
    <mergeCell ref="F198:F199"/>
    <mergeCell ref="G198:G199"/>
    <mergeCell ref="H198:H199"/>
    <mergeCell ref="I198:I199"/>
    <mergeCell ref="N196:N197"/>
    <mergeCell ref="O196:O197"/>
    <mergeCell ref="P196:P197"/>
    <mergeCell ref="Q196:Q197"/>
    <mergeCell ref="R196:R197"/>
    <mergeCell ref="S196:S197"/>
    <mergeCell ref="H196:H197"/>
    <mergeCell ref="I196:I197"/>
    <mergeCell ref="J196:J197"/>
    <mergeCell ref="K196:K197"/>
    <mergeCell ref="L196:L197"/>
    <mergeCell ref="M196:M197"/>
    <mergeCell ref="R193:R195"/>
    <mergeCell ref="S193:S195"/>
    <mergeCell ref="T193:T195"/>
    <mergeCell ref="U193:U195"/>
    <mergeCell ref="V193:V195"/>
    <mergeCell ref="A196:A197"/>
    <mergeCell ref="B196:B197"/>
    <mergeCell ref="C196:C197"/>
    <mergeCell ref="F196:F197"/>
    <mergeCell ref="G196:G197"/>
    <mergeCell ref="K193:K195"/>
    <mergeCell ref="L193:L195"/>
    <mergeCell ref="M193:M195"/>
    <mergeCell ref="N193:N195"/>
    <mergeCell ref="O193:O195"/>
    <mergeCell ref="P193:P195"/>
    <mergeCell ref="U191:U192"/>
    <mergeCell ref="V191:V192"/>
    <mergeCell ref="A193:A195"/>
    <mergeCell ref="B193:B195"/>
    <mergeCell ref="C193:C195"/>
    <mergeCell ref="F193:F195"/>
    <mergeCell ref="G193:G195"/>
    <mergeCell ref="H193:H195"/>
    <mergeCell ref="I193:I195"/>
    <mergeCell ref="J193:J195"/>
    <mergeCell ref="O191:O192"/>
    <mergeCell ref="P191:P192"/>
    <mergeCell ref="Q191:Q192"/>
    <mergeCell ref="R191:R192"/>
    <mergeCell ref="S191:S192"/>
    <mergeCell ref="T191:T192"/>
    <mergeCell ref="I191:I192"/>
    <mergeCell ref="J191:J192"/>
    <mergeCell ref="K191:K192"/>
    <mergeCell ref="L191:L192"/>
    <mergeCell ref="M191:M192"/>
    <mergeCell ref="N191:N192"/>
    <mergeCell ref="A191:A192"/>
    <mergeCell ref="B191:B192"/>
    <mergeCell ref="C191:C192"/>
    <mergeCell ref="F191:F192"/>
    <mergeCell ref="G191:G192"/>
    <mergeCell ref="H191:H192"/>
    <mergeCell ref="H188:S188"/>
    <mergeCell ref="T188:V188"/>
    <mergeCell ref="H189:J189"/>
    <mergeCell ref="K189:M189"/>
    <mergeCell ref="N189:P189"/>
    <mergeCell ref="Q189:S189"/>
    <mergeCell ref="T189:T190"/>
    <mergeCell ref="U189:V189"/>
    <mergeCell ref="A186:V186"/>
    <mergeCell ref="H187:S187"/>
    <mergeCell ref="T187:V187"/>
    <mergeCell ref="A188:A190"/>
    <mergeCell ref="B188:B190"/>
    <mergeCell ref="C188:C190"/>
    <mergeCell ref="D188:D190"/>
    <mergeCell ref="E188:E190"/>
    <mergeCell ref="F188:F190"/>
    <mergeCell ref="G188:G190"/>
    <mergeCell ref="V178:V180"/>
    <mergeCell ref="A181:A185"/>
    <mergeCell ref="B181:B185"/>
    <mergeCell ref="C181:C185"/>
    <mergeCell ref="F181:F185"/>
    <mergeCell ref="G181:G185"/>
    <mergeCell ref="T181:T185"/>
    <mergeCell ref="U181:U185"/>
    <mergeCell ref="V181:V185"/>
    <mergeCell ref="P178:P180"/>
    <mergeCell ref="Q178:Q180"/>
    <mergeCell ref="R178:R180"/>
    <mergeCell ref="S178:S180"/>
    <mergeCell ref="T178:T180"/>
    <mergeCell ref="U178:U180"/>
    <mergeCell ref="J178:J180"/>
    <mergeCell ref="K178:K180"/>
    <mergeCell ref="L178:L180"/>
    <mergeCell ref="M178:M180"/>
    <mergeCell ref="N178:N180"/>
    <mergeCell ref="O178:O180"/>
    <mergeCell ref="T175:T177"/>
    <mergeCell ref="U175:U177"/>
    <mergeCell ref="V175:V177"/>
    <mergeCell ref="A178:A180"/>
    <mergeCell ref="B178:B180"/>
    <mergeCell ref="C178:C180"/>
    <mergeCell ref="F178:F180"/>
    <mergeCell ref="G178:G180"/>
    <mergeCell ref="H178:H180"/>
    <mergeCell ref="I178:I180"/>
    <mergeCell ref="N175:N177"/>
    <mergeCell ref="O175:O177"/>
    <mergeCell ref="P175:P177"/>
    <mergeCell ref="Q175:Q177"/>
    <mergeCell ref="R175:R177"/>
    <mergeCell ref="S175:S177"/>
    <mergeCell ref="H175:H177"/>
    <mergeCell ref="I175:I177"/>
    <mergeCell ref="J175:J177"/>
    <mergeCell ref="K175:K177"/>
    <mergeCell ref="L175:L177"/>
    <mergeCell ref="M175:M177"/>
    <mergeCell ref="R172:R174"/>
    <mergeCell ref="S172:S174"/>
    <mergeCell ref="T172:T174"/>
    <mergeCell ref="U172:U174"/>
    <mergeCell ref="V172:V174"/>
    <mergeCell ref="A175:A177"/>
    <mergeCell ref="B175:B177"/>
    <mergeCell ref="C175:C177"/>
    <mergeCell ref="F175:F177"/>
    <mergeCell ref="G175:G177"/>
    <mergeCell ref="L172:L174"/>
    <mergeCell ref="M172:M174"/>
    <mergeCell ref="N172:N174"/>
    <mergeCell ref="O172:O174"/>
    <mergeCell ref="P172:P174"/>
    <mergeCell ref="Q172:Q174"/>
    <mergeCell ref="V170:V171"/>
    <mergeCell ref="A172:A174"/>
    <mergeCell ref="B172:B174"/>
    <mergeCell ref="C172:C174"/>
    <mergeCell ref="F172:F174"/>
    <mergeCell ref="G172:G174"/>
    <mergeCell ref="H172:H174"/>
    <mergeCell ref="I172:I174"/>
    <mergeCell ref="J172:J174"/>
    <mergeCell ref="K172:K174"/>
    <mergeCell ref="O170:O171"/>
    <mergeCell ref="P170:P171"/>
    <mergeCell ref="Q170:Q171"/>
    <mergeCell ref="R170:R171"/>
    <mergeCell ref="S170:S171"/>
    <mergeCell ref="U170:U171"/>
    <mergeCell ref="I170:I171"/>
    <mergeCell ref="J170:J171"/>
    <mergeCell ref="K170:K171"/>
    <mergeCell ref="L170:L171"/>
    <mergeCell ref="M170:M171"/>
    <mergeCell ref="N170:N171"/>
    <mergeCell ref="A170:A171"/>
    <mergeCell ref="B170:B171"/>
    <mergeCell ref="C170:C171"/>
    <mergeCell ref="F170:F171"/>
    <mergeCell ref="G170:G171"/>
    <mergeCell ref="H170:H171"/>
    <mergeCell ref="U165:U167"/>
    <mergeCell ref="V165:V167"/>
    <mergeCell ref="A168:A169"/>
    <mergeCell ref="F168:F169"/>
    <mergeCell ref="G168:G169"/>
    <mergeCell ref="T168:T169"/>
    <mergeCell ref="O165:O167"/>
    <mergeCell ref="P165:P167"/>
    <mergeCell ref="Q165:Q167"/>
    <mergeCell ref="R165:R167"/>
    <mergeCell ref="S165:S167"/>
    <mergeCell ref="T165:T167"/>
    <mergeCell ref="I165:I167"/>
    <mergeCell ref="J165:J167"/>
    <mergeCell ref="K165:K167"/>
    <mergeCell ref="L165:L167"/>
    <mergeCell ref="M165:M167"/>
    <mergeCell ref="N165:N167"/>
    <mergeCell ref="A165:A167"/>
    <mergeCell ref="B165:B167"/>
    <mergeCell ref="C165:C167"/>
    <mergeCell ref="F165:F167"/>
    <mergeCell ref="G165:G167"/>
    <mergeCell ref="H165:H167"/>
    <mergeCell ref="V155:V156"/>
    <mergeCell ref="T157:T158"/>
    <mergeCell ref="U157:U158"/>
    <mergeCell ref="V157:V158"/>
    <mergeCell ref="D160:D161"/>
    <mergeCell ref="A162:A164"/>
    <mergeCell ref="F162:F164"/>
    <mergeCell ref="G162:G164"/>
    <mergeCell ref="T162:T164"/>
    <mergeCell ref="P155:P161"/>
    <mergeCell ref="Q155:Q161"/>
    <mergeCell ref="R155:R161"/>
    <mergeCell ref="S155:S161"/>
    <mergeCell ref="T155:T156"/>
    <mergeCell ref="U155:U156"/>
    <mergeCell ref="J155:J161"/>
    <mergeCell ref="K155:K161"/>
    <mergeCell ref="L155:L161"/>
    <mergeCell ref="M155:M161"/>
    <mergeCell ref="N155:N161"/>
    <mergeCell ref="O155:O161"/>
    <mergeCell ref="U152:U154"/>
    <mergeCell ref="V152:V154"/>
    <mergeCell ref="A155:A161"/>
    <mergeCell ref="B155:B161"/>
    <mergeCell ref="C155:C161"/>
    <mergeCell ref="D155:D159"/>
    <mergeCell ref="F155:F161"/>
    <mergeCell ref="G155:G161"/>
    <mergeCell ref="H155:H161"/>
    <mergeCell ref="I155:I161"/>
    <mergeCell ref="T150:T151"/>
    <mergeCell ref="A152:A154"/>
    <mergeCell ref="B152:B154"/>
    <mergeCell ref="C152:C154"/>
    <mergeCell ref="F152:F154"/>
    <mergeCell ref="G152:G154"/>
    <mergeCell ref="T152:T154"/>
    <mergeCell ref="M150:M151"/>
    <mergeCell ref="N150:N151"/>
    <mergeCell ref="O150:O151"/>
    <mergeCell ref="Q150:Q151"/>
    <mergeCell ref="R150:R151"/>
    <mergeCell ref="S150:S151"/>
    <mergeCell ref="A150:A151"/>
    <mergeCell ref="B150:B151"/>
    <mergeCell ref="C150:C151"/>
    <mergeCell ref="F150:F151"/>
    <mergeCell ref="G150:G151"/>
    <mergeCell ref="H150:H151"/>
    <mergeCell ref="G147:G149"/>
    <mergeCell ref="H147:S147"/>
    <mergeCell ref="H148:J148"/>
    <mergeCell ref="K148:M148"/>
    <mergeCell ref="N148:P148"/>
    <mergeCell ref="Q148:S148"/>
    <mergeCell ref="A147:A149"/>
    <mergeCell ref="B147:B149"/>
    <mergeCell ref="C147:C149"/>
    <mergeCell ref="D147:D149"/>
    <mergeCell ref="E147:E149"/>
    <mergeCell ref="F147:F149"/>
    <mergeCell ref="R144:R145"/>
    <mergeCell ref="S144:S145"/>
    <mergeCell ref="T144:T145"/>
    <mergeCell ref="U144:U151"/>
    <mergeCell ref="V144:V151"/>
    <mergeCell ref="H146:S146"/>
    <mergeCell ref="T148:T149"/>
    <mergeCell ref="I150:I151"/>
    <mergeCell ref="K150:K151"/>
    <mergeCell ref="L150:L151"/>
    <mergeCell ref="I144:I145"/>
    <mergeCell ref="K144:K145"/>
    <mergeCell ref="L144:L145"/>
    <mergeCell ref="M144:M145"/>
    <mergeCell ref="O144:O145"/>
    <mergeCell ref="Q144:Q145"/>
    <mergeCell ref="A144:A145"/>
    <mergeCell ref="B144:B145"/>
    <mergeCell ref="C144:C145"/>
    <mergeCell ref="F144:F145"/>
    <mergeCell ref="G144:G145"/>
    <mergeCell ref="H144:H145"/>
    <mergeCell ref="U139:U140"/>
    <mergeCell ref="V139:V140"/>
    <mergeCell ref="J141:J142"/>
    <mergeCell ref="A142:A143"/>
    <mergeCell ref="F142:F143"/>
    <mergeCell ref="G142:G143"/>
    <mergeCell ref="O139:O140"/>
    <mergeCell ref="P139:P140"/>
    <mergeCell ref="Q139:Q140"/>
    <mergeCell ref="R139:R140"/>
    <mergeCell ref="S139:S140"/>
    <mergeCell ref="T139:T140"/>
    <mergeCell ref="I139:I140"/>
    <mergeCell ref="J139:J140"/>
    <mergeCell ref="K139:K140"/>
    <mergeCell ref="L139:L140"/>
    <mergeCell ref="M139:M140"/>
    <mergeCell ref="N139:N140"/>
    <mergeCell ref="R137:R138"/>
    <mergeCell ref="S137:S138"/>
    <mergeCell ref="U137:U138"/>
    <mergeCell ref="V137:V138"/>
    <mergeCell ref="A139:A140"/>
    <mergeCell ref="B139:B140"/>
    <mergeCell ref="C139:C140"/>
    <mergeCell ref="F139:F140"/>
    <mergeCell ref="G139:G140"/>
    <mergeCell ref="H139:H140"/>
    <mergeCell ref="L137:L138"/>
    <mergeCell ref="M137:M138"/>
    <mergeCell ref="N137:N138"/>
    <mergeCell ref="O137:O138"/>
    <mergeCell ref="P137:P138"/>
    <mergeCell ref="Q137:Q138"/>
    <mergeCell ref="V135:V136"/>
    <mergeCell ref="A137:A138"/>
    <mergeCell ref="B137:B138"/>
    <mergeCell ref="C137:C138"/>
    <mergeCell ref="F137:F138"/>
    <mergeCell ref="G137:G138"/>
    <mergeCell ref="H137:H138"/>
    <mergeCell ref="I137:I138"/>
    <mergeCell ref="J137:J138"/>
    <mergeCell ref="K137:K138"/>
    <mergeCell ref="O135:O136"/>
    <mergeCell ref="P135:P136"/>
    <mergeCell ref="Q135:Q136"/>
    <mergeCell ref="R135:R136"/>
    <mergeCell ref="S135:S136"/>
    <mergeCell ref="U135:U136"/>
    <mergeCell ref="I135:I136"/>
    <mergeCell ref="J135:J136"/>
    <mergeCell ref="K135:K136"/>
    <mergeCell ref="L135:L136"/>
    <mergeCell ref="M135:M136"/>
    <mergeCell ref="N135:N136"/>
    <mergeCell ref="A135:A136"/>
    <mergeCell ref="B135:B136"/>
    <mergeCell ref="C135:C136"/>
    <mergeCell ref="F135:F136"/>
    <mergeCell ref="G135:G136"/>
    <mergeCell ref="H135:H136"/>
    <mergeCell ref="Q131:Q132"/>
    <mergeCell ref="R131:R132"/>
    <mergeCell ref="S131:S132"/>
    <mergeCell ref="T131:T133"/>
    <mergeCell ref="U131:U133"/>
    <mergeCell ref="V131:V133"/>
    <mergeCell ref="K131:K132"/>
    <mergeCell ref="L131:L132"/>
    <mergeCell ref="M131:M132"/>
    <mergeCell ref="N131:N132"/>
    <mergeCell ref="O131:O132"/>
    <mergeCell ref="P131:P132"/>
    <mergeCell ref="U129:U130"/>
    <mergeCell ref="V129:V130"/>
    <mergeCell ref="A131:A133"/>
    <mergeCell ref="B131:B133"/>
    <mergeCell ref="C131:C133"/>
    <mergeCell ref="F131:F133"/>
    <mergeCell ref="G131:G133"/>
    <mergeCell ref="H131:H132"/>
    <mergeCell ref="I131:I132"/>
    <mergeCell ref="J131:J132"/>
    <mergeCell ref="O129:O130"/>
    <mergeCell ref="P129:P130"/>
    <mergeCell ref="Q129:Q130"/>
    <mergeCell ref="R129:R130"/>
    <mergeCell ref="S129:S130"/>
    <mergeCell ref="T129:T130"/>
    <mergeCell ref="I129:I130"/>
    <mergeCell ref="J129:J130"/>
    <mergeCell ref="K129:K130"/>
    <mergeCell ref="L129:L130"/>
    <mergeCell ref="M129:M130"/>
    <mergeCell ref="N129:N130"/>
    <mergeCell ref="A129:A130"/>
    <mergeCell ref="B129:B130"/>
    <mergeCell ref="C129:C130"/>
    <mergeCell ref="F129:F130"/>
    <mergeCell ref="G129:G130"/>
    <mergeCell ref="H129:H130"/>
    <mergeCell ref="Q127:Q128"/>
    <mergeCell ref="R127:R128"/>
    <mergeCell ref="S127:S128"/>
    <mergeCell ref="T127:T128"/>
    <mergeCell ref="U127:U128"/>
    <mergeCell ref="V127:V128"/>
    <mergeCell ref="K127:K128"/>
    <mergeCell ref="L127:L128"/>
    <mergeCell ref="M127:M128"/>
    <mergeCell ref="N127:N128"/>
    <mergeCell ref="O127:O128"/>
    <mergeCell ref="P127:P128"/>
    <mergeCell ref="U125:U126"/>
    <mergeCell ref="V125:V126"/>
    <mergeCell ref="A127:A128"/>
    <mergeCell ref="B127:B128"/>
    <mergeCell ref="C127:C128"/>
    <mergeCell ref="F127:F128"/>
    <mergeCell ref="G127:G128"/>
    <mergeCell ref="H127:H128"/>
    <mergeCell ref="I127:I128"/>
    <mergeCell ref="J127:J128"/>
    <mergeCell ref="O125:O126"/>
    <mergeCell ref="P125:P126"/>
    <mergeCell ref="Q125:Q126"/>
    <mergeCell ref="R125:R126"/>
    <mergeCell ref="S125:S126"/>
    <mergeCell ref="T125:T126"/>
    <mergeCell ref="I125:I126"/>
    <mergeCell ref="J125:J126"/>
    <mergeCell ref="K125:K126"/>
    <mergeCell ref="L125:L126"/>
    <mergeCell ref="M125:M126"/>
    <mergeCell ref="N125:N126"/>
    <mergeCell ref="A125:A126"/>
    <mergeCell ref="B125:B126"/>
    <mergeCell ref="C125:C126"/>
    <mergeCell ref="F125:F126"/>
    <mergeCell ref="G125:G126"/>
    <mergeCell ref="H125:H126"/>
    <mergeCell ref="Q122:Q124"/>
    <mergeCell ref="R122:R124"/>
    <mergeCell ref="S122:S124"/>
    <mergeCell ref="T122:T124"/>
    <mergeCell ref="U122:U124"/>
    <mergeCell ref="V122:V124"/>
    <mergeCell ref="K122:K124"/>
    <mergeCell ref="L122:L124"/>
    <mergeCell ref="M122:M124"/>
    <mergeCell ref="N122:N124"/>
    <mergeCell ref="O122:O124"/>
    <mergeCell ref="P122:P124"/>
    <mergeCell ref="U119:U121"/>
    <mergeCell ref="V119:V121"/>
    <mergeCell ref="A122:A124"/>
    <mergeCell ref="B122:B124"/>
    <mergeCell ref="C122:C124"/>
    <mergeCell ref="F122:F124"/>
    <mergeCell ref="G122:G124"/>
    <mergeCell ref="H122:H124"/>
    <mergeCell ref="I122:I124"/>
    <mergeCell ref="J122:J124"/>
    <mergeCell ref="O119:O121"/>
    <mergeCell ref="P119:P121"/>
    <mergeCell ref="Q119:Q121"/>
    <mergeCell ref="R119:R121"/>
    <mergeCell ref="S119:S121"/>
    <mergeCell ref="T119:T121"/>
    <mergeCell ref="I119:I121"/>
    <mergeCell ref="J119:J121"/>
    <mergeCell ref="K119:K121"/>
    <mergeCell ref="L119:L121"/>
    <mergeCell ref="M119:M121"/>
    <mergeCell ref="N119:N121"/>
    <mergeCell ref="A119:A121"/>
    <mergeCell ref="B119:B121"/>
    <mergeCell ref="C119:C121"/>
    <mergeCell ref="F119:F121"/>
    <mergeCell ref="G119:G121"/>
    <mergeCell ref="H119:H121"/>
    <mergeCell ref="F116:F118"/>
    <mergeCell ref="G116:G118"/>
    <mergeCell ref="H116:S116"/>
    <mergeCell ref="T116:V116"/>
    <mergeCell ref="H117:J117"/>
    <mergeCell ref="K117:M117"/>
    <mergeCell ref="N117:P117"/>
    <mergeCell ref="Q117:S117"/>
    <mergeCell ref="T117:T118"/>
    <mergeCell ref="U117:V117"/>
    <mergeCell ref="U111:U113"/>
    <mergeCell ref="V111:V113"/>
    <mergeCell ref="A114:V114"/>
    <mergeCell ref="H115:S115"/>
    <mergeCell ref="T115:V115"/>
    <mergeCell ref="A116:A118"/>
    <mergeCell ref="B116:B118"/>
    <mergeCell ref="C116:C118"/>
    <mergeCell ref="D116:D118"/>
    <mergeCell ref="E116:E118"/>
    <mergeCell ref="O111:O113"/>
    <mergeCell ref="P111:P113"/>
    <mergeCell ref="Q111:Q113"/>
    <mergeCell ref="R111:R113"/>
    <mergeCell ref="S111:S113"/>
    <mergeCell ref="T111:T113"/>
    <mergeCell ref="I111:I113"/>
    <mergeCell ref="J111:J113"/>
    <mergeCell ref="K111:K113"/>
    <mergeCell ref="L111:L113"/>
    <mergeCell ref="M111:M113"/>
    <mergeCell ref="N111:N113"/>
    <mergeCell ref="A111:A113"/>
    <mergeCell ref="B111:B113"/>
    <mergeCell ref="C111:C113"/>
    <mergeCell ref="F111:F113"/>
    <mergeCell ref="G111:G113"/>
    <mergeCell ref="H111:H113"/>
    <mergeCell ref="Q107:Q110"/>
    <mergeCell ref="R107:R110"/>
    <mergeCell ref="S107:S110"/>
    <mergeCell ref="T107:T110"/>
    <mergeCell ref="U107:U110"/>
    <mergeCell ref="V107:V110"/>
    <mergeCell ref="K107:K110"/>
    <mergeCell ref="L107:L110"/>
    <mergeCell ref="M107:M110"/>
    <mergeCell ref="N107:N110"/>
    <mergeCell ref="O107:O110"/>
    <mergeCell ref="P107:P110"/>
    <mergeCell ref="U103:U105"/>
    <mergeCell ref="V103:V105"/>
    <mergeCell ref="A107:A110"/>
    <mergeCell ref="B107:B110"/>
    <mergeCell ref="C107:C110"/>
    <mergeCell ref="F107:F110"/>
    <mergeCell ref="G107:G110"/>
    <mergeCell ref="H107:H110"/>
    <mergeCell ref="I107:I110"/>
    <mergeCell ref="J107:J110"/>
    <mergeCell ref="A103:A105"/>
    <mergeCell ref="B103:B105"/>
    <mergeCell ref="C103:C105"/>
    <mergeCell ref="F103:F105"/>
    <mergeCell ref="G103:G105"/>
    <mergeCell ref="T103:T105"/>
    <mergeCell ref="Q101:Q102"/>
    <mergeCell ref="R101:R102"/>
    <mergeCell ref="S101:S102"/>
    <mergeCell ref="T101:T102"/>
    <mergeCell ref="U101:U102"/>
    <mergeCell ref="V101:V102"/>
    <mergeCell ref="K101:K102"/>
    <mergeCell ref="L101:L102"/>
    <mergeCell ref="M101:M102"/>
    <mergeCell ref="N101:N102"/>
    <mergeCell ref="O101:O102"/>
    <mergeCell ref="P101:P102"/>
    <mergeCell ref="U99:U100"/>
    <mergeCell ref="V99:V100"/>
    <mergeCell ref="A101:A102"/>
    <mergeCell ref="B101:B102"/>
    <mergeCell ref="C101:C102"/>
    <mergeCell ref="F101:F102"/>
    <mergeCell ref="G101:G102"/>
    <mergeCell ref="H101:H102"/>
    <mergeCell ref="I101:I102"/>
    <mergeCell ref="J101:J102"/>
    <mergeCell ref="O99:O100"/>
    <mergeCell ref="P99:P100"/>
    <mergeCell ref="Q99:Q100"/>
    <mergeCell ref="R99:R100"/>
    <mergeCell ref="S99:S100"/>
    <mergeCell ref="T99:T100"/>
    <mergeCell ref="I99:I100"/>
    <mergeCell ref="J99:J100"/>
    <mergeCell ref="K99:K100"/>
    <mergeCell ref="L99:L100"/>
    <mergeCell ref="M99:M100"/>
    <mergeCell ref="N99:N100"/>
    <mergeCell ref="A99:A100"/>
    <mergeCell ref="B99:B100"/>
    <mergeCell ref="C99:C100"/>
    <mergeCell ref="F99:F100"/>
    <mergeCell ref="G99:G100"/>
    <mergeCell ref="H99:H100"/>
    <mergeCell ref="Q97:Q98"/>
    <mergeCell ref="R97:R98"/>
    <mergeCell ref="S97:S98"/>
    <mergeCell ref="T97:T98"/>
    <mergeCell ref="U97:U98"/>
    <mergeCell ref="V97:V98"/>
    <mergeCell ref="K97:K98"/>
    <mergeCell ref="L97:L98"/>
    <mergeCell ref="M97:M98"/>
    <mergeCell ref="N97:N98"/>
    <mergeCell ref="O97:O98"/>
    <mergeCell ref="P97:P98"/>
    <mergeCell ref="U94:U96"/>
    <mergeCell ref="V94:V96"/>
    <mergeCell ref="A97:A98"/>
    <mergeCell ref="B97:B98"/>
    <mergeCell ref="C97:C98"/>
    <mergeCell ref="F97:F98"/>
    <mergeCell ref="G97:G98"/>
    <mergeCell ref="H97:H98"/>
    <mergeCell ref="I97:I98"/>
    <mergeCell ref="J97:J98"/>
    <mergeCell ref="O94:O96"/>
    <mergeCell ref="P94:P96"/>
    <mergeCell ref="Q94:Q96"/>
    <mergeCell ref="R94:R96"/>
    <mergeCell ref="S94:S96"/>
    <mergeCell ref="T94:T96"/>
    <mergeCell ref="I94:I96"/>
    <mergeCell ref="J94:J96"/>
    <mergeCell ref="K94:K96"/>
    <mergeCell ref="L94:L96"/>
    <mergeCell ref="M94:M96"/>
    <mergeCell ref="N94:N96"/>
    <mergeCell ref="A94:A96"/>
    <mergeCell ref="B94:B96"/>
    <mergeCell ref="C94:C96"/>
    <mergeCell ref="F94:F96"/>
    <mergeCell ref="G94:G96"/>
    <mergeCell ref="H94:H96"/>
    <mergeCell ref="N91:N93"/>
    <mergeCell ref="O91:O93"/>
    <mergeCell ref="P91:P93"/>
    <mergeCell ref="Q91:Q93"/>
    <mergeCell ref="R91:R93"/>
    <mergeCell ref="S91:S93"/>
    <mergeCell ref="H91:H93"/>
    <mergeCell ref="I91:I93"/>
    <mergeCell ref="J91:J93"/>
    <mergeCell ref="K91:K93"/>
    <mergeCell ref="L91:L93"/>
    <mergeCell ref="M91:M93"/>
    <mergeCell ref="A90:A93"/>
    <mergeCell ref="B91:B93"/>
    <mergeCell ref="C91:C93"/>
    <mergeCell ref="D91:D93"/>
    <mergeCell ref="F91:F93"/>
    <mergeCell ref="G91:G93"/>
    <mergeCell ref="H87:S87"/>
    <mergeCell ref="T87:V87"/>
    <mergeCell ref="H88:J88"/>
    <mergeCell ref="K88:M88"/>
    <mergeCell ref="N88:P88"/>
    <mergeCell ref="Q88:S88"/>
    <mergeCell ref="T88:T89"/>
    <mergeCell ref="U88:V88"/>
    <mergeCell ref="A85:V85"/>
    <mergeCell ref="H86:S86"/>
    <mergeCell ref="T86:V86"/>
    <mergeCell ref="A87:A89"/>
    <mergeCell ref="B87:B89"/>
    <mergeCell ref="C87:C89"/>
    <mergeCell ref="D87:D89"/>
    <mergeCell ref="E87:E89"/>
    <mergeCell ref="F87:F89"/>
    <mergeCell ref="G87:G89"/>
    <mergeCell ref="U80:U81"/>
    <mergeCell ref="V80:V81"/>
    <mergeCell ref="A82:A83"/>
    <mergeCell ref="B82:B83"/>
    <mergeCell ref="C82:C83"/>
    <mergeCell ref="F82:F83"/>
    <mergeCell ref="G82:G83"/>
    <mergeCell ref="T82:T83"/>
    <mergeCell ref="U82:U83"/>
    <mergeCell ref="V82:V83"/>
    <mergeCell ref="A80:A81"/>
    <mergeCell ref="B80:B81"/>
    <mergeCell ref="C80:C81"/>
    <mergeCell ref="F80:F81"/>
    <mergeCell ref="G80:G81"/>
    <mergeCell ref="T80:T81"/>
    <mergeCell ref="H77:S77"/>
    <mergeCell ref="T77:V77"/>
    <mergeCell ref="H78:J78"/>
    <mergeCell ref="K78:M78"/>
    <mergeCell ref="N78:P78"/>
    <mergeCell ref="Q78:S78"/>
    <mergeCell ref="T78:T79"/>
    <mergeCell ref="U78:V78"/>
    <mergeCell ref="A75:V75"/>
    <mergeCell ref="H76:S76"/>
    <mergeCell ref="T76:V76"/>
    <mergeCell ref="A77:A79"/>
    <mergeCell ref="B77:B79"/>
    <mergeCell ref="C77:C79"/>
    <mergeCell ref="D77:D79"/>
    <mergeCell ref="E77:E79"/>
    <mergeCell ref="F77:F79"/>
    <mergeCell ref="G77:G79"/>
    <mergeCell ref="U66:U68"/>
    <mergeCell ref="V66:V68"/>
    <mergeCell ref="A69:A73"/>
    <mergeCell ref="F69:F73"/>
    <mergeCell ref="G69:G73"/>
    <mergeCell ref="T69:T73"/>
    <mergeCell ref="U69:U73"/>
    <mergeCell ref="V69:V73"/>
    <mergeCell ref="A66:A68"/>
    <mergeCell ref="B66:B68"/>
    <mergeCell ref="C66:C68"/>
    <mergeCell ref="F66:F68"/>
    <mergeCell ref="G66:G68"/>
    <mergeCell ref="T66:T68"/>
    <mergeCell ref="U58:U61"/>
    <mergeCell ref="V58:V61"/>
    <mergeCell ref="A62:A63"/>
    <mergeCell ref="F62:F63"/>
    <mergeCell ref="G62:G63"/>
    <mergeCell ref="A64:A65"/>
    <mergeCell ref="A58:A61"/>
    <mergeCell ref="B58:B60"/>
    <mergeCell ref="C58:C60"/>
    <mergeCell ref="F58:F61"/>
    <mergeCell ref="G58:G61"/>
    <mergeCell ref="T58:T61"/>
    <mergeCell ref="H55:S55"/>
    <mergeCell ref="T55:V55"/>
    <mergeCell ref="H56:J56"/>
    <mergeCell ref="K56:M56"/>
    <mergeCell ref="N56:P56"/>
    <mergeCell ref="Q56:S56"/>
    <mergeCell ref="T56:T57"/>
    <mergeCell ref="U56:V56"/>
    <mergeCell ref="A53:V53"/>
    <mergeCell ref="H54:S54"/>
    <mergeCell ref="T54:V54"/>
    <mergeCell ref="A55:A57"/>
    <mergeCell ref="B55:B57"/>
    <mergeCell ref="C55:C57"/>
    <mergeCell ref="D55:D57"/>
    <mergeCell ref="E55:E57"/>
    <mergeCell ref="F55:F57"/>
    <mergeCell ref="G55:G57"/>
    <mergeCell ref="A47:A51"/>
    <mergeCell ref="F47:F51"/>
    <mergeCell ref="G47:G51"/>
    <mergeCell ref="T47:T51"/>
    <mergeCell ref="U47:U51"/>
    <mergeCell ref="V47:V51"/>
    <mergeCell ref="A43:A46"/>
    <mergeCell ref="F43:F46"/>
    <mergeCell ref="G43:G46"/>
    <mergeCell ref="T43:T46"/>
    <mergeCell ref="U43:U46"/>
    <mergeCell ref="V43:V46"/>
    <mergeCell ref="A38:A39"/>
    <mergeCell ref="F38:F39"/>
    <mergeCell ref="G38:G39"/>
    <mergeCell ref="T38:T39"/>
    <mergeCell ref="A40:A42"/>
    <mergeCell ref="F40:F42"/>
    <mergeCell ref="G40:G42"/>
    <mergeCell ref="U30:U33"/>
    <mergeCell ref="V30:V33"/>
    <mergeCell ref="A34:A37"/>
    <mergeCell ref="F34:F37"/>
    <mergeCell ref="G34:G37"/>
    <mergeCell ref="T34:T37"/>
    <mergeCell ref="U34:U37"/>
    <mergeCell ref="V34:V37"/>
    <mergeCell ref="O30:O33"/>
    <mergeCell ref="P30:P33"/>
    <mergeCell ref="Q30:Q33"/>
    <mergeCell ref="R30:R33"/>
    <mergeCell ref="S30:S33"/>
    <mergeCell ref="T30:T33"/>
    <mergeCell ref="I30:I33"/>
    <mergeCell ref="J30:J33"/>
    <mergeCell ref="K30:K33"/>
    <mergeCell ref="L30:L33"/>
    <mergeCell ref="M30:M33"/>
    <mergeCell ref="N30:N33"/>
    <mergeCell ref="A30:A33"/>
    <mergeCell ref="B30:B33"/>
    <mergeCell ref="C30:C33"/>
    <mergeCell ref="F30:F33"/>
    <mergeCell ref="G30:G33"/>
    <mergeCell ref="A5:V5"/>
    <mergeCell ref="A6:V6"/>
    <mergeCell ref="A7:V7"/>
    <mergeCell ref="A9:V9"/>
    <mergeCell ref="A10:V10"/>
    <mergeCell ref="H11:S11"/>
    <mergeCell ref="T11:V11"/>
    <mergeCell ref="H30:H33"/>
    <mergeCell ref="A15:A16"/>
    <mergeCell ref="G15:G16"/>
    <mergeCell ref="A17:A18"/>
    <mergeCell ref="A20:A21"/>
    <mergeCell ref="A22:A29"/>
    <mergeCell ref="D22:D23"/>
    <mergeCell ref="D24:D25"/>
    <mergeCell ref="D26:D27"/>
    <mergeCell ref="D28:D29"/>
    <mergeCell ref="G12:G14"/>
    <mergeCell ref="H12:S12"/>
    <mergeCell ref="T12:V12"/>
    <mergeCell ref="H13:J13"/>
    <mergeCell ref="K13:M13"/>
    <mergeCell ref="N13:P13"/>
    <mergeCell ref="Q13:S13"/>
    <mergeCell ref="T13:T14"/>
    <mergeCell ref="U13:V13"/>
    <mergeCell ref="A12:A14"/>
    <mergeCell ref="B12:B14"/>
    <mergeCell ref="C12:C14"/>
    <mergeCell ref="D12:D14"/>
    <mergeCell ref="E12:E14"/>
    <mergeCell ref="F12:F14"/>
  </mergeCells>
  <printOptions horizontalCentered="1"/>
  <pageMargins left="0.35433070866141736" right="0.35433070866141736" top="0.39370078740157483" bottom="0.39370078740157483" header="0" footer="0"/>
  <pageSetup scale="43" fitToHeight="34" orientation="landscape" r:id="rId1"/>
  <headerFooter alignWithMargins="0">
    <oddFooter>&amp;LDPDI&amp;R&amp;"Calibri,Cursiva"&amp;P/&amp;P
&amp;D</oddFooter>
  </headerFooter>
  <rowBreaks count="7" manualBreakCount="7">
    <brk id="33" max="20" man="1"/>
    <brk id="68" max="21" man="1"/>
    <brk id="100" max="21" man="1"/>
    <brk id="113" max="21" man="1"/>
    <brk id="140" max="20" man="1"/>
    <brk id="174" max="20" man="1"/>
    <brk id="234" max="2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Y348"/>
  <sheetViews>
    <sheetView showGridLines="0" tabSelected="1" zoomScale="70" zoomScaleNormal="70" zoomScaleSheetLayoutView="90" workbookViewId="0">
      <selection activeCell="B1" sqref="B1:C1048576"/>
    </sheetView>
  </sheetViews>
  <sheetFormatPr baseColWidth="10" defaultColWidth="9.140625" defaultRowHeight="15.75"/>
  <cols>
    <col min="1" max="1" width="50.28515625" style="538" customWidth="1"/>
    <col min="2" max="2" width="30" style="539" hidden="1" customWidth="1"/>
    <col min="3" max="3" width="17" style="540" hidden="1" customWidth="1"/>
    <col min="4" max="4" width="44.140625" style="538" customWidth="1"/>
    <col min="5" max="5" width="17.140625" style="541" hidden="1" customWidth="1"/>
    <col min="6" max="6" width="37.5703125" style="542" customWidth="1"/>
    <col min="7" max="7" width="36.7109375" style="543" customWidth="1"/>
    <col min="8" max="19" width="4.7109375" style="541" customWidth="1"/>
    <col min="20" max="20" width="40.7109375" style="538" customWidth="1"/>
    <col min="21" max="21" width="12.140625" style="543" bestFit="1" customWidth="1"/>
    <col min="22" max="22" width="21.42578125" style="540" customWidth="1"/>
    <col min="23" max="23" width="27.28515625" style="540" customWidth="1"/>
    <col min="24" max="25" width="14.85546875" style="544" bestFit="1" customWidth="1"/>
    <col min="26" max="16384" width="9.140625" style="544"/>
  </cols>
  <sheetData>
    <row r="2" spans="1:24" ht="45.75" customHeight="1"/>
    <row r="3" spans="1:24" ht="23.25">
      <c r="A3" s="1831" t="s">
        <v>0</v>
      </c>
      <c r="B3" s="1831"/>
      <c r="C3" s="1831"/>
      <c r="D3" s="1831"/>
      <c r="E3" s="1831"/>
      <c r="F3" s="1831"/>
      <c r="G3" s="1831"/>
      <c r="H3" s="1831"/>
      <c r="I3" s="1831"/>
      <c r="J3" s="1831"/>
      <c r="K3" s="1831"/>
      <c r="L3" s="1831"/>
      <c r="M3" s="1831"/>
      <c r="N3" s="1831"/>
      <c r="O3" s="1831"/>
      <c r="P3" s="1831"/>
      <c r="Q3" s="1831"/>
      <c r="R3" s="1831"/>
      <c r="S3" s="1831"/>
      <c r="T3" s="1831"/>
      <c r="U3" s="1831"/>
      <c r="V3" s="1831"/>
      <c r="W3" s="1831"/>
    </row>
    <row r="4" spans="1:24" s="545" customFormat="1">
      <c r="A4" s="1832" t="s">
        <v>1409</v>
      </c>
      <c r="B4" s="1832"/>
      <c r="C4" s="1832"/>
      <c r="D4" s="1832"/>
      <c r="E4" s="1832"/>
      <c r="F4" s="1832"/>
      <c r="G4" s="1832"/>
      <c r="H4" s="1832"/>
      <c r="I4" s="1832"/>
      <c r="J4" s="1832"/>
      <c r="K4" s="1832"/>
      <c r="L4" s="1832"/>
      <c r="M4" s="1832"/>
      <c r="N4" s="1832"/>
      <c r="O4" s="1832"/>
      <c r="P4" s="1832"/>
      <c r="Q4" s="1832"/>
      <c r="R4" s="1832"/>
      <c r="S4" s="1832"/>
      <c r="T4" s="1832"/>
      <c r="U4" s="1832"/>
      <c r="V4" s="1832"/>
      <c r="W4" s="1832"/>
    </row>
    <row r="5" spans="1:24" s="546" customFormat="1">
      <c r="A5" s="1833" t="s">
        <v>177</v>
      </c>
      <c r="B5" s="1833"/>
      <c r="C5" s="1833"/>
      <c r="D5" s="1833"/>
      <c r="E5" s="1833"/>
      <c r="F5" s="1833"/>
      <c r="G5" s="1833"/>
      <c r="H5" s="1833"/>
      <c r="I5" s="1833"/>
      <c r="J5" s="1833"/>
      <c r="K5" s="1833"/>
      <c r="L5" s="1833"/>
      <c r="M5" s="1833"/>
      <c r="N5" s="1833"/>
      <c r="O5" s="1833"/>
      <c r="P5" s="1833"/>
      <c r="Q5" s="1833"/>
      <c r="R5" s="1833"/>
      <c r="S5" s="1833"/>
      <c r="T5" s="1833"/>
      <c r="U5" s="1833"/>
      <c r="V5" s="1833"/>
      <c r="W5" s="1833"/>
    </row>
    <row r="6" spans="1:24" s="545" customFormat="1" ht="12.75" customHeight="1">
      <c r="A6" s="547"/>
      <c r="B6" s="548"/>
      <c r="C6" s="548"/>
      <c r="D6" s="547"/>
      <c r="E6" s="548"/>
      <c r="F6" s="549"/>
      <c r="G6" s="550"/>
      <c r="H6" s="548"/>
      <c r="I6" s="548"/>
      <c r="J6" s="548"/>
      <c r="K6" s="548"/>
      <c r="L6" s="548"/>
      <c r="M6" s="548"/>
      <c r="N6" s="548"/>
      <c r="O6" s="548"/>
      <c r="P6" s="548"/>
      <c r="Q6" s="548"/>
      <c r="R6" s="548"/>
      <c r="S6" s="548"/>
      <c r="T6" s="551"/>
      <c r="U6" s="552"/>
      <c r="V6" s="553"/>
      <c r="W6" s="553"/>
    </row>
    <row r="7" spans="1:24" s="545" customFormat="1">
      <c r="A7" s="549"/>
      <c r="B7" s="548"/>
      <c r="C7" s="548"/>
      <c r="D7" s="547"/>
      <c r="E7" s="548"/>
      <c r="F7" s="549"/>
      <c r="G7" s="550"/>
      <c r="H7" s="548"/>
      <c r="I7" s="548"/>
      <c r="J7" s="548"/>
      <c r="K7" s="548"/>
      <c r="L7" s="548"/>
      <c r="M7" s="548"/>
      <c r="N7" s="548"/>
      <c r="O7" s="548"/>
      <c r="P7" s="548"/>
      <c r="Q7" s="548"/>
      <c r="R7" s="548"/>
      <c r="S7" s="548"/>
      <c r="T7" s="551"/>
      <c r="U7" s="552"/>
      <c r="V7" s="553"/>
      <c r="W7" s="553"/>
    </row>
    <row r="8" spans="1:24" s="545" customFormat="1" ht="21.75" customHeight="1">
      <c r="A8" s="1834" t="s">
        <v>1410</v>
      </c>
      <c r="B8" s="1834"/>
      <c r="C8" s="1834"/>
      <c r="D8" s="1834"/>
      <c r="E8" s="1834"/>
      <c r="F8" s="1834"/>
      <c r="G8" s="1834"/>
      <c r="H8" s="1834"/>
      <c r="I8" s="1834"/>
      <c r="J8" s="1834"/>
      <c r="K8" s="1834"/>
      <c r="L8" s="1834"/>
      <c r="M8" s="1834"/>
      <c r="N8" s="1834"/>
      <c r="O8" s="1834"/>
      <c r="P8" s="1834"/>
      <c r="Q8" s="1834"/>
      <c r="R8" s="1834"/>
      <c r="S8" s="1834"/>
      <c r="T8" s="1834"/>
      <c r="U8" s="1834"/>
      <c r="V8" s="1834"/>
      <c r="W8" s="1834"/>
    </row>
    <row r="9" spans="1:24" s="545" customFormat="1" ht="21.75" customHeight="1">
      <c r="A9" s="1835" t="s">
        <v>631</v>
      </c>
      <c r="B9" s="1835"/>
      <c r="C9" s="1835"/>
      <c r="D9" s="1835"/>
      <c r="E9" s="1835"/>
      <c r="F9" s="1835"/>
      <c r="G9" s="1835"/>
      <c r="H9" s="1835"/>
      <c r="I9" s="1835"/>
      <c r="J9" s="1835"/>
      <c r="K9" s="1835"/>
      <c r="L9" s="1835"/>
      <c r="M9" s="1835"/>
      <c r="N9" s="1835"/>
      <c r="O9" s="1835"/>
      <c r="P9" s="1835"/>
      <c r="Q9" s="1835"/>
      <c r="R9" s="1835"/>
      <c r="S9" s="1835"/>
      <c r="T9" s="1835"/>
      <c r="U9" s="1835"/>
      <c r="V9" s="1835"/>
      <c r="W9" s="1835"/>
    </row>
    <row r="10" spans="1:24" s="556" customFormat="1" ht="18" customHeight="1">
      <c r="A10" s="554">
        <v>1</v>
      </c>
      <c r="B10" s="554">
        <v>2</v>
      </c>
      <c r="C10" s="554">
        <v>3</v>
      </c>
      <c r="D10" s="554">
        <v>4</v>
      </c>
      <c r="E10" s="554"/>
      <c r="F10" s="555">
        <v>5</v>
      </c>
      <c r="G10" s="554">
        <v>6</v>
      </c>
      <c r="H10" s="1836">
        <v>7</v>
      </c>
      <c r="I10" s="1836"/>
      <c r="J10" s="1836"/>
      <c r="K10" s="1836"/>
      <c r="L10" s="1836"/>
      <c r="M10" s="1836"/>
      <c r="N10" s="1836"/>
      <c r="O10" s="1836"/>
      <c r="P10" s="1836"/>
      <c r="Q10" s="1836"/>
      <c r="R10" s="1836"/>
      <c r="S10" s="1836"/>
      <c r="T10" s="1837">
        <v>8</v>
      </c>
      <c r="U10" s="1837"/>
      <c r="V10" s="1837"/>
      <c r="W10" s="1837"/>
    </row>
    <row r="11" spans="1:24" s="545" customFormat="1" ht="18" customHeight="1">
      <c r="A11" s="1829" t="s">
        <v>4</v>
      </c>
      <c r="B11" s="1829" t="s">
        <v>5</v>
      </c>
      <c r="C11" s="1829" t="s">
        <v>6</v>
      </c>
      <c r="D11" s="1829" t="s">
        <v>7</v>
      </c>
      <c r="E11" s="1829" t="s">
        <v>1411</v>
      </c>
      <c r="F11" s="1830" t="s">
        <v>179</v>
      </c>
      <c r="G11" s="1829" t="s">
        <v>180</v>
      </c>
      <c r="H11" s="1829" t="s">
        <v>10</v>
      </c>
      <c r="I11" s="1829"/>
      <c r="J11" s="1829"/>
      <c r="K11" s="1829"/>
      <c r="L11" s="1829"/>
      <c r="M11" s="1829"/>
      <c r="N11" s="1829"/>
      <c r="O11" s="1829"/>
      <c r="P11" s="1829"/>
      <c r="Q11" s="1829"/>
      <c r="R11" s="1829"/>
      <c r="S11" s="1829"/>
      <c r="T11" s="1838" t="s">
        <v>11</v>
      </c>
      <c r="U11" s="1838"/>
      <c r="V11" s="1838"/>
      <c r="W11" s="1838"/>
    </row>
    <row r="12" spans="1:24" s="545" customFormat="1">
      <c r="A12" s="1829"/>
      <c r="B12" s="1829"/>
      <c r="C12" s="1829"/>
      <c r="D12" s="1829"/>
      <c r="E12" s="1829"/>
      <c r="F12" s="1830"/>
      <c r="G12" s="1829"/>
      <c r="H12" s="1836" t="s">
        <v>12</v>
      </c>
      <c r="I12" s="1836"/>
      <c r="J12" s="1836"/>
      <c r="K12" s="1836" t="s">
        <v>13</v>
      </c>
      <c r="L12" s="1836"/>
      <c r="M12" s="1836"/>
      <c r="N12" s="1836" t="s">
        <v>14</v>
      </c>
      <c r="O12" s="1836"/>
      <c r="P12" s="1836"/>
      <c r="Q12" s="1836" t="s">
        <v>15</v>
      </c>
      <c r="R12" s="1836"/>
      <c r="S12" s="1836"/>
      <c r="T12" s="1838" t="s">
        <v>1306</v>
      </c>
      <c r="U12" s="557"/>
      <c r="V12" s="1839" t="s">
        <v>181</v>
      </c>
      <c r="W12" s="1839"/>
    </row>
    <row r="13" spans="1:24" s="545" customFormat="1">
      <c r="A13" s="1829"/>
      <c r="B13" s="1829"/>
      <c r="C13" s="1829"/>
      <c r="D13" s="1829"/>
      <c r="E13" s="1829"/>
      <c r="F13" s="1830"/>
      <c r="G13" s="1829"/>
      <c r="H13" s="558">
        <v>1</v>
      </c>
      <c r="I13" s="558">
        <v>2</v>
      </c>
      <c r="J13" s="558">
        <v>3</v>
      </c>
      <c r="K13" s="558">
        <v>4</v>
      </c>
      <c r="L13" s="558">
        <v>5</v>
      </c>
      <c r="M13" s="558">
        <v>6</v>
      </c>
      <c r="N13" s="558">
        <v>7</v>
      </c>
      <c r="O13" s="558">
        <v>8</v>
      </c>
      <c r="P13" s="558">
        <v>9</v>
      </c>
      <c r="Q13" s="558">
        <v>10</v>
      </c>
      <c r="R13" s="558">
        <v>11</v>
      </c>
      <c r="S13" s="558">
        <v>12</v>
      </c>
      <c r="T13" s="1838"/>
      <c r="U13" s="557" t="s">
        <v>1412</v>
      </c>
      <c r="V13" s="559" t="s">
        <v>18</v>
      </c>
      <c r="W13" s="559" t="s">
        <v>19</v>
      </c>
    </row>
    <row r="14" spans="1:24" s="545" customFormat="1" ht="30">
      <c r="A14" s="560"/>
      <c r="B14" s="1842" t="s">
        <v>1413</v>
      </c>
      <c r="C14" s="1843">
        <v>1</v>
      </c>
      <c r="D14" s="1848" t="s">
        <v>1414</v>
      </c>
      <c r="E14" s="561"/>
      <c r="F14" s="1848" t="s">
        <v>1415</v>
      </c>
      <c r="G14" s="1843" t="s">
        <v>1416</v>
      </c>
      <c r="H14" s="1846"/>
      <c r="I14" s="1846"/>
      <c r="J14" s="1846"/>
      <c r="K14" s="1840"/>
      <c r="L14" s="1840"/>
      <c r="M14" s="1840"/>
      <c r="N14" s="1840"/>
      <c r="O14" s="1840"/>
      <c r="P14" s="1840"/>
      <c r="Q14" s="1840"/>
      <c r="R14" s="1840"/>
      <c r="S14" s="1840"/>
      <c r="T14" s="561" t="s">
        <v>1417</v>
      </c>
      <c r="U14" s="562"/>
      <c r="V14" s="562"/>
      <c r="W14" s="563">
        <v>10000</v>
      </c>
      <c r="X14" s="546"/>
    </row>
    <row r="15" spans="1:24" s="545" customFormat="1" ht="34.5" customHeight="1">
      <c r="A15" s="564"/>
      <c r="B15" s="1842"/>
      <c r="C15" s="1843"/>
      <c r="D15" s="1849"/>
      <c r="E15" s="561"/>
      <c r="F15" s="1849"/>
      <c r="G15" s="1843"/>
      <c r="H15" s="1847"/>
      <c r="I15" s="1847"/>
      <c r="J15" s="1847"/>
      <c r="K15" s="1841"/>
      <c r="L15" s="1841"/>
      <c r="M15" s="1841"/>
      <c r="N15" s="1841"/>
      <c r="O15" s="1841"/>
      <c r="P15" s="1841"/>
      <c r="Q15" s="1841"/>
      <c r="R15" s="1841"/>
      <c r="S15" s="1841"/>
      <c r="T15" s="561" t="s">
        <v>1418</v>
      </c>
      <c r="U15" s="562">
        <v>1</v>
      </c>
      <c r="V15" s="562"/>
      <c r="W15" s="563">
        <v>800</v>
      </c>
      <c r="X15" s="546"/>
    </row>
    <row r="16" spans="1:24" s="545" customFormat="1" ht="57" customHeight="1">
      <c r="A16" s="564" t="s">
        <v>1419</v>
      </c>
      <c r="B16" s="1842" t="s">
        <v>1413</v>
      </c>
      <c r="C16" s="1843">
        <v>1</v>
      </c>
      <c r="D16" s="561" t="s">
        <v>1420</v>
      </c>
      <c r="E16" s="561"/>
      <c r="F16" s="561" t="s">
        <v>1421</v>
      </c>
      <c r="G16" s="1843"/>
      <c r="H16" s="565"/>
      <c r="I16" s="565"/>
      <c r="J16" s="565"/>
      <c r="K16" s="565"/>
      <c r="L16" s="565"/>
      <c r="M16" s="565"/>
      <c r="N16" s="566"/>
      <c r="O16" s="566"/>
      <c r="P16" s="566"/>
      <c r="Q16" s="566"/>
      <c r="R16" s="561"/>
      <c r="S16" s="567"/>
      <c r="T16" s="568" t="s">
        <v>1422</v>
      </c>
      <c r="U16" s="569">
        <v>6</v>
      </c>
      <c r="V16" s="569"/>
      <c r="W16" s="570">
        <f>800*6</f>
        <v>4800</v>
      </c>
      <c r="X16" s="546"/>
    </row>
    <row r="17" spans="1:24" s="584" customFormat="1" ht="90" customHeight="1">
      <c r="A17" s="571"/>
      <c r="B17" s="572"/>
      <c r="C17" s="572"/>
      <c r="D17" s="573" t="s">
        <v>1423</v>
      </c>
      <c r="E17" s="573"/>
      <c r="F17" s="574"/>
      <c r="G17" s="575"/>
      <c r="H17" s="576"/>
      <c r="I17" s="576"/>
      <c r="J17" s="576"/>
      <c r="K17" s="576"/>
      <c r="L17" s="576"/>
      <c r="M17" s="576"/>
      <c r="N17" s="577"/>
      <c r="O17" s="577"/>
      <c r="P17" s="577"/>
      <c r="Q17" s="577"/>
      <c r="R17" s="578"/>
      <c r="S17" s="579"/>
      <c r="T17" s="580"/>
      <c r="U17" s="581"/>
      <c r="V17" s="582"/>
      <c r="W17" s="583"/>
    </row>
    <row r="18" spans="1:24" s="545" customFormat="1" ht="86.25" customHeight="1">
      <c r="A18" s="1842" t="s">
        <v>1424</v>
      </c>
      <c r="B18" s="1842" t="s">
        <v>1413</v>
      </c>
      <c r="C18" s="1843">
        <v>1</v>
      </c>
      <c r="D18" s="561" t="s">
        <v>1425</v>
      </c>
      <c r="E18" s="561"/>
      <c r="F18" s="561" t="s">
        <v>1415</v>
      </c>
      <c r="G18" s="1844" t="s">
        <v>1416</v>
      </c>
      <c r="H18" s="585"/>
      <c r="I18" s="585"/>
      <c r="J18" s="585"/>
      <c r="K18" s="566"/>
      <c r="L18" s="566"/>
      <c r="M18" s="566"/>
      <c r="N18" s="566"/>
      <c r="O18" s="566"/>
      <c r="P18" s="566"/>
      <c r="Q18" s="566"/>
      <c r="R18" s="565"/>
      <c r="S18" s="565"/>
      <c r="T18" s="561" t="s">
        <v>1426</v>
      </c>
      <c r="U18" s="562"/>
      <c r="V18" s="562"/>
      <c r="W18" s="563">
        <v>10000</v>
      </c>
    </row>
    <row r="19" spans="1:24" s="545" customFormat="1" ht="57" customHeight="1">
      <c r="A19" s="1842"/>
      <c r="B19" s="1842"/>
      <c r="C19" s="1843"/>
      <c r="D19" s="561" t="s">
        <v>1420</v>
      </c>
      <c r="E19" s="561"/>
      <c r="F19" s="561" t="s">
        <v>1421</v>
      </c>
      <c r="G19" s="1845"/>
      <c r="H19" s="565"/>
      <c r="I19" s="565"/>
      <c r="J19" s="565"/>
      <c r="K19" s="565"/>
      <c r="L19" s="565"/>
      <c r="M19" s="565"/>
      <c r="N19" s="566"/>
      <c r="O19" s="566"/>
      <c r="P19" s="566"/>
      <c r="Q19" s="566"/>
      <c r="R19" s="561"/>
      <c r="S19" s="567"/>
      <c r="T19" s="561" t="s">
        <v>1427</v>
      </c>
      <c r="U19" s="562">
        <v>6</v>
      </c>
      <c r="V19" s="562"/>
      <c r="W19" s="563">
        <f>800*6</f>
        <v>4800</v>
      </c>
      <c r="X19" s="546"/>
    </row>
    <row r="20" spans="1:24" s="545" customFormat="1" ht="21" customHeight="1">
      <c r="A20" s="1835" t="s">
        <v>1428</v>
      </c>
      <c r="B20" s="1835"/>
      <c r="C20" s="1835"/>
      <c r="D20" s="1835"/>
      <c r="E20" s="1835"/>
      <c r="F20" s="1835"/>
      <c r="G20" s="1835"/>
      <c r="H20" s="1835"/>
      <c r="I20" s="1835"/>
      <c r="J20" s="1835"/>
      <c r="K20" s="1835"/>
      <c r="L20" s="1835"/>
      <c r="M20" s="1835"/>
      <c r="N20" s="1835"/>
      <c r="O20" s="1835"/>
      <c r="P20" s="1835"/>
      <c r="Q20" s="1835"/>
      <c r="R20" s="1835"/>
      <c r="S20" s="1835"/>
      <c r="T20" s="1835"/>
      <c r="U20" s="1835"/>
      <c r="V20" s="1835"/>
      <c r="W20" s="1835"/>
    </row>
    <row r="21" spans="1:24" s="586" customFormat="1" ht="23.25" customHeight="1">
      <c r="A21" s="554">
        <v>1</v>
      </c>
      <c r="B21" s="554">
        <v>2</v>
      </c>
      <c r="C21" s="554">
        <v>3</v>
      </c>
      <c r="D21" s="554">
        <v>4</v>
      </c>
      <c r="E21" s="554"/>
      <c r="F21" s="555">
        <v>5</v>
      </c>
      <c r="G21" s="554">
        <v>6</v>
      </c>
      <c r="H21" s="1836">
        <v>7</v>
      </c>
      <c r="I21" s="1836"/>
      <c r="J21" s="1836"/>
      <c r="K21" s="1836"/>
      <c r="L21" s="1836"/>
      <c r="M21" s="1836"/>
      <c r="N21" s="1836"/>
      <c r="O21" s="1836"/>
      <c r="P21" s="1836"/>
      <c r="Q21" s="1836"/>
      <c r="R21" s="1836"/>
      <c r="S21" s="1836"/>
      <c r="T21" s="1837">
        <v>8</v>
      </c>
      <c r="U21" s="1837"/>
      <c r="V21" s="1837"/>
      <c r="W21" s="1837"/>
    </row>
    <row r="22" spans="1:24" s="545" customFormat="1" ht="14.25" customHeight="1">
      <c r="A22" s="1829" t="s">
        <v>4</v>
      </c>
      <c r="B22" s="1829" t="s">
        <v>5</v>
      </c>
      <c r="C22" s="1829" t="s">
        <v>6</v>
      </c>
      <c r="D22" s="1829" t="s">
        <v>7</v>
      </c>
      <c r="E22" s="1829" t="s">
        <v>1411</v>
      </c>
      <c r="F22" s="1830" t="s">
        <v>179</v>
      </c>
      <c r="G22" s="1829" t="s">
        <v>180</v>
      </c>
      <c r="H22" s="1829" t="s">
        <v>10</v>
      </c>
      <c r="I22" s="1829"/>
      <c r="J22" s="1829"/>
      <c r="K22" s="1829"/>
      <c r="L22" s="1829"/>
      <c r="M22" s="1829"/>
      <c r="N22" s="1829"/>
      <c r="O22" s="1829"/>
      <c r="P22" s="1829"/>
      <c r="Q22" s="1829"/>
      <c r="R22" s="1829"/>
      <c r="S22" s="1829"/>
      <c r="T22" s="1838" t="s">
        <v>11</v>
      </c>
      <c r="U22" s="1838"/>
      <c r="V22" s="1838"/>
      <c r="W22" s="1838"/>
    </row>
    <row r="23" spans="1:24" s="545" customFormat="1" ht="14.25" customHeight="1">
      <c r="A23" s="1829"/>
      <c r="B23" s="1829"/>
      <c r="C23" s="1829"/>
      <c r="D23" s="1829"/>
      <c r="E23" s="1829"/>
      <c r="F23" s="1830"/>
      <c r="G23" s="1829"/>
      <c r="H23" s="1836" t="s">
        <v>12</v>
      </c>
      <c r="I23" s="1836"/>
      <c r="J23" s="1836"/>
      <c r="K23" s="1836" t="s">
        <v>13</v>
      </c>
      <c r="L23" s="1836"/>
      <c r="M23" s="1836"/>
      <c r="N23" s="1836" t="s">
        <v>14</v>
      </c>
      <c r="O23" s="1836"/>
      <c r="P23" s="1836"/>
      <c r="Q23" s="1836" t="s">
        <v>15</v>
      </c>
      <c r="R23" s="1836"/>
      <c r="S23" s="1836"/>
      <c r="T23" s="1838" t="s">
        <v>1306</v>
      </c>
      <c r="U23" s="557"/>
      <c r="V23" s="1839" t="s">
        <v>181</v>
      </c>
      <c r="W23" s="1839"/>
    </row>
    <row r="24" spans="1:24" s="545" customFormat="1" ht="14.25" customHeight="1">
      <c r="A24" s="1829"/>
      <c r="B24" s="1829"/>
      <c r="C24" s="1829"/>
      <c r="D24" s="1829"/>
      <c r="E24" s="1829"/>
      <c r="F24" s="1830"/>
      <c r="G24" s="1829"/>
      <c r="H24" s="558">
        <v>1</v>
      </c>
      <c r="I24" s="558">
        <v>2</v>
      </c>
      <c r="J24" s="558">
        <v>3</v>
      </c>
      <c r="K24" s="558">
        <v>4</v>
      </c>
      <c r="L24" s="558">
        <v>5</v>
      </c>
      <c r="M24" s="558">
        <v>6</v>
      </c>
      <c r="N24" s="558">
        <v>7</v>
      </c>
      <c r="O24" s="558">
        <v>8</v>
      </c>
      <c r="P24" s="558">
        <v>9</v>
      </c>
      <c r="Q24" s="558">
        <v>10</v>
      </c>
      <c r="R24" s="558">
        <v>11</v>
      </c>
      <c r="S24" s="558">
        <v>12</v>
      </c>
      <c r="T24" s="1838"/>
      <c r="U24" s="557" t="s">
        <v>1412</v>
      </c>
      <c r="V24" s="559" t="s">
        <v>18</v>
      </c>
      <c r="W24" s="587" t="s">
        <v>19</v>
      </c>
    </row>
    <row r="25" spans="1:24" s="584" customFormat="1" ht="57.75" customHeight="1">
      <c r="A25" s="1850" t="s">
        <v>1429</v>
      </c>
      <c r="B25" s="576"/>
      <c r="C25" s="576"/>
      <c r="D25" s="588" t="s">
        <v>1430</v>
      </c>
      <c r="E25" s="576"/>
      <c r="F25" s="589"/>
      <c r="G25" s="576"/>
      <c r="H25" s="576"/>
      <c r="I25" s="576"/>
      <c r="J25" s="576"/>
      <c r="K25" s="576"/>
      <c r="L25" s="576"/>
      <c r="M25" s="576"/>
      <c r="N25" s="576"/>
      <c r="O25" s="576"/>
      <c r="P25" s="576"/>
      <c r="Q25" s="576"/>
      <c r="R25" s="576"/>
      <c r="S25" s="576"/>
      <c r="T25" s="590"/>
      <c r="U25" s="591"/>
      <c r="V25" s="592"/>
      <c r="W25" s="583"/>
    </row>
    <row r="26" spans="1:24" s="584" customFormat="1" ht="67.5" customHeight="1">
      <c r="A26" s="1851"/>
      <c r="B26" s="576"/>
      <c r="C26" s="576"/>
      <c r="D26" s="593" t="s">
        <v>1431</v>
      </c>
      <c r="E26" s="576"/>
      <c r="F26" s="589"/>
      <c r="G26" s="576"/>
      <c r="H26" s="576"/>
      <c r="I26" s="576"/>
      <c r="J26" s="576"/>
      <c r="K26" s="576"/>
      <c r="L26" s="576"/>
      <c r="M26" s="576"/>
      <c r="N26" s="576"/>
      <c r="O26" s="576"/>
      <c r="P26" s="576"/>
      <c r="Q26" s="576"/>
      <c r="R26" s="576"/>
      <c r="S26" s="576"/>
      <c r="T26" s="590"/>
      <c r="U26" s="591"/>
      <c r="V26" s="592"/>
      <c r="W26" s="583"/>
    </row>
    <row r="27" spans="1:24" s="584" customFormat="1" ht="44.25" customHeight="1">
      <c r="A27" s="1852"/>
      <c r="B27" s="576"/>
      <c r="C27" s="576"/>
      <c r="D27" s="593" t="s">
        <v>1432</v>
      </c>
      <c r="E27" s="576"/>
      <c r="F27" s="589"/>
      <c r="G27" s="576"/>
      <c r="H27" s="576"/>
      <c r="I27" s="576"/>
      <c r="J27" s="576"/>
      <c r="K27" s="576"/>
      <c r="L27" s="576"/>
      <c r="M27" s="576"/>
      <c r="N27" s="576"/>
      <c r="O27" s="576"/>
      <c r="P27" s="576"/>
      <c r="Q27" s="576"/>
      <c r="R27" s="576"/>
      <c r="S27" s="576"/>
      <c r="T27" s="590"/>
      <c r="U27" s="591"/>
      <c r="V27" s="592"/>
      <c r="W27" s="583"/>
    </row>
    <row r="28" spans="1:24" s="545" customFormat="1" ht="100.5" customHeight="1">
      <c r="A28" s="561" t="s">
        <v>1433</v>
      </c>
      <c r="B28" s="594" t="s">
        <v>1434</v>
      </c>
      <c r="C28" s="595">
        <v>1</v>
      </c>
      <c r="D28" s="594" t="s">
        <v>1435</v>
      </c>
      <c r="E28" s="596"/>
      <c r="F28" s="561" t="s">
        <v>1436</v>
      </c>
      <c r="G28" s="597" t="s">
        <v>1437</v>
      </c>
      <c r="H28" s="567"/>
      <c r="I28" s="567"/>
      <c r="J28" s="567"/>
      <c r="K28" s="567"/>
      <c r="L28" s="567"/>
      <c r="M28" s="567"/>
      <c r="N28" s="567"/>
      <c r="O28" s="567"/>
      <c r="P28" s="567"/>
      <c r="Q28" s="567"/>
      <c r="R28" s="567"/>
      <c r="S28" s="567"/>
      <c r="T28" s="561" t="s">
        <v>1438</v>
      </c>
      <c r="U28" s="562"/>
      <c r="V28" s="563" t="s">
        <v>1439</v>
      </c>
      <c r="W28" s="598"/>
    </row>
    <row r="29" spans="1:24" s="545" customFormat="1" ht="45.75" customHeight="1">
      <c r="A29" s="1850" t="s">
        <v>1440</v>
      </c>
      <c r="B29" s="599"/>
      <c r="C29" s="600"/>
      <c r="D29" s="593" t="s">
        <v>1441</v>
      </c>
      <c r="E29" s="601"/>
      <c r="F29" s="602"/>
      <c r="G29" s="599"/>
      <c r="H29" s="603"/>
      <c r="I29" s="603"/>
      <c r="J29" s="603"/>
      <c r="K29" s="603"/>
      <c r="L29" s="603"/>
      <c r="M29" s="603"/>
      <c r="N29" s="603"/>
      <c r="O29" s="603"/>
      <c r="P29" s="603"/>
      <c r="Q29" s="603"/>
      <c r="R29" s="603"/>
      <c r="S29" s="603"/>
      <c r="T29" s="593"/>
      <c r="U29" s="604"/>
      <c r="V29" s="605"/>
      <c r="W29" s="606"/>
    </row>
    <row r="30" spans="1:24" s="545" customFormat="1" ht="48.75" customHeight="1">
      <c r="A30" s="1851"/>
      <c r="B30" s="599"/>
      <c r="C30" s="600"/>
      <c r="D30" s="593" t="s">
        <v>1442</v>
      </c>
      <c r="E30" s="601"/>
      <c r="F30" s="574"/>
      <c r="G30" s="599"/>
      <c r="H30" s="603"/>
      <c r="I30" s="603"/>
      <c r="J30" s="603"/>
      <c r="K30" s="603"/>
      <c r="L30" s="603"/>
      <c r="M30" s="603"/>
      <c r="N30" s="603"/>
      <c r="O30" s="603"/>
      <c r="P30" s="603"/>
      <c r="Q30" s="603"/>
      <c r="R30" s="603"/>
      <c r="S30" s="603"/>
      <c r="T30" s="593"/>
      <c r="U30" s="604"/>
      <c r="V30" s="605"/>
      <c r="W30" s="606"/>
    </row>
    <row r="31" spans="1:24" s="545" customFormat="1" ht="39.75" customHeight="1">
      <c r="A31" s="1852"/>
      <c r="B31" s="599"/>
      <c r="C31" s="600"/>
      <c r="D31" s="593" t="s">
        <v>1443</v>
      </c>
      <c r="E31" s="601"/>
      <c r="F31" s="574"/>
      <c r="G31" s="599"/>
      <c r="H31" s="603"/>
      <c r="I31" s="603"/>
      <c r="J31" s="603"/>
      <c r="K31" s="603"/>
      <c r="L31" s="603"/>
      <c r="M31" s="603"/>
      <c r="N31" s="603"/>
      <c r="O31" s="603"/>
      <c r="P31" s="603"/>
      <c r="Q31" s="603"/>
      <c r="R31" s="603"/>
      <c r="S31" s="603"/>
      <c r="T31" s="593"/>
      <c r="U31" s="604"/>
      <c r="V31" s="605"/>
      <c r="W31" s="606"/>
    </row>
    <row r="32" spans="1:24" s="545" customFormat="1" ht="20.25" customHeight="1">
      <c r="A32" s="594"/>
      <c r="B32" s="565"/>
      <c r="C32" s="607"/>
      <c r="D32" s="561"/>
      <c r="E32" s="561"/>
      <c r="F32" s="566"/>
      <c r="G32" s="607"/>
      <c r="H32" s="608"/>
      <c r="I32" s="608"/>
      <c r="J32" s="608"/>
      <c r="K32" s="608"/>
      <c r="L32" s="608"/>
      <c r="M32" s="608"/>
      <c r="N32" s="608"/>
      <c r="O32" s="608"/>
      <c r="P32" s="608"/>
      <c r="Q32" s="608"/>
      <c r="R32" s="608"/>
      <c r="S32" s="608"/>
      <c r="T32" s="561"/>
      <c r="U32" s="562"/>
      <c r="V32" s="562"/>
      <c r="W32" s="609"/>
    </row>
    <row r="33" spans="1:24" s="545" customFormat="1" ht="20.25" customHeight="1">
      <c r="A33" s="1835" t="s">
        <v>1444</v>
      </c>
      <c r="B33" s="1835"/>
      <c r="C33" s="1835"/>
      <c r="D33" s="1835"/>
      <c r="E33" s="1835"/>
      <c r="F33" s="1835"/>
      <c r="G33" s="1835"/>
      <c r="H33" s="1835"/>
      <c r="I33" s="1835"/>
      <c r="J33" s="1835"/>
      <c r="K33" s="1835"/>
      <c r="L33" s="1835"/>
      <c r="M33" s="1835"/>
      <c r="N33" s="1835"/>
      <c r="O33" s="1835"/>
      <c r="P33" s="1835"/>
      <c r="Q33" s="1835"/>
      <c r="R33" s="1835"/>
      <c r="S33" s="1835"/>
      <c r="T33" s="1835"/>
      <c r="U33" s="1835"/>
      <c r="V33" s="1835"/>
      <c r="W33" s="1835"/>
    </row>
    <row r="34" spans="1:24" s="586" customFormat="1">
      <c r="A34" s="554">
        <v>1</v>
      </c>
      <c r="B34" s="554">
        <v>2</v>
      </c>
      <c r="C34" s="554">
        <v>3</v>
      </c>
      <c r="D34" s="554">
        <v>4</v>
      </c>
      <c r="E34" s="554"/>
      <c r="F34" s="555">
        <v>5</v>
      </c>
      <c r="G34" s="554">
        <v>6</v>
      </c>
      <c r="H34" s="1836">
        <v>7</v>
      </c>
      <c r="I34" s="1836"/>
      <c r="J34" s="1836"/>
      <c r="K34" s="1836"/>
      <c r="L34" s="1836"/>
      <c r="M34" s="1836"/>
      <c r="N34" s="1836"/>
      <c r="O34" s="1836"/>
      <c r="P34" s="1836"/>
      <c r="Q34" s="1836"/>
      <c r="R34" s="1836"/>
      <c r="S34" s="1836"/>
      <c r="T34" s="1837">
        <v>8</v>
      </c>
      <c r="U34" s="1837"/>
      <c r="V34" s="1837"/>
      <c r="W34" s="1837"/>
    </row>
    <row r="35" spans="1:24" s="545" customFormat="1" ht="14.25" customHeight="1">
      <c r="A35" s="1829" t="s">
        <v>4</v>
      </c>
      <c r="B35" s="1829" t="s">
        <v>5</v>
      </c>
      <c r="C35" s="1829" t="s">
        <v>6</v>
      </c>
      <c r="D35" s="1829" t="s">
        <v>7</v>
      </c>
      <c r="E35" s="1829" t="s">
        <v>1411</v>
      </c>
      <c r="F35" s="1830" t="s">
        <v>179</v>
      </c>
      <c r="G35" s="1829" t="s">
        <v>180</v>
      </c>
      <c r="H35" s="1829" t="s">
        <v>10</v>
      </c>
      <c r="I35" s="1829"/>
      <c r="J35" s="1829"/>
      <c r="K35" s="1829"/>
      <c r="L35" s="1829"/>
      <c r="M35" s="1829"/>
      <c r="N35" s="1829"/>
      <c r="O35" s="1829"/>
      <c r="P35" s="1829"/>
      <c r="Q35" s="1829"/>
      <c r="R35" s="1829"/>
      <c r="S35" s="1829"/>
      <c r="T35" s="1838" t="s">
        <v>11</v>
      </c>
      <c r="U35" s="1838"/>
      <c r="V35" s="1838"/>
      <c r="W35" s="1838"/>
    </row>
    <row r="36" spans="1:24" s="545" customFormat="1" ht="14.25" customHeight="1">
      <c r="A36" s="1829"/>
      <c r="B36" s="1829"/>
      <c r="C36" s="1829"/>
      <c r="D36" s="1829"/>
      <c r="E36" s="1829"/>
      <c r="F36" s="1830"/>
      <c r="G36" s="1829"/>
      <c r="H36" s="1836" t="s">
        <v>12</v>
      </c>
      <c r="I36" s="1836"/>
      <c r="J36" s="1836"/>
      <c r="K36" s="1836" t="s">
        <v>13</v>
      </c>
      <c r="L36" s="1836"/>
      <c r="M36" s="1836"/>
      <c r="N36" s="1836" t="s">
        <v>14</v>
      </c>
      <c r="O36" s="1836"/>
      <c r="P36" s="1836"/>
      <c r="Q36" s="1836" t="s">
        <v>15</v>
      </c>
      <c r="R36" s="1836"/>
      <c r="S36" s="1836"/>
      <c r="T36" s="1838" t="s">
        <v>1306</v>
      </c>
      <c r="U36" s="557"/>
      <c r="V36" s="1839" t="s">
        <v>181</v>
      </c>
      <c r="W36" s="1839"/>
    </row>
    <row r="37" spans="1:24" s="545" customFormat="1" ht="14.25" customHeight="1">
      <c r="A37" s="1829"/>
      <c r="B37" s="1829"/>
      <c r="C37" s="1829"/>
      <c r="D37" s="1829"/>
      <c r="E37" s="1829"/>
      <c r="F37" s="1830"/>
      <c r="G37" s="1829"/>
      <c r="H37" s="558">
        <v>1</v>
      </c>
      <c r="I37" s="558">
        <v>2</v>
      </c>
      <c r="J37" s="558">
        <v>3</v>
      </c>
      <c r="K37" s="558">
        <v>4</v>
      </c>
      <c r="L37" s="558">
        <v>5</v>
      </c>
      <c r="M37" s="558">
        <v>6</v>
      </c>
      <c r="N37" s="558">
        <v>7</v>
      </c>
      <c r="O37" s="558">
        <v>8</v>
      </c>
      <c r="P37" s="558">
        <v>9</v>
      </c>
      <c r="Q37" s="558">
        <v>10</v>
      </c>
      <c r="R37" s="558">
        <v>11</v>
      </c>
      <c r="S37" s="558">
        <v>12</v>
      </c>
      <c r="T37" s="1838"/>
      <c r="U37" s="557" t="s">
        <v>1412</v>
      </c>
      <c r="V37" s="559" t="s">
        <v>18</v>
      </c>
      <c r="W37" s="559" t="s">
        <v>19</v>
      </c>
    </row>
    <row r="38" spans="1:24" s="545" customFormat="1" ht="54" customHeight="1">
      <c r="A38" s="1848" t="s">
        <v>1445</v>
      </c>
      <c r="B38" s="1848" t="s">
        <v>1446</v>
      </c>
      <c r="C38" s="1857">
        <v>0.3</v>
      </c>
      <c r="D38" s="561" t="s">
        <v>1447</v>
      </c>
      <c r="E38" s="561"/>
      <c r="F38" s="561" t="s">
        <v>1448</v>
      </c>
      <c r="G38" s="1844" t="s">
        <v>1449</v>
      </c>
      <c r="H38" s="610"/>
      <c r="I38" s="610"/>
      <c r="J38" s="610"/>
      <c r="K38" s="566"/>
      <c r="L38" s="566"/>
      <c r="M38" s="566"/>
      <c r="N38" s="566"/>
      <c r="O38" s="566"/>
      <c r="P38" s="566"/>
      <c r="Q38" s="566"/>
      <c r="R38" s="566"/>
      <c r="S38" s="566"/>
      <c r="T38" s="561" t="s">
        <v>1450</v>
      </c>
      <c r="U38" s="562">
        <v>1</v>
      </c>
      <c r="V38" s="562"/>
      <c r="W38" s="563">
        <v>10000</v>
      </c>
      <c r="X38" s="546"/>
    </row>
    <row r="39" spans="1:24" s="545" customFormat="1" ht="65.25" customHeight="1">
      <c r="A39" s="1856"/>
      <c r="B39" s="1856"/>
      <c r="C39" s="1858"/>
      <c r="D39" s="561" t="s">
        <v>1451</v>
      </c>
      <c r="E39" s="561"/>
      <c r="F39" s="561" t="s">
        <v>1452</v>
      </c>
      <c r="G39" s="1860"/>
      <c r="H39" s="611"/>
      <c r="I39" s="611"/>
      <c r="J39" s="610"/>
      <c r="K39" s="610"/>
      <c r="L39" s="610"/>
      <c r="M39" s="566"/>
      <c r="N39" s="566"/>
      <c r="O39" s="566"/>
      <c r="P39" s="566"/>
      <c r="Q39" s="566"/>
      <c r="R39" s="566"/>
      <c r="S39" s="566"/>
      <c r="T39" s="561" t="s">
        <v>1453</v>
      </c>
      <c r="U39" s="562">
        <v>1</v>
      </c>
      <c r="V39" s="562"/>
      <c r="W39" s="563">
        <v>5000</v>
      </c>
      <c r="X39" s="546"/>
    </row>
    <row r="40" spans="1:24" s="545" customFormat="1" ht="62.25" customHeight="1">
      <c r="A40" s="1856"/>
      <c r="B40" s="1856"/>
      <c r="C40" s="1858"/>
      <c r="D40" s="561" t="s">
        <v>1454</v>
      </c>
      <c r="E40" s="561"/>
      <c r="F40" s="561" t="s">
        <v>1455</v>
      </c>
      <c r="G40" s="1860"/>
      <c r="H40" s="611"/>
      <c r="I40" s="611"/>
      <c r="J40" s="611"/>
      <c r="K40" s="610"/>
      <c r="L40" s="610"/>
      <c r="M40" s="610"/>
      <c r="N40" s="566"/>
      <c r="O40" s="566"/>
      <c r="P40" s="566"/>
      <c r="Q40" s="611"/>
      <c r="R40" s="611"/>
      <c r="S40" s="611"/>
      <c r="T40" s="561"/>
      <c r="U40" s="562"/>
      <c r="V40" s="562"/>
      <c r="W40" s="563"/>
    </row>
    <row r="41" spans="1:24" s="545" customFormat="1" ht="65.25" customHeight="1">
      <c r="A41" s="1849"/>
      <c r="B41" s="1849"/>
      <c r="C41" s="1859"/>
      <c r="D41" s="561" t="s">
        <v>1456</v>
      </c>
      <c r="E41" s="561"/>
      <c r="F41" s="561" t="s">
        <v>1457</v>
      </c>
      <c r="G41" s="1860"/>
      <c r="H41" s="566"/>
      <c r="I41" s="566"/>
      <c r="J41" s="566"/>
      <c r="K41" s="566"/>
      <c r="L41" s="566"/>
      <c r="M41" s="566"/>
      <c r="N41" s="566"/>
      <c r="O41" s="566"/>
      <c r="P41" s="566"/>
      <c r="Q41" s="611"/>
      <c r="R41" s="566"/>
      <c r="S41" s="610"/>
      <c r="T41" s="561"/>
      <c r="U41" s="562"/>
      <c r="V41" s="562"/>
      <c r="W41" s="570"/>
    </row>
    <row r="42" spans="1:24" s="584" customFormat="1" ht="63" customHeight="1">
      <c r="A42" s="1853" t="s">
        <v>1458</v>
      </c>
      <c r="B42" s="1854"/>
      <c r="C42" s="1861"/>
      <c r="D42" s="573" t="s">
        <v>1459</v>
      </c>
      <c r="E42" s="573"/>
      <c r="F42" s="574" t="s">
        <v>1460</v>
      </c>
      <c r="G42" s="1854" t="s">
        <v>1461</v>
      </c>
      <c r="H42" s="610"/>
      <c r="I42" s="610"/>
      <c r="J42" s="610"/>
      <c r="K42" s="610"/>
      <c r="L42" s="610"/>
      <c r="M42" s="610"/>
      <c r="N42" s="610"/>
      <c r="O42" s="610"/>
      <c r="P42" s="610"/>
      <c r="Q42" s="610"/>
      <c r="R42" s="610"/>
      <c r="S42" s="610"/>
      <c r="T42" s="1853"/>
      <c r="U42" s="1854"/>
      <c r="V42" s="1855"/>
      <c r="W42" s="583"/>
    </row>
    <row r="43" spans="1:24" s="584" customFormat="1" ht="63" customHeight="1">
      <c r="A43" s="1853"/>
      <c r="B43" s="1854"/>
      <c r="C43" s="1861"/>
      <c r="D43" s="573" t="s">
        <v>1462</v>
      </c>
      <c r="E43" s="573"/>
      <c r="F43" s="574" t="s">
        <v>1460</v>
      </c>
      <c r="G43" s="1854"/>
      <c r="H43" s="577"/>
      <c r="I43" s="577"/>
      <c r="J43" s="577"/>
      <c r="K43" s="577"/>
      <c r="L43" s="577"/>
      <c r="M43" s="577"/>
      <c r="N43" s="610"/>
      <c r="O43" s="577"/>
      <c r="P43" s="577"/>
      <c r="Q43" s="610"/>
      <c r="R43" s="577"/>
      <c r="S43" s="577"/>
      <c r="T43" s="1853"/>
      <c r="U43" s="1854"/>
      <c r="V43" s="1855"/>
      <c r="W43" s="583"/>
    </row>
    <row r="44" spans="1:24" s="545" customFormat="1" ht="13.5" customHeight="1">
      <c r="A44" s="594"/>
      <c r="B44" s="565"/>
      <c r="C44" s="607"/>
      <c r="D44" s="561"/>
      <c r="E44" s="561"/>
      <c r="F44" s="566"/>
      <c r="G44" s="607"/>
      <c r="H44" s="608"/>
      <c r="I44" s="608"/>
      <c r="J44" s="608"/>
      <c r="K44" s="608"/>
      <c r="L44" s="608"/>
      <c r="M44" s="608"/>
      <c r="N44" s="608"/>
      <c r="O44" s="608"/>
      <c r="P44" s="608"/>
      <c r="Q44" s="608"/>
      <c r="R44" s="608"/>
      <c r="S44" s="608"/>
      <c r="T44" s="594"/>
      <c r="U44" s="597"/>
      <c r="V44" s="597"/>
      <c r="W44" s="612"/>
    </row>
    <row r="45" spans="1:24" s="545" customFormat="1" ht="21" customHeight="1">
      <c r="A45" s="1835" t="s">
        <v>1463</v>
      </c>
      <c r="B45" s="1835"/>
      <c r="C45" s="1835"/>
      <c r="D45" s="1835"/>
      <c r="E45" s="1835"/>
      <c r="F45" s="1835"/>
      <c r="G45" s="1835"/>
      <c r="H45" s="1835"/>
      <c r="I45" s="1835"/>
      <c r="J45" s="1835"/>
      <c r="K45" s="1835"/>
      <c r="L45" s="1835"/>
      <c r="M45" s="1835"/>
      <c r="N45" s="1835"/>
      <c r="O45" s="1835"/>
      <c r="P45" s="1835"/>
      <c r="Q45" s="1835"/>
      <c r="R45" s="1835"/>
      <c r="S45" s="1835"/>
      <c r="T45" s="1835"/>
      <c r="U45" s="1835"/>
      <c r="V45" s="1835"/>
      <c r="W45" s="1835"/>
    </row>
    <row r="46" spans="1:24" s="586" customFormat="1">
      <c r="A46" s="554">
        <v>1</v>
      </c>
      <c r="B46" s="554">
        <v>2</v>
      </c>
      <c r="C46" s="554">
        <v>3</v>
      </c>
      <c r="D46" s="554">
        <v>4</v>
      </c>
      <c r="E46" s="554"/>
      <c r="F46" s="555">
        <v>5</v>
      </c>
      <c r="G46" s="554">
        <v>6</v>
      </c>
      <c r="H46" s="1836">
        <v>7</v>
      </c>
      <c r="I46" s="1836"/>
      <c r="J46" s="1836"/>
      <c r="K46" s="1836"/>
      <c r="L46" s="1836"/>
      <c r="M46" s="1836"/>
      <c r="N46" s="1836"/>
      <c r="O46" s="1836"/>
      <c r="P46" s="1836"/>
      <c r="Q46" s="1836"/>
      <c r="R46" s="1836"/>
      <c r="S46" s="1836"/>
      <c r="T46" s="1837">
        <v>8</v>
      </c>
      <c r="U46" s="1837"/>
      <c r="V46" s="1837"/>
      <c r="W46" s="1837"/>
    </row>
    <row r="47" spans="1:24" s="545" customFormat="1" ht="14.25" customHeight="1">
      <c r="A47" s="1829" t="s">
        <v>4</v>
      </c>
      <c r="B47" s="1829" t="s">
        <v>5</v>
      </c>
      <c r="C47" s="1829" t="s">
        <v>6</v>
      </c>
      <c r="D47" s="1829" t="s">
        <v>7</v>
      </c>
      <c r="E47" s="1829" t="s">
        <v>1411</v>
      </c>
      <c r="F47" s="1830" t="s">
        <v>179</v>
      </c>
      <c r="G47" s="1829" t="s">
        <v>180</v>
      </c>
      <c r="H47" s="1829" t="s">
        <v>10</v>
      </c>
      <c r="I47" s="1829"/>
      <c r="J47" s="1829"/>
      <c r="K47" s="1829"/>
      <c r="L47" s="1829"/>
      <c r="M47" s="1829"/>
      <c r="N47" s="1829"/>
      <c r="O47" s="1829"/>
      <c r="P47" s="1829"/>
      <c r="Q47" s="1829"/>
      <c r="R47" s="1829"/>
      <c r="S47" s="1829"/>
      <c r="T47" s="1838" t="s">
        <v>11</v>
      </c>
      <c r="U47" s="1838"/>
      <c r="V47" s="1838"/>
      <c r="W47" s="1838"/>
    </row>
    <row r="48" spans="1:24" s="545" customFormat="1" ht="14.25" customHeight="1">
      <c r="A48" s="1829"/>
      <c r="B48" s="1829"/>
      <c r="C48" s="1829"/>
      <c r="D48" s="1829"/>
      <c r="E48" s="1829"/>
      <c r="F48" s="1830"/>
      <c r="G48" s="1829"/>
      <c r="H48" s="1836" t="s">
        <v>12</v>
      </c>
      <c r="I48" s="1836"/>
      <c r="J48" s="1836"/>
      <c r="K48" s="1836" t="s">
        <v>13</v>
      </c>
      <c r="L48" s="1836"/>
      <c r="M48" s="1836"/>
      <c r="N48" s="1836" t="s">
        <v>14</v>
      </c>
      <c r="O48" s="1836"/>
      <c r="P48" s="1836"/>
      <c r="Q48" s="1836" t="s">
        <v>15</v>
      </c>
      <c r="R48" s="1836"/>
      <c r="S48" s="1836"/>
      <c r="T48" s="1838" t="s">
        <v>1306</v>
      </c>
      <c r="U48" s="557"/>
      <c r="V48" s="1839" t="s">
        <v>181</v>
      </c>
      <c r="W48" s="1839"/>
    </row>
    <row r="49" spans="1:23" s="545" customFormat="1" ht="14.25" customHeight="1">
      <c r="A49" s="1829"/>
      <c r="B49" s="1829"/>
      <c r="C49" s="1829"/>
      <c r="D49" s="1829"/>
      <c r="E49" s="1829"/>
      <c r="F49" s="1830"/>
      <c r="G49" s="1829"/>
      <c r="H49" s="558">
        <v>1</v>
      </c>
      <c r="I49" s="558">
        <v>2</v>
      </c>
      <c r="J49" s="558">
        <v>3</v>
      </c>
      <c r="K49" s="558">
        <v>4</v>
      </c>
      <c r="L49" s="558">
        <v>5</v>
      </c>
      <c r="M49" s="558">
        <v>6</v>
      </c>
      <c r="N49" s="558">
        <v>7</v>
      </c>
      <c r="O49" s="558">
        <v>8</v>
      </c>
      <c r="P49" s="558">
        <v>9</v>
      </c>
      <c r="Q49" s="558">
        <v>10</v>
      </c>
      <c r="R49" s="558">
        <v>11</v>
      </c>
      <c r="S49" s="558">
        <v>12</v>
      </c>
      <c r="T49" s="1838"/>
      <c r="U49" s="557" t="s">
        <v>1412</v>
      </c>
      <c r="V49" s="559" t="s">
        <v>18</v>
      </c>
      <c r="W49" s="559" t="s">
        <v>19</v>
      </c>
    </row>
    <row r="50" spans="1:23" s="616" customFormat="1" ht="101.25" customHeight="1">
      <c r="A50" s="1848" t="s">
        <v>1464</v>
      </c>
      <c r="B50" s="561" t="s">
        <v>1465</v>
      </c>
      <c r="C50" s="562">
        <v>1</v>
      </c>
      <c r="D50" s="561" t="s">
        <v>1466</v>
      </c>
      <c r="E50" s="611"/>
      <c r="F50" s="561" t="s">
        <v>1467</v>
      </c>
      <c r="G50" s="1844" t="s">
        <v>1468</v>
      </c>
      <c r="H50" s="585"/>
      <c r="I50" s="565"/>
      <c r="J50" s="565"/>
      <c r="K50" s="565"/>
      <c r="L50" s="565"/>
      <c r="M50" s="565"/>
      <c r="N50" s="565"/>
      <c r="O50" s="565"/>
      <c r="P50" s="565"/>
      <c r="Q50" s="565"/>
      <c r="R50" s="565"/>
      <c r="S50" s="565"/>
      <c r="T50" s="613" t="s">
        <v>1469</v>
      </c>
      <c r="U50" s="614"/>
      <c r="V50" s="615" t="s">
        <v>1470</v>
      </c>
      <c r="W50" s="615"/>
    </row>
    <row r="51" spans="1:23" s="616" customFormat="1" ht="56.25" customHeight="1">
      <c r="A51" s="1856"/>
      <c r="B51" s="561" t="s">
        <v>1471</v>
      </c>
      <c r="C51" s="562">
        <v>12</v>
      </c>
      <c r="D51" s="561" t="s">
        <v>1472</v>
      </c>
      <c r="E51" s="611"/>
      <c r="F51" s="561" t="s">
        <v>1473</v>
      </c>
      <c r="G51" s="1860"/>
      <c r="H51" s="585"/>
      <c r="I51" s="585"/>
      <c r="J51" s="585"/>
      <c r="K51" s="585"/>
      <c r="L51" s="585"/>
      <c r="M51" s="585"/>
      <c r="N51" s="585"/>
      <c r="O51" s="585"/>
      <c r="P51" s="585"/>
      <c r="Q51" s="585"/>
      <c r="R51" s="585"/>
      <c r="S51" s="585"/>
      <c r="T51" s="561" t="s">
        <v>1474</v>
      </c>
      <c r="U51" s="562"/>
      <c r="V51" s="617"/>
      <c r="W51" s="617"/>
    </row>
    <row r="52" spans="1:23" s="616" customFormat="1" ht="71.25" customHeight="1">
      <c r="A52" s="1856"/>
      <c r="B52" s="561" t="s">
        <v>1475</v>
      </c>
      <c r="C52" s="562">
        <f>52*3</f>
        <v>156</v>
      </c>
      <c r="D52" s="561" t="s">
        <v>1476</v>
      </c>
      <c r="E52" s="611"/>
      <c r="F52" s="561" t="s">
        <v>1477</v>
      </c>
      <c r="G52" s="1860"/>
      <c r="H52" s="585"/>
      <c r="I52" s="585"/>
      <c r="J52" s="585"/>
      <c r="K52" s="585"/>
      <c r="L52" s="585"/>
      <c r="M52" s="585"/>
      <c r="N52" s="585"/>
      <c r="O52" s="585"/>
      <c r="P52" s="585"/>
      <c r="Q52" s="585"/>
      <c r="R52" s="585"/>
      <c r="S52" s="585"/>
      <c r="T52" s="618" t="s">
        <v>1478</v>
      </c>
      <c r="U52" s="562">
        <v>3</v>
      </c>
      <c r="V52" s="617"/>
      <c r="W52" s="617">
        <f>2500*3</f>
        <v>7500</v>
      </c>
    </row>
    <row r="53" spans="1:23" s="616" customFormat="1" ht="53.25" customHeight="1">
      <c r="A53" s="1849"/>
      <c r="B53" s="561" t="s">
        <v>1479</v>
      </c>
      <c r="C53" s="562">
        <v>3</v>
      </c>
      <c r="D53" s="561" t="s">
        <v>1480</v>
      </c>
      <c r="E53" s="611"/>
      <c r="F53" s="561" t="s">
        <v>1481</v>
      </c>
      <c r="G53" s="1845"/>
      <c r="H53" s="565"/>
      <c r="I53" s="565"/>
      <c r="J53" s="565"/>
      <c r="K53" s="565"/>
      <c r="L53" s="565"/>
      <c r="M53" s="585"/>
      <c r="N53" s="565"/>
      <c r="O53" s="565"/>
      <c r="P53" s="565"/>
      <c r="Q53" s="565"/>
      <c r="R53" s="565"/>
      <c r="S53" s="565"/>
      <c r="T53" s="613"/>
      <c r="U53" s="614"/>
      <c r="V53" s="615"/>
      <c r="W53" s="615"/>
    </row>
    <row r="54" spans="1:23" s="616" customFormat="1" ht="73.5" customHeight="1">
      <c r="A54" s="1848" t="s">
        <v>1482</v>
      </c>
      <c r="B54" s="1848" t="s">
        <v>1483</v>
      </c>
      <c r="C54" s="1862">
        <v>1</v>
      </c>
      <c r="D54" s="561" t="s">
        <v>1484</v>
      </c>
      <c r="E54" s="561"/>
      <c r="F54" s="1848" t="s">
        <v>1485</v>
      </c>
      <c r="G54" s="562" t="s">
        <v>1486</v>
      </c>
      <c r="H54" s="585"/>
      <c r="I54" s="585"/>
      <c r="J54" s="585"/>
      <c r="K54" s="565"/>
      <c r="L54" s="565"/>
      <c r="M54" s="565"/>
      <c r="N54" s="565"/>
      <c r="O54" s="565"/>
      <c r="P54" s="565"/>
      <c r="Q54" s="565"/>
      <c r="R54" s="565"/>
      <c r="S54" s="565"/>
      <c r="T54" s="613" t="s">
        <v>1487</v>
      </c>
      <c r="U54" s="614"/>
      <c r="V54" s="615" t="s">
        <v>1488</v>
      </c>
      <c r="W54" s="615"/>
    </row>
    <row r="55" spans="1:23" s="616" customFormat="1" ht="71.25" customHeight="1">
      <c r="A55" s="1856"/>
      <c r="B55" s="1856"/>
      <c r="C55" s="1863"/>
      <c r="D55" s="561" t="s">
        <v>1489</v>
      </c>
      <c r="E55" s="561"/>
      <c r="F55" s="1856"/>
      <c r="G55" s="562" t="s">
        <v>1486</v>
      </c>
      <c r="H55" s="585"/>
      <c r="I55" s="585"/>
      <c r="J55" s="585"/>
      <c r="K55" s="585"/>
      <c r="L55" s="585"/>
      <c r="M55" s="585"/>
      <c r="N55" s="565"/>
      <c r="O55" s="565"/>
      <c r="P55" s="565"/>
      <c r="Q55" s="565"/>
      <c r="R55" s="565"/>
      <c r="S55" s="565"/>
      <c r="T55" s="561" t="s">
        <v>1490</v>
      </c>
      <c r="U55" s="562"/>
      <c r="V55" s="617"/>
      <c r="W55" s="617"/>
    </row>
    <row r="56" spans="1:23" s="616" customFormat="1" ht="71.25" customHeight="1">
      <c r="A56" s="1856"/>
      <c r="B56" s="1856"/>
      <c r="C56" s="1863"/>
      <c r="D56" s="561" t="s">
        <v>1491</v>
      </c>
      <c r="E56" s="611"/>
      <c r="F56" s="1856"/>
      <c r="G56" s="562" t="s">
        <v>1486</v>
      </c>
      <c r="H56" s="585"/>
      <c r="I56" s="585"/>
      <c r="J56" s="585"/>
      <c r="K56" s="585"/>
      <c r="L56" s="585"/>
      <c r="M56" s="585"/>
      <c r="N56" s="585"/>
      <c r="O56" s="585"/>
      <c r="P56" s="585"/>
      <c r="Q56" s="585"/>
      <c r="R56" s="585"/>
      <c r="S56" s="585"/>
      <c r="T56" s="613"/>
      <c r="U56" s="614"/>
      <c r="V56" s="615"/>
      <c r="W56" s="615"/>
    </row>
    <row r="57" spans="1:23" s="616" customFormat="1" ht="71.25" customHeight="1">
      <c r="A57" s="1849"/>
      <c r="B57" s="1849"/>
      <c r="C57" s="1864"/>
      <c r="D57" s="561" t="s">
        <v>1492</v>
      </c>
      <c r="E57" s="611"/>
      <c r="F57" s="1849"/>
      <c r="G57" s="562" t="s">
        <v>1486</v>
      </c>
      <c r="H57" s="566"/>
      <c r="I57" s="566"/>
      <c r="J57" s="566"/>
      <c r="K57" s="566"/>
      <c r="L57" s="566"/>
      <c r="M57" s="585"/>
      <c r="N57" s="566"/>
      <c r="O57" s="611"/>
      <c r="P57" s="611"/>
      <c r="Q57" s="566"/>
      <c r="R57" s="611"/>
      <c r="S57" s="611"/>
      <c r="T57" s="613"/>
      <c r="U57" s="614"/>
      <c r="V57" s="615"/>
      <c r="W57" s="615"/>
    </row>
    <row r="58" spans="1:23" s="616" customFormat="1" ht="71.25" customHeight="1">
      <c r="A58" s="1848" t="s">
        <v>1493</v>
      </c>
      <c r="B58" s="561" t="s">
        <v>1494</v>
      </c>
      <c r="C58" s="619">
        <v>12</v>
      </c>
      <c r="D58" s="561" t="s">
        <v>1495</v>
      </c>
      <c r="E58" s="561"/>
      <c r="F58" s="561" t="s">
        <v>1496</v>
      </c>
      <c r="G58" s="562" t="s">
        <v>1486</v>
      </c>
      <c r="H58" s="565"/>
      <c r="I58" s="565"/>
      <c r="J58" s="565"/>
      <c r="K58" s="585"/>
      <c r="L58" s="585"/>
      <c r="M58" s="585"/>
      <c r="N58" s="585"/>
      <c r="O58" s="585"/>
      <c r="P58" s="585"/>
      <c r="Q58" s="585"/>
      <c r="R58" s="585"/>
      <c r="S58" s="585"/>
      <c r="T58" s="613" t="s">
        <v>1497</v>
      </c>
      <c r="U58" s="614"/>
      <c r="V58" s="615" t="s">
        <v>1498</v>
      </c>
      <c r="W58" s="615"/>
    </row>
    <row r="59" spans="1:23" s="616" customFormat="1" ht="76.5" customHeight="1">
      <c r="A59" s="1856"/>
      <c r="B59" s="561" t="s">
        <v>1499</v>
      </c>
      <c r="C59" s="562">
        <v>4</v>
      </c>
      <c r="D59" s="561" t="s">
        <v>1500</v>
      </c>
      <c r="E59" s="611"/>
      <c r="F59" s="561" t="s">
        <v>1501</v>
      </c>
      <c r="G59" s="562" t="s">
        <v>1502</v>
      </c>
      <c r="H59" s="585"/>
      <c r="I59" s="565"/>
      <c r="J59" s="565"/>
      <c r="K59" s="585"/>
      <c r="L59" s="620"/>
      <c r="M59" s="611"/>
      <c r="N59" s="585"/>
      <c r="O59" s="611"/>
      <c r="P59" s="611"/>
      <c r="Q59" s="585"/>
      <c r="R59" s="611"/>
      <c r="S59" s="611"/>
      <c r="T59" s="561" t="s">
        <v>1490</v>
      </c>
      <c r="U59" s="562"/>
      <c r="V59" s="617"/>
      <c r="W59" s="617"/>
    </row>
    <row r="60" spans="1:23" s="616" customFormat="1" ht="71.25" customHeight="1">
      <c r="A60" s="1856"/>
      <c r="B60" s="561" t="s">
        <v>1503</v>
      </c>
      <c r="C60" s="562">
        <v>2</v>
      </c>
      <c r="D60" s="561" t="s">
        <v>1504</v>
      </c>
      <c r="E60" s="611"/>
      <c r="F60" s="561" t="s">
        <v>1505</v>
      </c>
      <c r="G60" s="562" t="s">
        <v>1506</v>
      </c>
      <c r="H60" s="565"/>
      <c r="I60" s="565"/>
      <c r="J60" s="565"/>
      <c r="K60" s="565"/>
      <c r="L60" s="565"/>
      <c r="M60" s="611"/>
      <c r="N60" s="585"/>
      <c r="O60" s="611"/>
      <c r="P60" s="611"/>
      <c r="Q60" s="585"/>
      <c r="R60" s="611"/>
      <c r="S60" s="611"/>
      <c r="T60" s="613"/>
      <c r="U60" s="614"/>
      <c r="V60" s="615"/>
      <c r="W60" s="615"/>
    </row>
    <row r="61" spans="1:23" s="616" customFormat="1" ht="71.25" customHeight="1">
      <c r="A61" s="1856"/>
      <c r="B61" s="561" t="s">
        <v>1507</v>
      </c>
      <c r="C61" s="562">
        <v>4</v>
      </c>
      <c r="D61" s="561" t="s">
        <v>1508</v>
      </c>
      <c r="E61" s="611"/>
      <c r="F61" s="561" t="s">
        <v>1509</v>
      </c>
      <c r="G61" s="562" t="s">
        <v>1510</v>
      </c>
      <c r="H61" s="585"/>
      <c r="I61" s="565"/>
      <c r="J61" s="565"/>
      <c r="K61" s="585"/>
      <c r="L61" s="620"/>
      <c r="M61" s="611"/>
      <c r="N61" s="585"/>
      <c r="O61" s="611"/>
      <c r="P61" s="611"/>
      <c r="Q61" s="585"/>
      <c r="R61" s="611"/>
      <c r="S61" s="611"/>
      <c r="T61" s="613"/>
      <c r="U61" s="614"/>
      <c r="V61" s="615"/>
      <c r="W61" s="615"/>
    </row>
    <row r="62" spans="1:23" s="616" customFormat="1" ht="71.25" customHeight="1">
      <c r="A62" s="1849"/>
      <c r="B62" s="561" t="s">
        <v>1511</v>
      </c>
      <c r="C62" s="562">
        <v>2</v>
      </c>
      <c r="D62" s="561" t="s">
        <v>1512</v>
      </c>
      <c r="E62" s="621"/>
      <c r="F62" s="561" t="s">
        <v>1513</v>
      </c>
      <c r="G62" s="562" t="s">
        <v>1514</v>
      </c>
      <c r="H62" s="566"/>
      <c r="I62" s="566"/>
      <c r="J62" s="566"/>
      <c r="K62" s="566"/>
      <c r="L62" s="566"/>
      <c r="M62" s="585"/>
      <c r="N62" s="611"/>
      <c r="O62" s="611"/>
      <c r="P62" s="611"/>
      <c r="Q62" s="611"/>
      <c r="R62" s="611"/>
      <c r="S62" s="585"/>
      <c r="T62" s="613"/>
      <c r="U62" s="614"/>
      <c r="V62" s="615"/>
      <c r="W62" s="615"/>
    </row>
    <row r="63" spans="1:23" s="616" customFormat="1" ht="63.75" customHeight="1">
      <c r="A63" s="1842" t="s">
        <v>1515</v>
      </c>
      <c r="B63" s="1842" t="s">
        <v>1516</v>
      </c>
      <c r="C63" s="1865">
        <v>1</v>
      </c>
      <c r="D63" s="561" t="s">
        <v>1517</v>
      </c>
      <c r="E63" s="561"/>
      <c r="F63" s="561" t="s">
        <v>1518</v>
      </c>
      <c r="G63" s="1843" t="s">
        <v>1519</v>
      </c>
      <c r="H63" s="565"/>
      <c r="I63" s="565"/>
      <c r="J63" s="611"/>
      <c r="K63" s="611"/>
      <c r="L63" s="611"/>
      <c r="M63" s="610"/>
      <c r="N63" s="611"/>
      <c r="O63" s="611"/>
      <c r="P63" s="611"/>
      <c r="Q63" s="611"/>
      <c r="R63" s="611"/>
      <c r="S63" s="610"/>
      <c r="T63" s="613"/>
      <c r="U63" s="614"/>
      <c r="V63" s="615"/>
      <c r="W63" s="615"/>
    </row>
    <row r="64" spans="1:23" s="616" customFormat="1" ht="70.5" customHeight="1">
      <c r="A64" s="1842"/>
      <c r="B64" s="1842"/>
      <c r="C64" s="1865"/>
      <c r="D64" s="561" t="s">
        <v>1520</v>
      </c>
      <c r="E64" s="561"/>
      <c r="F64" s="561" t="s">
        <v>1521</v>
      </c>
      <c r="G64" s="1843"/>
      <c r="H64" s="565"/>
      <c r="I64" s="565"/>
      <c r="J64" s="565"/>
      <c r="K64" s="565"/>
      <c r="L64" s="585"/>
      <c r="M64" s="585"/>
      <c r="N64" s="565"/>
      <c r="O64" s="611"/>
      <c r="P64" s="611"/>
      <c r="Q64" s="565"/>
      <c r="R64" s="585"/>
      <c r="S64" s="585"/>
      <c r="T64" s="613"/>
      <c r="U64" s="614"/>
      <c r="V64" s="615"/>
      <c r="W64" s="615"/>
    </row>
    <row r="65" spans="1:23" s="616" customFormat="1" ht="66.75" customHeight="1">
      <c r="A65" s="1842"/>
      <c r="B65" s="1842"/>
      <c r="C65" s="1865"/>
      <c r="D65" s="561" t="s">
        <v>1522</v>
      </c>
      <c r="E65" s="561"/>
      <c r="F65" s="561" t="s">
        <v>1523</v>
      </c>
      <c r="G65" s="1843"/>
      <c r="H65" s="585"/>
      <c r="I65" s="565"/>
      <c r="J65" s="565"/>
      <c r="K65" s="565"/>
      <c r="L65" s="565"/>
      <c r="M65" s="565"/>
      <c r="N65" s="585"/>
      <c r="O65" s="611"/>
      <c r="P65" s="611"/>
      <c r="Q65" s="565"/>
      <c r="R65" s="565"/>
      <c r="S65" s="565"/>
      <c r="T65" s="618" t="s">
        <v>1524</v>
      </c>
      <c r="U65" s="562">
        <v>3</v>
      </c>
      <c r="V65" s="617"/>
      <c r="W65" s="617">
        <f>2500*3</f>
        <v>7500</v>
      </c>
    </row>
    <row r="66" spans="1:23" s="616" customFormat="1" ht="72" customHeight="1">
      <c r="A66" s="1842" t="s">
        <v>1525</v>
      </c>
      <c r="B66" s="1842" t="s">
        <v>1526</v>
      </c>
      <c r="C66" s="1865">
        <v>1</v>
      </c>
      <c r="D66" s="561" t="s">
        <v>1527</v>
      </c>
      <c r="E66" s="561"/>
      <c r="F66" s="622" t="s">
        <v>439</v>
      </c>
      <c r="G66" s="1865" t="s">
        <v>1519</v>
      </c>
      <c r="H66" s="565"/>
      <c r="I66" s="565"/>
      <c r="J66" s="565"/>
      <c r="K66" s="565"/>
      <c r="L66" s="566"/>
      <c r="M66" s="566"/>
      <c r="N66" s="565"/>
      <c r="O66" s="585"/>
      <c r="P66" s="585"/>
      <c r="Q66" s="566"/>
      <c r="R66" s="566"/>
      <c r="S66" s="566"/>
      <c r="T66" s="613" t="s">
        <v>1528</v>
      </c>
      <c r="U66" s="623"/>
      <c r="V66" s="615" t="s">
        <v>1529</v>
      </c>
      <c r="W66" s="615"/>
    </row>
    <row r="67" spans="1:23" s="616" customFormat="1" ht="78" customHeight="1">
      <c r="A67" s="1842"/>
      <c r="B67" s="1842"/>
      <c r="C67" s="1865"/>
      <c r="D67" s="561" t="s">
        <v>1530</v>
      </c>
      <c r="E67" s="561"/>
      <c r="F67" s="571" t="s">
        <v>1531</v>
      </c>
      <c r="G67" s="1865"/>
      <c r="H67" s="565"/>
      <c r="I67" s="565"/>
      <c r="J67" s="565"/>
      <c r="K67" s="565"/>
      <c r="L67" s="566"/>
      <c r="M67" s="566"/>
      <c r="N67" s="565"/>
      <c r="O67" s="565"/>
      <c r="P67" s="585"/>
      <c r="Q67" s="585"/>
      <c r="R67" s="566"/>
      <c r="S67" s="566"/>
      <c r="T67" s="561" t="s">
        <v>1490</v>
      </c>
      <c r="U67" s="562"/>
      <c r="V67" s="617"/>
      <c r="W67" s="617"/>
    </row>
    <row r="68" spans="1:23" s="616" customFormat="1" ht="90.75" customHeight="1">
      <c r="A68" s="1842"/>
      <c r="B68" s="1842"/>
      <c r="C68" s="1865"/>
      <c r="D68" s="561" t="s">
        <v>1532</v>
      </c>
      <c r="E68" s="561"/>
      <c r="F68" s="561" t="s">
        <v>1533</v>
      </c>
      <c r="G68" s="1865"/>
      <c r="H68" s="565"/>
      <c r="I68" s="565"/>
      <c r="J68" s="565"/>
      <c r="K68" s="565"/>
      <c r="L68" s="566"/>
      <c r="M68" s="566"/>
      <c r="N68" s="565"/>
      <c r="O68" s="565"/>
      <c r="P68" s="566"/>
      <c r="Q68" s="585"/>
      <c r="R68" s="585"/>
      <c r="S68" s="566"/>
      <c r="T68" s="613"/>
      <c r="U68" s="614"/>
      <c r="V68" s="615"/>
      <c r="W68" s="615"/>
    </row>
    <row r="69" spans="1:23" s="616" customFormat="1" ht="17.25" customHeight="1">
      <c r="A69" s="594"/>
      <c r="B69" s="565"/>
      <c r="C69" s="607"/>
      <c r="D69" s="565"/>
      <c r="E69" s="565"/>
      <c r="F69" s="566"/>
      <c r="G69" s="607"/>
      <c r="H69" s="565"/>
      <c r="I69" s="565"/>
      <c r="J69" s="565"/>
      <c r="K69" s="565"/>
      <c r="L69" s="565"/>
      <c r="M69" s="565"/>
      <c r="N69" s="565"/>
      <c r="O69" s="565"/>
      <c r="P69" s="565"/>
      <c r="Q69" s="565"/>
      <c r="R69" s="565"/>
      <c r="S69" s="565"/>
      <c r="T69" s="613"/>
      <c r="U69" s="614"/>
      <c r="V69" s="615"/>
      <c r="W69" s="615"/>
    </row>
    <row r="70" spans="1:23" s="545" customFormat="1" ht="30.75" customHeight="1">
      <c r="A70" s="1835" t="s">
        <v>1534</v>
      </c>
      <c r="B70" s="1835"/>
      <c r="C70" s="1835"/>
      <c r="D70" s="1835"/>
      <c r="E70" s="1835"/>
      <c r="F70" s="1835"/>
      <c r="G70" s="1835"/>
      <c r="H70" s="1835"/>
      <c r="I70" s="1835"/>
      <c r="J70" s="1835"/>
      <c r="K70" s="1835"/>
      <c r="L70" s="1835"/>
      <c r="M70" s="1835"/>
      <c r="N70" s="1835"/>
      <c r="O70" s="1835"/>
      <c r="P70" s="1835"/>
      <c r="Q70" s="1835"/>
      <c r="R70" s="1835"/>
      <c r="S70" s="1835"/>
      <c r="T70" s="1835"/>
      <c r="U70" s="1835"/>
      <c r="V70" s="1835"/>
      <c r="W70" s="1835"/>
    </row>
    <row r="71" spans="1:23" s="586" customFormat="1" ht="24" customHeight="1">
      <c r="A71" s="554">
        <v>1</v>
      </c>
      <c r="B71" s="554">
        <v>2</v>
      </c>
      <c r="C71" s="554">
        <v>3</v>
      </c>
      <c r="D71" s="554">
        <v>4</v>
      </c>
      <c r="E71" s="554"/>
      <c r="F71" s="555">
        <v>5</v>
      </c>
      <c r="G71" s="554">
        <v>6</v>
      </c>
      <c r="H71" s="1836">
        <v>7</v>
      </c>
      <c r="I71" s="1836"/>
      <c r="J71" s="1836"/>
      <c r="K71" s="1836"/>
      <c r="L71" s="1836"/>
      <c r="M71" s="1836"/>
      <c r="N71" s="1836"/>
      <c r="O71" s="1836"/>
      <c r="P71" s="1836"/>
      <c r="Q71" s="1836"/>
      <c r="R71" s="1836"/>
      <c r="S71" s="1836"/>
      <c r="T71" s="1837">
        <v>8</v>
      </c>
      <c r="U71" s="1837"/>
      <c r="V71" s="1837"/>
      <c r="W71" s="1837"/>
    </row>
    <row r="72" spans="1:23" s="545" customFormat="1" ht="15.75" customHeight="1">
      <c r="A72" s="1829" t="s">
        <v>4</v>
      </c>
      <c r="B72" s="1829" t="s">
        <v>5</v>
      </c>
      <c r="C72" s="1829" t="s">
        <v>6</v>
      </c>
      <c r="D72" s="1829" t="s">
        <v>7</v>
      </c>
      <c r="E72" s="1829" t="s">
        <v>1411</v>
      </c>
      <c r="F72" s="1830" t="s">
        <v>179</v>
      </c>
      <c r="G72" s="1829" t="s">
        <v>180</v>
      </c>
      <c r="H72" s="1829" t="s">
        <v>10</v>
      </c>
      <c r="I72" s="1829"/>
      <c r="J72" s="1829"/>
      <c r="K72" s="1829"/>
      <c r="L72" s="1829"/>
      <c r="M72" s="1829"/>
      <c r="N72" s="1829"/>
      <c r="O72" s="1829"/>
      <c r="P72" s="1829"/>
      <c r="Q72" s="1829"/>
      <c r="R72" s="1829"/>
      <c r="S72" s="1829"/>
      <c r="T72" s="1838" t="s">
        <v>11</v>
      </c>
      <c r="U72" s="1838"/>
      <c r="V72" s="1838"/>
      <c r="W72" s="1838"/>
    </row>
    <row r="73" spans="1:23" s="545" customFormat="1" ht="15.75" customHeight="1">
      <c r="A73" s="1829"/>
      <c r="B73" s="1829"/>
      <c r="C73" s="1829"/>
      <c r="D73" s="1829"/>
      <c r="E73" s="1829"/>
      <c r="F73" s="1830"/>
      <c r="G73" s="1829"/>
      <c r="H73" s="1836" t="s">
        <v>12</v>
      </c>
      <c r="I73" s="1836"/>
      <c r="J73" s="1836"/>
      <c r="K73" s="1836" t="s">
        <v>13</v>
      </c>
      <c r="L73" s="1836"/>
      <c r="M73" s="1836"/>
      <c r="N73" s="1836" t="s">
        <v>14</v>
      </c>
      <c r="O73" s="1836"/>
      <c r="P73" s="1836"/>
      <c r="Q73" s="1836" t="s">
        <v>15</v>
      </c>
      <c r="R73" s="1836"/>
      <c r="S73" s="1836"/>
      <c r="T73" s="1838" t="s">
        <v>1306</v>
      </c>
      <c r="U73" s="557"/>
      <c r="V73" s="1839" t="s">
        <v>181</v>
      </c>
      <c r="W73" s="1839"/>
    </row>
    <row r="74" spans="1:23" s="545" customFormat="1" ht="14.25" customHeight="1">
      <c r="A74" s="1829"/>
      <c r="B74" s="1829"/>
      <c r="C74" s="1829"/>
      <c r="D74" s="1829"/>
      <c r="E74" s="1829"/>
      <c r="F74" s="1830"/>
      <c r="G74" s="1829"/>
      <c r="H74" s="558">
        <v>1</v>
      </c>
      <c r="I74" s="558">
        <v>2</v>
      </c>
      <c r="J74" s="558">
        <v>3</v>
      </c>
      <c r="K74" s="558">
        <v>4</v>
      </c>
      <c r="L74" s="558">
        <v>5</v>
      </c>
      <c r="M74" s="558">
        <v>6</v>
      </c>
      <c r="N74" s="558">
        <v>7</v>
      </c>
      <c r="O74" s="558">
        <v>8</v>
      </c>
      <c r="P74" s="558">
        <v>9</v>
      </c>
      <c r="Q74" s="558">
        <v>10</v>
      </c>
      <c r="R74" s="558">
        <v>11</v>
      </c>
      <c r="S74" s="558">
        <v>12</v>
      </c>
      <c r="T74" s="1838"/>
      <c r="U74" s="557" t="s">
        <v>1412</v>
      </c>
      <c r="V74" s="559" t="s">
        <v>18</v>
      </c>
      <c r="W74" s="559" t="s">
        <v>19</v>
      </c>
    </row>
    <row r="75" spans="1:23" s="545" customFormat="1" ht="112.5" customHeight="1">
      <c r="A75" s="1867" t="s">
        <v>1535</v>
      </c>
      <c r="B75" s="1867" t="s">
        <v>1536</v>
      </c>
      <c r="C75" s="1869">
        <v>1</v>
      </c>
      <c r="D75" s="594" t="s">
        <v>1537</v>
      </c>
      <c r="E75" s="594"/>
      <c r="F75" s="561" t="s">
        <v>1538</v>
      </c>
      <c r="G75" s="1869" t="s">
        <v>1539</v>
      </c>
      <c r="H75" s="610"/>
      <c r="I75" s="610"/>
      <c r="J75" s="610"/>
      <c r="K75" s="610"/>
      <c r="L75" s="610"/>
      <c r="M75" s="610"/>
      <c r="N75" s="610"/>
      <c r="O75" s="565"/>
      <c r="P75" s="565"/>
      <c r="Q75" s="565"/>
      <c r="R75" s="565"/>
      <c r="S75" s="565"/>
      <c r="T75" s="1842" t="s">
        <v>1540</v>
      </c>
      <c r="U75" s="1844"/>
      <c r="V75" s="1866"/>
      <c r="W75" s="1843"/>
    </row>
    <row r="76" spans="1:23" s="545" customFormat="1" ht="39.75" customHeight="1">
      <c r="A76" s="1867"/>
      <c r="B76" s="1867"/>
      <c r="C76" s="1869"/>
      <c r="D76" s="594" t="s">
        <v>1541</v>
      </c>
      <c r="E76" s="594"/>
      <c r="F76" s="561" t="s">
        <v>1542</v>
      </c>
      <c r="G76" s="1869"/>
      <c r="H76" s="608"/>
      <c r="I76" s="608"/>
      <c r="J76" s="608"/>
      <c r="K76" s="608"/>
      <c r="L76" s="608"/>
      <c r="M76" s="608"/>
      <c r="N76" s="608"/>
      <c r="O76" s="610"/>
      <c r="P76" s="610"/>
      <c r="Q76" s="610"/>
      <c r="R76" s="608"/>
      <c r="S76" s="608"/>
      <c r="T76" s="1842"/>
      <c r="U76" s="1845"/>
      <c r="V76" s="1843"/>
      <c r="W76" s="1843"/>
    </row>
    <row r="77" spans="1:23" s="545" customFormat="1" ht="38.25" customHeight="1">
      <c r="A77" s="1867" t="s">
        <v>1543</v>
      </c>
      <c r="B77" s="1867" t="s">
        <v>1544</v>
      </c>
      <c r="C77" s="1868">
        <v>0.5</v>
      </c>
      <c r="D77" s="594" t="s">
        <v>1545</v>
      </c>
      <c r="E77" s="594"/>
      <c r="F77" s="561" t="s">
        <v>1546</v>
      </c>
      <c r="G77" s="1869" t="s">
        <v>1547</v>
      </c>
      <c r="H77" s="610"/>
      <c r="I77" s="610"/>
      <c r="J77" s="610"/>
      <c r="K77" s="610"/>
      <c r="L77" s="610"/>
      <c r="M77" s="610"/>
      <c r="N77" s="610"/>
      <c r="O77" s="610"/>
      <c r="P77" s="624"/>
      <c r="Q77" s="624"/>
      <c r="R77" s="624"/>
      <c r="S77" s="624"/>
      <c r="T77" s="1867"/>
      <c r="U77" s="1870"/>
      <c r="V77" s="1869"/>
      <c r="W77" s="1869"/>
    </row>
    <row r="78" spans="1:23" s="545" customFormat="1" ht="36" customHeight="1">
      <c r="A78" s="1867"/>
      <c r="B78" s="1867"/>
      <c r="C78" s="1868"/>
      <c r="D78" s="594" t="s">
        <v>1548</v>
      </c>
      <c r="E78" s="594"/>
      <c r="F78" s="561" t="s">
        <v>1546</v>
      </c>
      <c r="G78" s="1869"/>
      <c r="H78" s="624"/>
      <c r="I78" s="624"/>
      <c r="J78" s="624"/>
      <c r="K78" s="624"/>
      <c r="L78" s="624"/>
      <c r="M78" s="624"/>
      <c r="N78" s="624"/>
      <c r="O78" s="624"/>
      <c r="P78" s="610"/>
      <c r="Q78" s="610"/>
      <c r="R78" s="610"/>
      <c r="S78" s="610"/>
      <c r="T78" s="1867"/>
      <c r="U78" s="1871"/>
      <c r="V78" s="1869"/>
      <c r="W78" s="1869"/>
    </row>
    <row r="79" spans="1:23" s="545" customFormat="1" ht="57" customHeight="1">
      <c r="A79" s="1867"/>
      <c r="B79" s="1867"/>
      <c r="C79" s="1868"/>
      <c r="D79" s="594" t="s">
        <v>1549</v>
      </c>
      <c r="E79" s="594"/>
      <c r="F79" s="561" t="s">
        <v>1550</v>
      </c>
      <c r="G79" s="1869"/>
      <c r="H79" s="565"/>
      <c r="I79" s="565"/>
      <c r="J79" s="624"/>
      <c r="K79" s="624"/>
      <c r="L79" s="624"/>
      <c r="M79" s="624"/>
      <c r="N79" s="624"/>
      <c r="O79" s="565"/>
      <c r="P79" s="565"/>
      <c r="Q79" s="565"/>
      <c r="R79" s="565"/>
      <c r="S79" s="585"/>
      <c r="T79" s="1867"/>
      <c r="U79" s="1871"/>
      <c r="V79" s="1869"/>
      <c r="W79" s="1869"/>
    </row>
    <row r="80" spans="1:23" s="545" customFormat="1" ht="65.25" customHeight="1">
      <c r="A80" s="1867"/>
      <c r="B80" s="1867"/>
      <c r="C80" s="1868"/>
      <c r="D80" s="594" t="s">
        <v>1551</v>
      </c>
      <c r="E80" s="594"/>
      <c r="F80" s="561" t="s">
        <v>1552</v>
      </c>
      <c r="G80" s="1869"/>
      <c r="H80" s="565"/>
      <c r="I80" s="565"/>
      <c r="J80" s="565"/>
      <c r="K80" s="624"/>
      <c r="L80" s="624"/>
      <c r="M80" s="624"/>
      <c r="N80" s="624"/>
      <c r="O80" s="624"/>
      <c r="P80" s="624"/>
      <c r="Q80" s="624"/>
      <c r="R80" s="624"/>
      <c r="S80" s="610"/>
      <c r="T80" s="1867"/>
      <c r="U80" s="1872"/>
      <c r="V80" s="1869"/>
      <c r="W80" s="1869"/>
    </row>
    <row r="81" spans="1:23" s="616" customFormat="1" ht="37.5" customHeight="1">
      <c r="A81" s="1879" t="s">
        <v>1553</v>
      </c>
      <c r="B81" s="1867" t="s">
        <v>1554</v>
      </c>
      <c r="C81" s="1868">
        <v>1</v>
      </c>
      <c r="D81" s="594" t="s">
        <v>1555</v>
      </c>
      <c r="E81" s="594"/>
      <c r="F81" s="561" t="s">
        <v>1556</v>
      </c>
      <c r="G81" s="1869" t="s">
        <v>1557</v>
      </c>
      <c r="H81" s="624"/>
      <c r="I81" s="624"/>
      <c r="J81" s="565"/>
      <c r="K81" s="610"/>
      <c r="L81" s="610"/>
      <c r="M81" s="565"/>
      <c r="N81" s="565"/>
      <c r="O81" s="565"/>
      <c r="P81" s="565"/>
      <c r="Q81" s="565"/>
      <c r="R81" s="565"/>
      <c r="S81" s="565"/>
      <c r="T81" s="613"/>
      <c r="U81" s="614"/>
      <c r="V81" s="615"/>
      <c r="W81" s="615"/>
    </row>
    <row r="82" spans="1:23" s="616" customFormat="1" ht="39.75" customHeight="1">
      <c r="A82" s="1879"/>
      <c r="B82" s="1867"/>
      <c r="C82" s="1868"/>
      <c r="D82" s="594" t="s">
        <v>1558</v>
      </c>
      <c r="E82" s="594"/>
      <c r="F82" s="561" t="s">
        <v>1559</v>
      </c>
      <c r="G82" s="1869"/>
      <c r="H82" s="624"/>
      <c r="I82" s="624"/>
      <c r="J82" s="624"/>
      <c r="K82" s="624"/>
      <c r="L82" s="565"/>
      <c r="M82" s="585"/>
      <c r="N82" s="585"/>
      <c r="O82" s="585"/>
      <c r="P82" s="565"/>
      <c r="Q82" s="565"/>
      <c r="R82" s="565"/>
      <c r="S82" s="565"/>
      <c r="T82" s="613"/>
      <c r="U82" s="614"/>
      <c r="V82" s="615"/>
      <c r="W82" s="615"/>
    </row>
    <row r="83" spans="1:23" s="616" customFormat="1" ht="37.5" customHeight="1">
      <c r="A83" s="1879"/>
      <c r="B83" s="1867"/>
      <c r="C83" s="1868"/>
      <c r="D83" s="594" t="s">
        <v>1560</v>
      </c>
      <c r="E83" s="594"/>
      <c r="F83" s="561" t="s">
        <v>1561</v>
      </c>
      <c r="G83" s="1869"/>
      <c r="H83" s="565"/>
      <c r="I83" s="565"/>
      <c r="J83" s="565"/>
      <c r="K83" s="565"/>
      <c r="L83" s="624"/>
      <c r="M83" s="624"/>
      <c r="N83" s="565"/>
      <c r="O83" s="565"/>
      <c r="P83" s="585"/>
      <c r="Q83" s="585"/>
      <c r="R83" s="585"/>
      <c r="S83" s="585"/>
      <c r="T83" s="613"/>
      <c r="U83" s="614"/>
      <c r="V83" s="615"/>
      <c r="W83" s="615"/>
    </row>
    <row r="84" spans="1:23" s="545" customFormat="1" ht="47.25" customHeight="1">
      <c r="A84" s="1867" t="s">
        <v>1562</v>
      </c>
      <c r="B84" s="1867" t="s">
        <v>1563</v>
      </c>
      <c r="C84" s="1868">
        <v>0.75</v>
      </c>
      <c r="D84" s="594" t="s">
        <v>1564</v>
      </c>
      <c r="E84" s="594"/>
      <c r="F84" s="622" t="s">
        <v>1565</v>
      </c>
      <c r="G84" s="1869" t="s">
        <v>1566</v>
      </c>
      <c r="H84" s="561"/>
      <c r="I84" s="567"/>
      <c r="J84" s="567"/>
      <c r="K84" s="594"/>
      <c r="L84" s="594"/>
      <c r="M84" s="561"/>
      <c r="N84" s="561"/>
      <c r="O84" s="561"/>
      <c r="P84" s="561"/>
      <c r="Q84" s="561"/>
      <c r="R84" s="561"/>
      <c r="S84" s="561"/>
      <c r="T84" s="1842" t="s">
        <v>1567</v>
      </c>
      <c r="U84" s="1844">
        <v>2</v>
      </c>
      <c r="V84" s="1866">
        <f>20000*2</f>
        <v>40000</v>
      </c>
      <c r="W84" s="1866"/>
    </row>
    <row r="85" spans="1:23" s="545" customFormat="1" ht="47.25" customHeight="1">
      <c r="A85" s="1867"/>
      <c r="B85" s="1867"/>
      <c r="C85" s="1868"/>
      <c r="D85" s="594" t="s">
        <v>1568</v>
      </c>
      <c r="E85" s="594"/>
      <c r="F85" s="571" t="s">
        <v>1569</v>
      </c>
      <c r="G85" s="1869"/>
      <c r="H85" s="561"/>
      <c r="I85" s="561"/>
      <c r="J85" s="594"/>
      <c r="K85" s="594"/>
      <c r="L85" s="567"/>
      <c r="M85" s="567"/>
      <c r="N85" s="567"/>
      <c r="O85" s="567"/>
      <c r="P85" s="567"/>
      <c r="Q85" s="567"/>
      <c r="R85" s="561"/>
      <c r="S85" s="561"/>
      <c r="T85" s="1842"/>
      <c r="U85" s="1845"/>
      <c r="V85" s="1866"/>
      <c r="W85" s="1866"/>
    </row>
    <row r="86" spans="1:23" s="627" customFormat="1" ht="40.5" customHeight="1">
      <c r="A86" s="1873" t="s">
        <v>1570</v>
      </c>
      <c r="B86" s="1873" t="s">
        <v>1571</v>
      </c>
      <c r="C86" s="1876">
        <v>1</v>
      </c>
      <c r="D86" s="594" t="s">
        <v>1572</v>
      </c>
      <c r="E86" s="611"/>
      <c r="F86" s="561" t="s">
        <v>1573</v>
      </c>
      <c r="G86" s="1870" t="s">
        <v>1574</v>
      </c>
      <c r="H86" s="624"/>
      <c r="I86" s="624"/>
      <c r="J86" s="624"/>
      <c r="K86" s="624"/>
      <c r="L86" s="624"/>
      <c r="M86" s="624"/>
      <c r="N86" s="624"/>
      <c r="O86" s="624"/>
      <c r="P86" s="624"/>
      <c r="Q86" s="624"/>
      <c r="R86" s="610"/>
      <c r="S86" s="624"/>
      <c r="T86" s="561"/>
      <c r="U86" s="562"/>
      <c r="V86" s="625"/>
      <c r="W86" s="626"/>
    </row>
    <row r="87" spans="1:23" s="627" customFormat="1" ht="28.5" customHeight="1">
      <c r="A87" s="1874"/>
      <c r="B87" s="1874"/>
      <c r="C87" s="1877"/>
      <c r="D87" s="594" t="s">
        <v>1575</v>
      </c>
      <c r="E87" s="611"/>
      <c r="F87" s="561" t="s">
        <v>1576</v>
      </c>
      <c r="G87" s="1871"/>
      <c r="H87" s="624"/>
      <c r="I87" s="624"/>
      <c r="J87" s="624"/>
      <c r="K87" s="624"/>
      <c r="L87" s="624"/>
      <c r="M87" s="624"/>
      <c r="N87" s="624"/>
      <c r="O87" s="624"/>
      <c r="P87" s="624"/>
      <c r="Q87" s="624"/>
      <c r="R87" s="624"/>
      <c r="S87" s="610"/>
      <c r="T87" s="561"/>
      <c r="U87" s="562"/>
      <c r="V87" s="625"/>
      <c r="W87" s="626"/>
    </row>
    <row r="88" spans="1:23" s="627" customFormat="1" ht="38.25" customHeight="1">
      <c r="A88" s="1875"/>
      <c r="B88" s="1875"/>
      <c r="C88" s="1878"/>
      <c r="D88" s="594" t="s">
        <v>1577</v>
      </c>
      <c r="E88" s="611"/>
      <c r="F88" s="561" t="s">
        <v>1576</v>
      </c>
      <c r="G88" s="1872"/>
      <c r="H88" s="624"/>
      <c r="I88" s="624"/>
      <c r="J88" s="624"/>
      <c r="K88" s="624"/>
      <c r="L88" s="624"/>
      <c r="M88" s="624"/>
      <c r="N88" s="624"/>
      <c r="O88" s="624"/>
      <c r="P88" s="624"/>
      <c r="Q88" s="624"/>
      <c r="R88" s="624"/>
      <c r="S88" s="610"/>
      <c r="T88" s="561"/>
      <c r="U88" s="562"/>
      <c r="V88" s="625"/>
      <c r="W88" s="626"/>
    </row>
    <row r="89" spans="1:23" s="627" customFormat="1" ht="40.5" customHeight="1">
      <c r="A89" s="1873" t="s">
        <v>1578</v>
      </c>
      <c r="B89" s="1867" t="s">
        <v>1579</v>
      </c>
      <c r="C89" s="1868">
        <v>0.5</v>
      </c>
      <c r="D89" s="594" t="s">
        <v>1580</v>
      </c>
      <c r="E89" s="611"/>
      <c r="F89" s="561" t="s">
        <v>1581</v>
      </c>
      <c r="G89" s="1869" t="s">
        <v>1574</v>
      </c>
      <c r="H89" s="624"/>
      <c r="I89" s="624"/>
      <c r="J89" s="628"/>
      <c r="K89" s="628"/>
      <c r="L89" s="624"/>
      <c r="M89" s="624"/>
      <c r="N89" s="624"/>
      <c r="O89" s="624"/>
      <c r="P89" s="624"/>
      <c r="Q89" s="624"/>
      <c r="R89" s="624"/>
      <c r="S89" s="624"/>
      <c r="T89" s="561"/>
      <c r="U89" s="562"/>
      <c r="V89" s="625"/>
      <c r="W89" s="626"/>
    </row>
    <row r="90" spans="1:23" s="627" customFormat="1" ht="34.5" customHeight="1">
      <c r="A90" s="1874"/>
      <c r="B90" s="1867"/>
      <c r="C90" s="1868"/>
      <c r="D90" s="594" t="s">
        <v>1575</v>
      </c>
      <c r="E90" s="611"/>
      <c r="F90" s="561" t="s">
        <v>1576</v>
      </c>
      <c r="G90" s="1869"/>
      <c r="H90" s="624"/>
      <c r="I90" s="624"/>
      <c r="J90" s="624"/>
      <c r="K90" s="624"/>
      <c r="L90" s="610"/>
      <c r="M90" s="610"/>
      <c r="N90" s="610"/>
      <c r="O90" s="624"/>
      <c r="P90" s="624"/>
      <c r="Q90" s="624"/>
      <c r="R90" s="624"/>
      <c r="S90" s="624"/>
      <c r="T90" s="561"/>
      <c r="U90" s="562"/>
      <c r="V90" s="625"/>
      <c r="W90" s="626"/>
    </row>
    <row r="91" spans="1:23" s="627" customFormat="1" ht="29.25" customHeight="1">
      <c r="A91" s="1875"/>
      <c r="B91" s="1867"/>
      <c r="C91" s="1868"/>
      <c r="D91" s="594" t="s">
        <v>1577</v>
      </c>
      <c r="E91" s="611"/>
      <c r="F91" s="561" t="s">
        <v>1576</v>
      </c>
      <c r="G91" s="1869"/>
      <c r="H91" s="624"/>
      <c r="I91" s="624"/>
      <c r="J91" s="624"/>
      <c r="K91" s="624"/>
      <c r="L91" s="624"/>
      <c r="M91" s="624"/>
      <c r="N91" s="624"/>
      <c r="O91" s="610"/>
      <c r="P91" s="610"/>
      <c r="Q91" s="624"/>
      <c r="R91" s="624"/>
      <c r="S91" s="624"/>
      <c r="T91" s="561"/>
      <c r="U91" s="562"/>
      <c r="V91" s="625"/>
      <c r="W91" s="626"/>
    </row>
    <row r="92" spans="1:23" s="627" customFormat="1" ht="33" customHeight="1">
      <c r="A92" s="1873" t="s">
        <v>1582</v>
      </c>
      <c r="B92" s="1873" t="s">
        <v>1583</v>
      </c>
      <c r="C92" s="1876">
        <v>1</v>
      </c>
      <c r="D92" s="594" t="s">
        <v>1584</v>
      </c>
      <c r="E92" s="611"/>
      <c r="F92" s="561"/>
      <c r="G92" s="1870" t="s">
        <v>1566</v>
      </c>
      <c r="H92" s="628"/>
      <c r="I92" s="628"/>
      <c r="J92" s="628"/>
      <c r="K92" s="628"/>
      <c r="L92" s="624"/>
      <c r="M92" s="624"/>
      <c r="N92" s="624"/>
      <c r="O92" s="624"/>
      <c r="P92" s="624"/>
      <c r="Q92" s="624"/>
      <c r="R92" s="624"/>
      <c r="S92" s="624"/>
      <c r="T92" s="1848" t="s">
        <v>1585</v>
      </c>
      <c r="U92" s="1844">
        <v>1</v>
      </c>
      <c r="V92" s="1880">
        <v>100000</v>
      </c>
      <c r="W92" s="1883"/>
    </row>
    <row r="93" spans="1:23" s="627" customFormat="1" ht="33" customHeight="1">
      <c r="A93" s="1874"/>
      <c r="B93" s="1874"/>
      <c r="C93" s="1877"/>
      <c r="D93" s="594" t="s">
        <v>1586</v>
      </c>
      <c r="E93" s="611"/>
      <c r="F93" s="561"/>
      <c r="G93" s="1871"/>
      <c r="H93" s="611"/>
      <c r="I93" s="624"/>
      <c r="J93" s="624"/>
      <c r="K93" s="624"/>
      <c r="L93" s="628"/>
      <c r="M93" s="628"/>
      <c r="N93" s="624"/>
      <c r="O93" s="624"/>
      <c r="P93" s="624"/>
      <c r="Q93" s="624"/>
      <c r="R93" s="624"/>
      <c r="S93" s="624"/>
      <c r="T93" s="1856"/>
      <c r="U93" s="1860"/>
      <c r="V93" s="1881"/>
      <c r="W93" s="1884"/>
    </row>
    <row r="94" spans="1:23" s="627" customFormat="1" ht="33" customHeight="1">
      <c r="A94" s="1874"/>
      <c r="B94" s="1874"/>
      <c r="C94" s="1877"/>
      <c r="D94" s="594" t="s">
        <v>1587</v>
      </c>
      <c r="E94" s="611"/>
      <c r="F94" s="561"/>
      <c r="G94" s="1871"/>
      <c r="H94" s="611"/>
      <c r="I94" s="624"/>
      <c r="J94" s="624"/>
      <c r="K94" s="624"/>
      <c r="L94" s="624"/>
      <c r="M94" s="624"/>
      <c r="N94" s="628"/>
      <c r="O94" s="628"/>
      <c r="P94" s="624"/>
      <c r="Q94" s="624"/>
      <c r="R94" s="624"/>
      <c r="S94" s="624"/>
      <c r="T94" s="1856"/>
      <c r="U94" s="1860"/>
      <c r="V94" s="1881"/>
      <c r="W94" s="1884"/>
    </row>
    <row r="95" spans="1:23" s="627" customFormat="1" ht="33" customHeight="1">
      <c r="A95" s="1875"/>
      <c r="B95" s="1875"/>
      <c r="C95" s="1878"/>
      <c r="D95" s="594" t="s">
        <v>1588</v>
      </c>
      <c r="E95" s="611"/>
      <c r="F95" s="561"/>
      <c r="G95" s="1872"/>
      <c r="H95" s="611"/>
      <c r="I95" s="624"/>
      <c r="J95" s="624"/>
      <c r="K95" s="624"/>
      <c r="L95" s="624"/>
      <c r="M95" s="624"/>
      <c r="N95" s="624"/>
      <c r="O95" s="624"/>
      <c r="P95" s="628"/>
      <c r="Q95" s="628"/>
      <c r="R95" s="628"/>
      <c r="S95" s="628"/>
      <c r="T95" s="1849"/>
      <c r="U95" s="1845"/>
      <c r="V95" s="1882"/>
      <c r="W95" s="1885"/>
    </row>
    <row r="96" spans="1:23" s="632" customFormat="1" ht="14.25" customHeight="1">
      <c r="A96" s="629"/>
      <c r="B96" s="629"/>
      <c r="C96" s="630"/>
      <c r="D96" s="629"/>
      <c r="E96" s="629"/>
      <c r="F96" s="631"/>
      <c r="G96" s="630"/>
      <c r="H96" s="629"/>
      <c r="I96" s="629"/>
      <c r="J96" s="629"/>
      <c r="K96" s="629"/>
      <c r="L96" s="629"/>
      <c r="M96" s="629"/>
      <c r="N96" s="629"/>
      <c r="O96" s="629"/>
      <c r="P96" s="629"/>
      <c r="Q96" s="629"/>
      <c r="R96" s="629"/>
      <c r="S96" s="629"/>
      <c r="T96" s="629"/>
      <c r="U96" s="630"/>
      <c r="V96" s="630"/>
      <c r="W96" s="630"/>
    </row>
    <row r="97" spans="1:24" s="633" customFormat="1" ht="22.5" customHeight="1">
      <c r="A97" s="1886" t="s">
        <v>2</v>
      </c>
      <c r="B97" s="1887"/>
      <c r="C97" s="1887"/>
      <c r="D97" s="1887"/>
      <c r="E97" s="1887"/>
      <c r="F97" s="1887"/>
      <c r="G97" s="1887"/>
      <c r="H97" s="1887"/>
      <c r="I97" s="1887"/>
      <c r="J97" s="1887"/>
      <c r="K97" s="1887"/>
      <c r="L97" s="1887"/>
      <c r="M97" s="1887"/>
      <c r="N97" s="1887"/>
      <c r="O97" s="1887"/>
      <c r="P97" s="1887"/>
      <c r="Q97" s="1887"/>
      <c r="R97" s="1887"/>
      <c r="S97" s="1887"/>
      <c r="T97" s="1887"/>
      <c r="U97" s="1887"/>
      <c r="V97" s="1887"/>
      <c r="W97" s="1888"/>
    </row>
    <row r="98" spans="1:24" s="556" customFormat="1">
      <c r="A98" s="554">
        <v>1</v>
      </c>
      <c r="B98" s="554">
        <v>2</v>
      </c>
      <c r="C98" s="554">
        <v>3</v>
      </c>
      <c r="D98" s="554">
        <v>4</v>
      </c>
      <c r="E98" s="554"/>
      <c r="F98" s="555">
        <v>5</v>
      </c>
      <c r="G98" s="554">
        <v>6</v>
      </c>
      <c r="H98" s="1836">
        <v>7</v>
      </c>
      <c r="I98" s="1836"/>
      <c r="J98" s="1836"/>
      <c r="K98" s="1836"/>
      <c r="L98" s="1836"/>
      <c r="M98" s="1836"/>
      <c r="N98" s="1836"/>
      <c r="O98" s="1836"/>
      <c r="P98" s="1836"/>
      <c r="Q98" s="1836"/>
      <c r="R98" s="1836"/>
      <c r="S98" s="1836"/>
      <c r="T98" s="1837">
        <v>8</v>
      </c>
      <c r="U98" s="1837"/>
      <c r="V98" s="1837"/>
      <c r="W98" s="1837"/>
    </row>
    <row r="99" spans="1:24" s="556" customFormat="1" ht="18" customHeight="1">
      <c r="A99" s="1829" t="s">
        <v>4</v>
      </c>
      <c r="B99" s="1829" t="s">
        <v>5</v>
      </c>
      <c r="C99" s="1829" t="s">
        <v>6</v>
      </c>
      <c r="D99" s="1829" t="s">
        <v>7</v>
      </c>
      <c r="E99" s="1829" t="s">
        <v>1411</v>
      </c>
      <c r="F99" s="1830" t="s">
        <v>179</v>
      </c>
      <c r="G99" s="1829" t="s">
        <v>180</v>
      </c>
      <c r="H99" s="1829" t="s">
        <v>10</v>
      </c>
      <c r="I99" s="1829"/>
      <c r="J99" s="1829"/>
      <c r="K99" s="1829"/>
      <c r="L99" s="1829"/>
      <c r="M99" s="1829"/>
      <c r="N99" s="1829"/>
      <c r="O99" s="1829"/>
      <c r="P99" s="1829"/>
      <c r="Q99" s="1829"/>
      <c r="R99" s="1829"/>
      <c r="S99" s="1829"/>
      <c r="T99" s="1838" t="s">
        <v>11</v>
      </c>
      <c r="U99" s="1838"/>
      <c r="V99" s="1838"/>
      <c r="W99" s="1838"/>
    </row>
    <row r="100" spans="1:24" s="556" customFormat="1" ht="15.75" customHeight="1">
      <c r="A100" s="1829"/>
      <c r="B100" s="1829"/>
      <c r="C100" s="1829"/>
      <c r="D100" s="1829"/>
      <c r="E100" s="1829"/>
      <c r="F100" s="1830"/>
      <c r="G100" s="1829"/>
      <c r="H100" s="1836" t="s">
        <v>12</v>
      </c>
      <c r="I100" s="1836"/>
      <c r="J100" s="1836"/>
      <c r="K100" s="1836" t="s">
        <v>13</v>
      </c>
      <c r="L100" s="1836"/>
      <c r="M100" s="1836"/>
      <c r="N100" s="1836" t="s">
        <v>14</v>
      </c>
      <c r="O100" s="1836"/>
      <c r="P100" s="1836"/>
      <c r="Q100" s="1836" t="s">
        <v>15</v>
      </c>
      <c r="R100" s="1836"/>
      <c r="S100" s="1836"/>
      <c r="T100" s="1838" t="s">
        <v>1306</v>
      </c>
      <c r="U100" s="557"/>
      <c r="V100" s="1839" t="s">
        <v>181</v>
      </c>
      <c r="W100" s="1839"/>
    </row>
    <row r="101" spans="1:24" s="556" customFormat="1">
      <c r="A101" s="1829"/>
      <c r="B101" s="1829"/>
      <c r="C101" s="1829"/>
      <c r="D101" s="1829"/>
      <c r="E101" s="1829"/>
      <c r="F101" s="1830"/>
      <c r="G101" s="1829"/>
      <c r="H101" s="558">
        <v>1</v>
      </c>
      <c r="I101" s="558">
        <v>2</v>
      </c>
      <c r="J101" s="558">
        <v>3</v>
      </c>
      <c r="K101" s="558">
        <v>4</v>
      </c>
      <c r="L101" s="558">
        <v>5</v>
      </c>
      <c r="M101" s="558">
        <v>6</v>
      </c>
      <c r="N101" s="558">
        <v>7</v>
      </c>
      <c r="O101" s="558">
        <v>8</v>
      </c>
      <c r="P101" s="558">
        <v>9</v>
      </c>
      <c r="Q101" s="558">
        <v>10</v>
      </c>
      <c r="R101" s="558">
        <v>11</v>
      </c>
      <c r="S101" s="558">
        <v>12</v>
      </c>
      <c r="T101" s="1838"/>
      <c r="U101" s="557" t="s">
        <v>1412</v>
      </c>
      <c r="V101" s="559" t="s">
        <v>18</v>
      </c>
      <c r="W101" s="559" t="s">
        <v>19</v>
      </c>
    </row>
    <row r="102" spans="1:24" s="545" customFormat="1" ht="75" customHeight="1">
      <c r="A102" s="1842" t="s">
        <v>1589</v>
      </c>
      <c r="B102" s="1842" t="s">
        <v>1590</v>
      </c>
      <c r="C102" s="1865">
        <v>1</v>
      </c>
      <c r="D102" s="561" t="s">
        <v>1591</v>
      </c>
      <c r="E102" s="561"/>
      <c r="F102" s="561" t="s">
        <v>1592</v>
      </c>
      <c r="G102" s="1843" t="s">
        <v>1593</v>
      </c>
      <c r="H102" s="585"/>
      <c r="I102" s="585"/>
      <c r="J102" s="585"/>
      <c r="K102" s="585"/>
      <c r="L102" s="585"/>
      <c r="M102" s="585"/>
      <c r="N102" s="585"/>
      <c r="O102" s="585"/>
      <c r="P102" s="585"/>
      <c r="Q102" s="585"/>
      <c r="R102" s="585"/>
      <c r="S102" s="585"/>
      <c r="T102" s="1867"/>
      <c r="U102" s="597"/>
      <c r="V102" s="1897"/>
      <c r="W102" s="1895"/>
    </row>
    <row r="103" spans="1:24" s="545" customFormat="1" ht="57" customHeight="1">
      <c r="A103" s="1842"/>
      <c r="B103" s="1896"/>
      <c r="C103" s="1843"/>
      <c r="D103" s="561" t="s">
        <v>1594</v>
      </c>
      <c r="E103" s="561"/>
      <c r="F103" s="561" t="s">
        <v>1595</v>
      </c>
      <c r="G103" s="1843"/>
      <c r="H103" s="585"/>
      <c r="I103" s="585"/>
      <c r="J103" s="585"/>
      <c r="K103" s="585"/>
      <c r="L103" s="585"/>
      <c r="M103" s="585"/>
      <c r="N103" s="585"/>
      <c r="O103" s="585"/>
      <c r="P103" s="585"/>
      <c r="Q103" s="585"/>
      <c r="R103" s="585"/>
      <c r="S103" s="585"/>
      <c r="T103" s="1867"/>
      <c r="U103" s="597"/>
      <c r="V103" s="1897"/>
      <c r="W103" s="1895"/>
    </row>
    <row r="104" spans="1:24" s="545" customFormat="1" ht="90">
      <c r="A104" s="1848" t="s">
        <v>1596</v>
      </c>
      <c r="B104" s="1848" t="s">
        <v>1597</v>
      </c>
      <c r="C104" s="1865">
        <v>1</v>
      </c>
      <c r="D104" s="561" t="s">
        <v>1598</v>
      </c>
      <c r="E104" s="611"/>
      <c r="F104" s="561" t="s">
        <v>1599</v>
      </c>
      <c r="G104" s="1843"/>
      <c r="H104" s="610"/>
      <c r="I104" s="610"/>
      <c r="J104" s="610"/>
      <c r="K104" s="610"/>
      <c r="L104" s="611"/>
      <c r="M104" s="611"/>
      <c r="N104" s="611"/>
      <c r="O104" s="611"/>
      <c r="P104" s="611"/>
      <c r="Q104" s="611"/>
      <c r="R104" s="611"/>
      <c r="S104" s="611"/>
      <c r="T104" s="561" t="s">
        <v>1600</v>
      </c>
      <c r="U104" s="562">
        <v>4</v>
      </c>
      <c r="V104" s="634"/>
      <c r="W104" s="635">
        <f>2400+2000</f>
        <v>4400</v>
      </c>
      <c r="X104" s="546"/>
    </row>
    <row r="105" spans="1:24" s="545" customFormat="1" ht="69.75" customHeight="1">
      <c r="A105" s="1856"/>
      <c r="B105" s="1856"/>
      <c r="C105" s="1865"/>
      <c r="D105" s="561" t="s">
        <v>1601</v>
      </c>
      <c r="E105" s="611"/>
      <c r="F105" s="561" t="s">
        <v>1602</v>
      </c>
      <c r="G105" s="1843"/>
      <c r="H105" s="610"/>
      <c r="I105" s="610"/>
      <c r="J105" s="610"/>
      <c r="K105" s="610"/>
      <c r="L105" s="611"/>
      <c r="M105" s="611"/>
      <c r="N105" s="611"/>
      <c r="O105" s="611"/>
      <c r="P105" s="611"/>
      <c r="Q105" s="611"/>
      <c r="R105" s="611"/>
      <c r="S105" s="611"/>
      <c r="T105" s="561" t="s">
        <v>1603</v>
      </c>
      <c r="U105" s="562">
        <v>1</v>
      </c>
      <c r="V105" s="634"/>
      <c r="W105" s="635">
        <v>1000</v>
      </c>
      <c r="X105" s="546"/>
    </row>
    <row r="106" spans="1:24" s="545" customFormat="1" ht="78" customHeight="1">
      <c r="A106" s="1856"/>
      <c r="B106" s="1856"/>
      <c r="C106" s="1865"/>
      <c r="D106" s="561" t="s">
        <v>1604</v>
      </c>
      <c r="E106" s="611"/>
      <c r="F106" s="561" t="s">
        <v>1605</v>
      </c>
      <c r="G106" s="1843"/>
      <c r="H106" s="610"/>
      <c r="I106" s="610"/>
      <c r="J106" s="610"/>
      <c r="K106" s="610"/>
      <c r="L106" s="611"/>
      <c r="M106" s="611"/>
      <c r="N106" s="611"/>
      <c r="O106" s="611"/>
      <c r="P106" s="611"/>
      <c r="Q106" s="611"/>
      <c r="R106" s="611"/>
      <c r="S106" s="611"/>
      <c r="T106" s="561" t="s">
        <v>1606</v>
      </c>
      <c r="U106" s="562">
        <v>1</v>
      </c>
      <c r="V106" s="634"/>
      <c r="W106" s="635">
        <v>5000</v>
      </c>
      <c r="X106" s="546"/>
    </row>
    <row r="107" spans="1:24" s="545" customFormat="1" ht="78" customHeight="1">
      <c r="A107" s="1849"/>
      <c r="B107" s="1849"/>
      <c r="C107" s="1865"/>
      <c r="D107" s="561" t="s">
        <v>1607</v>
      </c>
      <c r="E107" s="611"/>
      <c r="F107" s="561" t="s">
        <v>1608</v>
      </c>
      <c r="G107" s="1843"/>
      <c r="H107" s="610"/>
      <c r="I107" s="610"/>
      <c r="J107" s="610"/>
      <c r="K107" s="610"/>
      <c r="L107" s="611"/>
      <c r="M107" s="611"/>
      <c r="N107" s="611"/>
      <c r="O107" s="611"/>
      <c r="P107" s="611"/>
      <c r="Q107" s="611"/>
      <c r="R107" s="611"/>
      <c r="S107" s="611"/>
      <c r="T107" s="561" t="s">
        <v>1609</v>
      </c>
      <c r="U107" s="562">
        <v>6</v>
      </c>
      <c r="V107" s="634"/>
      <c r="W107" s="635">
        <f>800*6</f>
        <v>4800</v>
      </c>
      <c r="X107" s="546"/>
    </row>
    <row r="108" spans="1:24" s="545" customFormat="1" ht="57" customHeight="1">
      <c r="A108" s="1842" t="s">
        <v>1610</v>
      </c>
      <c r="B108" s="1842" t="s">
        <v>1611</v>
      </c>
      <c r="C108" s="1865">
        <v>1</v>
      </c>
      <c r="D108" s="561" t="s">
        <v>1612</v>
      </c>
      <c r="E108" s="561"/>
      <c r="F108" s="561" t="s">
        <v>1613</v>
      </c>
      <c r="G108" s="1843" t="s">
        <v>1614</v>
      </c>
      <c r="H108" s="567"/>
      <c r="I108" s="567"/>
      <c r="J108" s="567"/>
      <c r="K108" s="594"/>
      <c r="L108" s="594"/>
      <c r="M108" s="594"/>
      <c r="N108" s="594"/>
      <c r="O108" s="594"/>
      <c r="P108" s="594"/>
      <c r="Q108" s="561"/>
      <c r="R108" s="561"/>
      <c r="S108" s="561"/>
      <c r="T108" s="1873" t="s">
        <v>1615</v>
      </c>
      <c r="U108" s="1870">
        <v>3</v>
      </c>
      <c r="V108" s="1889">
        <v>3570000</v>
      </c>
      <c r="W108" s="1891"/>
    </row>
    <row r="109" spans="1:24" s="545" customFormat="1" ht="58.5" customHeight="1">
      <c r="A109" s="1842"/>
      <c r="B109" s="1842"/>
      <c r="C109" s="1843"/>
      <c r="D109" s="561" t="s">
        <v>1616</v>
      </c>
      <c r="E109" s="561"/>
      <c r="F109" s="561" t="s">
        <v>1617</v>
      </c>
      <c r="G109" s="1843"/>
      <c r="H109" s="561"/>
      <c r="I109" s="561"/>
      <c r="J109" s="561"/>
      <c r="K109" s="561"/>
      <c r="L109" s="594"/>
      <c r="M109" s="567"/>
      <c r="N109" s="561"/>
      <c r="O109" s="561"/>
      <c r="P109" s="561"/>
      <c r="Q109" s="561"/>
      <c r="R109" s="561"/>
      <c r="S109" s="567"/>
      <c r="T109" s="1875"/>
      <c r="U109" s="1872"/>
      <c r="V109" s="1890"/>
      <c r="W109" s="1892"/>
    </row>
    <row r="110" spans="1:24" s="545" customFormat="1" ht="66" customHeight="1">
      <c r="A110" s="1842"/>
      <c r="B110" s="1842"/>
      <c r="C110" s="1843"/>
      <c r="D110" s="561" t="s">
        <v>1618</v>
      </c>
      <c r="E110" s="561"/>
      <c r="F110" s="561" t="s">
        <v>1619</v>
      </c>
      <c r="G110" s="1843"/>
      <c r="H110" s="594"/>
      <c r="I110" s="594"/>
      <c r="J110" s="594"/>
      <c r="K110" s="594"/>
      <c r="L110" s="594"/>
      <c r="M110" s="567"/>
      <c r="N110" s="594"/>
      <c r="O110" s="594"/>
      <c r="P110" s="594"/>
      <c r="Q110" s="561"/>
      <c r="R110" s="561"/>
      <c r="S110" s="561"/>
      <c r="T110" s="1848" t="s">
        <v>1620</v>
      </c>
      <c r="U110" s="1844"/>
      <c r="V110" s="1889"/>
      <c r="W110" s="1891"/>
    </row>
    <row r="111" spans="1:24" s="545" customFormat="1" ht="43.5" customHeight="1">
      <c r="A111" s="1842"/>
      <c r="B111" s="1842"/>
      <c r="C111" s="1843"/>
      <c r="D111" s="561" t="s">
        <v>1621</v>
      </c>
      <c r="E111" s="561"/>
      <c r="F111" s="561" t="s">
        <v>1622</v>
      </c>
      <c r="G111" s="1843"/>
      <c r="H111" s="594"/>
      <c r="I111" s="594"/>
      <c r="J111" s="594"/>
      <c r="K111" s="594"/>
      <c r="L111" s="594"/>
      <c r="M111" s="594"/>
      <c r="N111" s="594"/>
      <c r="O111" s="594"/>
      <c r="P111" s="594"/>
      <c r="Q111" s="561"/>
      <c r="R111" s="561"/>
      <c r="S111" s="567"/>
      <c r="T111" s="1856"/>
      <c r="U111" s="1860"/>
      <c r="V111" s="1893"/>
      <c r="W111" s="1894"/>
    </row>
    <row r="112" spans="1:24" s="545" customFormat="1" ht="46.5" customHeight="1">
      <c r="A112" s="1842"/>
      <c r="B112" s="1842"/>
      <c r="C112" s="1843"/>
      <c r="D112" s="561" t="s">
        <v>1623</v>
      </c>
      <c r="E112" s="561"/>
      <c r="F112" s="561" t="s">
        <v>1622</v>
      </c>
      <c r="G112" s="1843"/>
      <c r="H112" s="594"/>
      <c r="I112" s="594"/>
      <c r="J112" s="594"/>
      <c r="K112" s="594"/>
      <c r="L112" s="594"/>
      <c r="M112" s="594"/>
      <c r="N112" s="594"/>
      <c r="O112" s="594"/>
      <c r="P112" s="594"/>
      <c r="Q112" s="561"/>
      <c r="R112" s="561"/>
      <c r="S112" s="567"/>
      <c r="T112" s="1849"/>
      <c r="U112" s="1845"/>
      <c r="V112" s="1890"/>
      <c r="W112" s="1892"/>
    </row>
    <row r="113" spans="1:24" s="545" customFormat="1" ht="54.75" customHeight="1">
      <c r="A113" s="1842" t="s">
        <v>1624</v>
      </c>
      <c r="B113" s="1842" t="s">
        <v>1625</v>
      </c>
      <c r="C113" s="1898">
        <v>1</v>
      </c>
      <c r="D113" s="561" t="s">
        <v>1626</v>
      </c>
      <c r="E113" s="636"/>
      <c r="F113" s="561" t="s">
        <v>1627</v>
      </c>
      <c r="G113" s="1843" t="s">
        <v>1628</v>
      </c>
      <c r="H113" s="561"/>
      <c r="I113" s="561"/>
      <c r="J113" s="610"/>
      <c r="K113" s="561"/>
      <c r="L113" s="610"/>
      <c r="M113" s="561"/>
      <c r="N113" s="561"/>
      <c r="O113" s="610"/>
      <c r="P113" s="561"/>
      <c r="Q113" s="561"/>
      <c r="R113" s="610"/>
      <c r="S113" s="636"/>
      <c r="T113" s="561"/>
      <c r="U113" s="562"/>
      <c r="V113" s="634"/>
      <c r="W113" s="637"/>
    </row>
    <row r="114" spans="1:24" s="545" customFormat="1" ht="72" customHeight="1">
      <c r="A114" s="1842"/>
      <c r="B114" s="1842"/>
      <c r="C114" s="1898"/>
      <c r="D114" s="561" t="s">
        <v>1629</v>
      </c>
      <c r="E114" s="636"/>
      <c r="F114" s="561" t="s">
        <v>1630</v>
      </c>
      <c r="G114" s="1843"/>
      <c r="H114" s="561"/>
      <c r="I114" s="561"/>
      <c r="J114" s="561"/>
      <c r="K114" s="561"/>
      <c r="L114" s="561"/>
      <c r="M114" s="561"/>
      <c r="N114" s="561"/>
      <c r="O114" s="561"/>
      <c r="P114" s="561"/>
      <c r="Q114" s="561"/>
      <c r="R114" s="561"/>
      <c r="S114" s="561"/>
      <c r="T114" s="561" t="s">
        <v>1631</v>
      </c>
      <c r="U114" s="562">
        <v>6</v>
      </c>
      <c r="V114" s="634"/>
      <c r="W114" s="635">
        <f>800*6</f>
        <v>4800</v>
      </c>
      <c r="X114" s="546"/>
    </row>
    <row r="115" spans="1:24" s="545" customFormat="1" ht="55.5" customHeight="1">
      <c r="A115" s="1842"/>
      <c r="B115" s="1842"/>
      <c r="C115" s="1898"/>
      <c r="D115" s="561" t="s">
        <v>1632</v>
      </c>
      <c r="E115" s="636"/>
      <c r="F115" s="561" t="s">
        <v>1633</v>
      </c>
      <c r="G115" s="1843"/>
      <c r="H115" s="561"/>
      <c r="I115" s="561"/>
      <c r="J115" s="561"/>
      <c r="K115" s="561"/>
      <c r="L115" s="561"/>
      <c r="M115" s="561"/>
      <c r="N115" s="561"/>
      <c r="O115" s="561"/>
      <c r="P115" s="561"/>
      <c r="Q115" s="561"/>
      <c r="R115" s="561"/>
      <c r="S115" s="561"/>
      <c r="T115" s="561" t="s">
        <v>1634</v>
      </c>
      <c r="U115" s="562">
        <v>2</v>
      </c>
      <c r="V115" s="634"/>
      <c r="W115" s="635">
        <f>1380*2</f>
        <v>2760</v>
      </c>
      <c r="X115" s="546"/>
    </row>
    <row r="116" spans="1:24" s="545" customFormat="1" ht="81.75" customHeight="1">
      <c r="A116" s="1842"/>
      <c r="B116" s="1842"/>
      <c r="C116" s="1898"/>
      <c r="D116" s="561" t="s">
        <v>1635</v>
      </c>
      <c r="E116" s="636"/>
      <c r="F116" s="561" t="s">
        <v>1636</v>
      </c>
      <c r="G116" s="1843"/>
      <c r="H116" s="561"/>
      <c r="I116" s="561"/>
      <c r="J116" s="561"/>
      <c r="K116" s="561"/>
      <c r="L116" s="561"/>
      <c r="M116" s="561"/>
      <c r="N116" s="561"/>
      <c r="O116" s="561"/>
      <c r="P116" s="561"/>
      <c r="Q116" s="561"/>
      <c r="R116" s="561"/>
      <c r="S116" s="561"/>
      <c r="T116" s="561" t="s">
        <v>1637</v>
      </c>
      <c r="U116" s="562"/>
      <c r="V116" s="634"/>
      <c r="W116" s="635"/>
    </row>
    <row r="117" spans="1:24" s="545" customFormat="1" ht="55.5" customHeight="1">
      <c r="A117" s="1842"/>
      <c r="B117" s="1842"/>
      <c r="C117" s="1898"/>
      <c r="D117" s="561" t="s">
        <v>1638</v>
      </c>
      <c r="E117" s="636"/>
      <c r="F117" s="561" t="s">
        <v>1639</v>
      </c>
      <c r="G117" s="1843"/>
      <c r="H117" s="561"/>
      <c r="I117" s="561"/>
      <c r="J117" s="561"/>
      <c r="K117" s="561"/>
      <c r="L117" s="561"/>
      <c r="M117" s="561"/>
      <c r="N117" s="561"/>
      <c r="O117" s="561"/>
      <c r="P117" s="561"/>
      <c r="Q117" s="561"/>
      <c r="R117" s="561"/>
      <c r="S117" s="561"/>
      <c r="T117" s="561" t="s">
        <v>1640</v>
      </c>
      <c r="U117" s="562">
        <v>2</v>
      </c>
      <c r="V117" s="634"/>
      <c r="W117" s="635">
        <f>8970*2</f>
        <v>17940</v>
      </c>
      <c r="X117" s="546"/>
    </row>
    <row r="118" spans="1:24" s="545" customFormat="1" ht="55.5" customHeight="1">
      <c r="A118" s="1842"/>
      <c r="B118" s="1842"/>
      <c r="C118" s="1898"/>
      <c r="D118" s="1848" t="s">
        <v>1641</v>
      </c>
      <c r="E118" s="636"/>
      <c r="F118" s="1848" t="s">
        <v>1642</v>
      </c>
      <c r="G118" s="1843"/>
      <c r="H118" s="561"/>
      <c r="I118" s="561"/>
      <c r="J118" s="561"/>
      <c r="K118" s="561"/>
      <c r="L118" s="561"/>
      <c r="M118" s="561"/>
      <c r="N118" s="561"/>
      <c r="O118" s="561"/>
      <c r="P118" s="561"/>
      <c r="Q118" s="561"/>
      <c r="R118" s="561"/>
      <c r="S118" s="561"/>
      <c r="T118" s="561" t="s">
        <v>1643</v>
      </c>
      <c r="U118" s="562">
        <v>1</v>
      </c>
      <c r="V118" s="634"/>
      <c r="W118" s="635">
        <v>100</v>
      </c>
      <c r="X118" s="546"/>
    </row>
    <row r="119" spans="1:24" s="545" customFormat="1" ht="55.5" customHeight="1">
      <c r="A119" s="1842"/>
      <c r="B119" s="1842"/>
      <c r="C119" s="1898"/>
      <c r="D119" s="1849"/>
      <c r="E119" s="636"/>
      <c r="F119" s="1849"/>
      <c r="G119" s="1843"/>
      <c r="H119" s="561"/>
      <c r="I119" s="561"/>
      <c r="J119" s="561"/>
      <c r="K119" s="561"/>
      <c r="L119" s="561"/>
      <c r="M119" s="561"/>
      <c r="N119" s="561"/>
      <c r="O119" s="561"/>
      <c r="P119" s="561"/>
      <c r="Q119" s="561"/>
      <c r="R119" s="561"/>
      <c r="S119" s="561"/>
      <c r="T119" s="561" t="s">
        <v>1644</v>
      </c>
      <c r="U119" s="562">
        <v>2</v>
      </c>
      <c r="V119" s="634"/>
      <c r="W119" s="635">
        <f>900*2</f>
        <v>1800</v>
      </c>
      <c r="X119" s="546"/>
    </row>
    <row r="120" spans="1:24" s="546" customFormat="1" ht="64.5" customHeight="1">
      <c r="A120" s="1842" t="s">
        <v>1645</v>
      </c>
      <c r="B120" s="1842" t="s">
        <v>1646</v>
      </c>
      <c r="C120" s="1865">
        <v>0.5</v>
      </c>
      <c r="D120" s="561" t="s">
        <v>1647</v>
      </c>
      <c r="E120" s="561"/>
      <c r="F120" s="622" t="s">
        <v>1648</v>
      </c>
      <c r="G120" s="1844" t="s">
        <v>1649</v>
      </c>
      <c r="H120" s="561"/>
      <c r="I120" s="561"/>
      <c r="J120" s="567"/>
      <c r="K120" s="561"/>
      <c r="L120" s="561"/>
      <c r="M120" s="561"/>
      <c r="N120" s="566"/>
      <c r="O120" s="566"/>
      <c r="P120" s="566"/>
      <c r="Q120" s="566"/>
      <c r="R120" s="566"/>
      <c r="S120" s="566"/>
      <c r="T120" s="561" t="s">
        <v>1650</v>
      </c>
      <c r="U120" s="562">
        <v>1</v>
      </c>
      <c r="V120" s="634"/>
      <c r="W120" s="635">
        <v>1000</v>
      </c>
    </row>
    <row r="121" spans="1:24" s="546" customFormat="1" ht="50.25" customHeight="1">
      <c r="A121" s="1842"/>
      <c r="B121" s="1842"/>
      <c r="C121" s="1865"/>
      <c r="D121" s="561" t="s">
        <v>1651</v>
      </c>
      <c r="E121" s="561"/>
      <c r="F121" s="638" t="s">
        <v>1652</v>
      </c>
      <c r="G121" s="1860"/>
      <c r="H121" s="561"/>
      <c r="I121" s="561"/>
      <c r="J121" s="561"/>
      <c r="K121" s="567"/>
      <c r="L121" s="567"/>
      <c r="M121" s="567"/>
      <c r="N121" s="561"/>
      <c r="O121" s="561"/>
      <c r="P121" s="561"/>
      <c r="Q121" s="566"/>
      <c r="R121" s="566"/>
      <c r="S121" s="566"/>
      <c r="T121" s="561" t="s">
        <v>1653</v>
      </c>
      <c r="U121" s="562">
        <v>1</v>
      </c>
      <c r="V121" s="634"/>
      <c r="W121" s="635">
        <v>1000</v>
      </c>
    </row>
    <row r="122" spans="1:24" s="546" customFormat="1" ht="55.5" customHeight="1">
      <c r="A122" s="1842"/>
      <c r="B122" s="1842"/>
      <c r="C122" s="1865"/>
      <c r="D122" s="561" t="s">
        <v>1654</v>
      </c>
      <c r="E122" s="561"/>
      <c r="F122" s="571" t="s">
        <v>1655</v>
      </c>
      <c r="G122" s="1845"/>
      <c r="H122" s="561"/>
      <c r="I122" s="561"/>
      <c r="J122" s="561"/>
      <c r="K122" s="561"/>
      <c r="L122" s="561"/>
      <c r="M122" s="561"/>
      <c r="N122" s="585"/>
      <c r="O122" s="566"/>
      <c r="P122" s="566"/>
      <c r="Q122" s="561"/>
      <c r="R122" s="561"/>
      <c r="S122" s="561"/>
      <c r="T122" s="561" t="s">
        <v>1656</v>
      </c>
      <c r="U122" s="562"/>
      <c r="V122" s="634">
        <v>1320000</v>
      </c>
      <c r="W122" s="635"/>
    </row>
    <row r="123" spans="1:24" s="640" customFormat="1" ht="71.25" customHeight="1">
      <c r="A123" s="1842" t="s">
        <v>1657</v>
      </c>
      <c r="B123" s="1844" t="s">
        <v>1658</v>
      </c>
      <c r="C123" s="1857">
        <v>1</v>
      </c>
      <c r="D123" s="639" t="s">
        <v>1659</v>
      </c>
      <c r="E123" s="639"/>
      <c r="F123" s="561" t="s">
        <v>1660</v>
      </c>
      <c r="G123" s="1844" t="s">
        <v>1661</v>
      </c>
      <c r="H123" s="611"/>
      <c r="I123" s="611"/>
      <c r="J123" s="610"/>
      <c r="K123" s="611"/>
      <c r="L123" s="611"/>
      <c r="M123" s="611"/>
      <c r="N123" s="611"/>
      <c r="O123" s="611"/>
      <c r="P123" s="611"/>
      <c r="Q123" s="611"/>
      <c r="R123" s="611"/>
      <c r="S123" s="611"/>
      <c r="T123" s="561" t="s">
        <v>1662</v>
      </c>
      <c r="U123" s="562">
        <v>3</v>
      </c>
      <c r="V123" s="634"/>
      <c r="W123" s="635">
        <f>1200*3</f>
        <v>3600</v>
      </c>
    </row>
    <row r="124" spans="1:24" s="640" customFormat="1" ht="51" customHeight="1">
      <c r="A124" s="1842"/>
      <c r="B124" s="1860"/>
      <c r="C124" s="1858"/>
      <c r="D124" s="639" t="s">
        <v>1663</v>
      </c>
      <c r="E124" s="639"/>
      <c r="F124" s="561" t="s">
        <v>1664</v>
      </c>
      <c r="G124" s="1860"/>
      <c r="H124" s="611"/>
      <c r="I124" s="611"/>
      <c r="J124" s="611"/>
      <c r="K124" s="610"/>
      <c r="L124" s="611"/>
      <c r="M124" s="611"/>
      <c r="N124" s="611"/>
      <c r="O124" s="611"/>
      <c r="P124" s="611"/>
      <c r="Q124" s="611"/>
      <c r="R124" s="611"/>
      <c r="S124" s="611"/>
      <c r="T124" s="561" t="s">
        <v>1665</v>
      </c>
      <c r="U124" s="562">
        <v>5</v>
      </c>
      <c r="V124" s="634"/>
      <c r="W124" s="635">
        <v>5000</v>
      </c>
    </row>
    <row r="125" spans="1:24" s="640" customFormat="1" ht="55.5" customHeight="1">
      <c r="A125" s="1842"/>
      <c r="B125" s="1845"/>
      <c r="C125" s="1859"/>
      <c r="D125" s="639" t="s">
        <v>1666</v>
      </c>
      <c r="E125" s="639"/>
      <c r="F125" s="561" t="s">
        <v>1667</v>
      </c>
      <c r="G125" s="1845"/>
      <c r="H125" s="611"/>
      <c r="I125" s="611"/>
      <c r="J125" s="611"/>
      <c r="K125" s="610"/>
      <c r="L125" s="611"/>
      <c r="M125" s="611"/>
      <c r="N125" s="611"/>
      <c r="O125" s="611"/>
      <c r="P125" s="611"/>
      <c r="Q125" s="611"/>
      <c r="R125" s="611"/>
      <c r="S125" s="611"/>
      <c r="T125" s="561"/>
      <c r="U125" s="562"/>
      <c r="V125" s="634"/>
      <c r="W125" s="635"/>
    </row>
    <row r="126" spans="1:24" s="586" customFormat="1" ht="58.5" customHeight="1">
      <c r="A126" s="561" t="s">
        <v>1668</v>
      </c>
      <c r="B126" s="561" t="s">
        <v>1669</v>
      </c>
      <c r="C126" s="641">
        <v>1</v>
      </c>
      <c r="D126" s="561" t="s">
        <v>1670</v>
      </c>
      <c r="E126" s="561"/>
      <c r="F126" s="561" t="s">
        <v>1671</v>
      </c>
      <c r="G126" s="562" t="s">
        <v>1672</v>
      </c>
      <c r="H126" s="561"/>
      <c r="I126" s="561"/>
      <c r="J126" s="561"/>
      <c r="K126" s="561"/>
      <c r="L126" s="561"/>
      <c r="M126" s="561"/>
      <c r="N126" s="561"/>
      <c r="O126" s="561"/>
      <c r="P126" s="561"/>
      <c r="Q126" s="561"/>
      <c r="R126" s="561"/>
      <c r="S126" s="567"/>
      <c r="T126" s="561" t="s">
        <v>1656</v>
      </c>
      <c r="U126" s="562"/>
      <c r="V126" s="642"/>
      <c r="W126" s="643"/>
    </row>
    <row r="127" spans="1:24" s="627" customFormat="1" ht="98.25" customHeight="1">
      <c r="A127" s="1842" t="s">
        <v>1673</v>
      </c>
      <c r="B127" s="1903"/>
      <c r="C127" s="644">
        <v>4</v>
      </c>
      <c r="D127" s="645" t="s">
        <v>1674</v>
      </c>
      <c r="E127" s="645"/>
      <c r="F127" s="561" t="s">
        <v>1675</v>
      </c>
      <c r="G127" s="1904" t="s">
        <v>1676</v>
      </c>
      <c r="H127" s="561"/>
      <c r="I127" s="561"/>
      <c r="J127" s="567"/>
      <c r="K127" s="561"/>
      <c r="L127" s="561"/>
      <c r="M127" s="567"/>
      <c r="N127" s="561"/>
      <c r="O127" s="561"/>
      <c r="P127" s="567"/>
      <c r="Q127" s="561"/>
      <c r="R127" s="561"/>
      <c r="S127" s="567"/>
      <c r="T127" s="1905" t="s">
        <v>1677</v>
      </c>
      <c r="U127" s="1906">
        <v>5</v>
      </c>
      <c r="V127" s="1908"/>
      <c r="W127" s="1899">
        <f>9000*5</f>
        <v>45000</v>
      </c>
    </row>
    <row r="128" spans="1:24" s="627" customFormat="1" ht="56.25" customHeight="1">
      <c r="A128" s="1842"/>
      <c r="B128" s="1903"/>
      <c r="C128" s="644">
        <v>5</v>
      </c>
      <c r="D128" s="645" t="s">
        <v>1678</v>
      </c>
      <c r="E128" s="645"/>
      <c r="F128" s="561" t="s">
        <v>1679</v>
      </c>
      <c r="G128" s="1904"/>
      <c r="H128" s="561"/>
      <c r="I128" s="561"/>
      <c r="J128" s="561"/>
      <c r="K128" s="567"/>
      <c r="L128" s="561"/>
      <c r="M128" s="561"/>
      <c r="N128" s="561"/>
      <c r="O128" s="561"/>
      <c r="P128" s="561"/>
      <c r="Q128" s="561"/>
      <c r="R128" s="561"/>
      <c r="S128" s="561"/>
      <c r="T128" s="1905"/>
      <c r="U128" s="1907"/>
      <c r="V128" s="1908"/>
      <c r="W128" s="1899"/>
    </row>
    <row r="129" spans="1:23" s="545" customFormat="1" ht="143.25" customHeight="1">
      <c r="A129" s="1842" t="s">
        <v>1680</v>
      </c>
      <c r="B129" s="1842" t="s">
        <v>1681</v>
      </c>
      <c r="C129" s="1900">
        <v>1</v>
      </c>
      <c r="D129" s="594" t="s">
        <v>1682</v>
      </c>
      <c r="E129" s="594"/>
      <c r="F129" s="561" t="s">
        <v>1683</v>
      </c>
      <c r="G129" s="1843" t="s">
        <v>1684</v>
      </c>
      <c r="H129" s="561"/>
      <c r="I129" s="561"/>
      <c r="J129" s="561"/>
      <c r="K129" s="561"/>
      <c r="L129" s="561"/>
      <c r="M129" s="567"/>
      <c r="N129" s="567"/>
      <c r="O129" s="567"/>
      <c r="P129" s="561"/>
      <c r="Q129" s="561"/>
      <c r="R129" s="561"/>
      <c r="S129" s="561"/>
      <c r="T129" s="1842" t="s">
        <v>1685</v>
      </c>
      <c r="U129" s="562"/>
      <c r="V129" s="1901"/>
      <c r="W129" s="1902"/>
    </row>
    <row r="130" spans="1:23" s="545" customFormat="1" ht="63" customHeight="1">
      <c r="A130" s="1842"/>
      <c r="B130" s="1842"/>
      <c r="C130" s="1900"/>
      <c r="D130" s="594" t="s">
        <v>1686</v>
      </c>
      <c r="E130" s="594"/>
      <c r="F130" s="561" t="s">
        <v>1687</v>
      </c>
      <c r="G130" s="1843"/>
      <c r="H130" s="561"/>
      <c r="I130" s="561"/>
      <c r="J130" s="561"/>
      <c r="K130" s="561"/>
      <c r="L130" s="561"/>
      <c r="M130" s="561"/>
      <c r="N130" s="561"/>
      <c r="O130" s="567"/>
      <c r="P130" s="567"/>
      <c r="Q130" s="561"/>
      <c r="R130" s="561"/>
      <c r="S130" s="561"/>
      <c r="T130" s="1842"/>
      <c r="U130" s="562"/>
      <c r="V130" s="1901"/>
      <c r="W130" s="1902"/>
    </row>
    <row r="131" spans="1:23" s="545" customFormat="1" ht="86.25" customHeight="1">
      <c r="A131" s="1842"/>
      <c r="B131" s="1842"/>
      <c r="C131" s="1900"/>
      <c r="D131" s="561" t="s">
        <v>1688</v>
      </c>
      <c r="E131" s="561"/>
      <c r="F131" s="561" t="s">
        <v>1689</v>
      </c>
      <c r="G131" s="1843"/>
      <c r="H131" s="561"/>
      <c r="I131" s="561"/>
      <c r="J131" s="561"/>
      <c r="K131" s="561"/>
      <c r="L131" s="561"/>
      <c r="M131" s="561"/>
      <c r="N131" s="561"/>
      <c r="O131" s="567"/>
      <c r="P131" s="567"/>
      <c r="Q131" s="561"/>
      <c r="R131" s="561"/>
      <c r="S131" s="561"/>
      <c r="T131" s="1842"/>
      <c r="U131" s="562"/>
      <c r="V131" s="1901"/>
      <c r="W131" s="1902"/>
    </row>
    <row r="132" spans="1:23" s="545" customFormat="1" ht="34.5" customHeight="1">
      <c r="A132" s="1842"/>
      <c r="B132" s="1842"/>
      <c r="C132" s="1900"/>
      <c r="D132" s="561" t="s">
        <v>1690</v>
      </c>
      <c r="E132" s="561"/>
      <c r="F132" s="561" t="s">
        <v>1691</v>
      </c>
      <c r="G132" s="1843"/>
      <c r="H132" s="561"/>
      <c r="I132" s="561"/>
      <c r="J132" s="561"/>
      <c r="K132" s="561"/>
      <c r="L132" s="561"/>
      <c r="M132" s="561"/>
      <c r="N132" s="561"/>
      <c r="O132" s="567"/>
      <c r="P132" s="567"/>
      <c r="Q132" s="561"/>
      <c r="R132" s="561"/>
      <c r="S132" s="561"/>
      <c r="T132" s="1842"/>
      <c r="U132" s="562"/>
      <c r="V132" s="1901"/>
      <c r="W132" s="1902"/>
    </row>
    <row r="133" spans="1:23" s="545" customFormat="1" ht="96.75" customHeight="1">
      <c r="A133" s="1842" t="s">
        <v>1692</v>
      </c>
      <c r="B133" s="1842" t="s">
        <v>1693</v>
      </c>
      <c r="C133" s="1898">
        <v>1</v>
      </c>
      <c r="D133" s="594" t="s">
        <v>1694</v>
      </c>
      <c r="E133" s="594"/>
      <c r="F133" s="561" t="s">
        <v>1695</v>
      </c>
      <c r="G133" s="1843" t="s">
        <v>1696</v>
      </c>
      <c r="H133" s="567"/>
      <c r="I133" s="567"/>
      <c r="J133" s="567"/>
      <c r="K133" s="567"/>
      <c r="L133" s="567"/>
      <c r="M133" s="567"/>
      <c r="N133" s="567"/>
      <c r="O133" s="567"/>
      <c r="P133" s="567"/>
      <c r="Q133" s="567"/>
      <c r="R133" s="567"/>
      <c r="S133" s="567"/>
      <c r="T133" s="646" t="s">
        <v>1697</v>
      </c>
      <c r="U133" s="562"/>
      <c r="V133" s="647"/>
      <c r="W133" s="648"/>
    </row>
    <row r="134" spans="1:23" s="545" customFormat="1" ht="60.75" customHeight="1">
      <c r="A134" s="1842"/>
      <c r="B134" s="1842"/>
      <c r="C134" s="1898"/>
      <c r="D134" s="561" t="s">
        <v>1698</v>
      </c>
      <c r="E134" s="561"/>
      <c r="F134" s="561" t="s">
        <v>1699</v>
      </c>
      <c r="G134" s="1843"/>
      <c r="H134" s="567"/>
      <c r="I134" s="567"/>
      <c r="J134" s="567"/>
      <c r="K134" s="567"/>
      <c r="L134" s="567"/>
      <c r="M134" s="567"/>
      <c r="N134" s="567"/>
      <c r="O134" s="567"/>
      <c r="P134" s="567"/>
      <c r="Q134" s="567"/>
      <c r="R134" s="567"/>
      <c r="S134" s="567"/>
      <c r="T134" s="646" t="s">
        <v>1700</v>
      </c>
      <c r="U134" s="562"/>
      <c r="V134" s="649"/>
      <c r="W134" s="643"/>
    </row>
    <row r="135" spans="1:23" s="545" customFormat="1" ht="109.5" customHeight="1">
      <c r="A135" s="1842" t="s">
        <v>1701</v>
      </c>
      <c r="B135" s="1842" t="s">
        <v>1693</v>
      </c>
      <c r="C135" s="1898">
        <v>1</v>
      </c>
      <c r="D135" s="594" t="s">
        <v>1702</v>
      </c>
      <c r="E135" s="594"/>
      <c r="F135" s="561" t="s">
        <v>1695</v>
      </c>
      <c r="G135" s="1843" t="s">
        <v>1703</v>
      </c>
      <c r="H135" s="567"/>
      <c r="I135" s="567"/>
      <c r="J135" s="567"/>
      <c r="K135" s="567"/>
      <c r="L135" s="567"/>
      <c r="M135" s="567"/>
      <c r="N135" s="567"/>
      <c r="O135" s="567"/>
      <c r="P135" s="567"/>
      <c r="Q135" s="567"/>
      <c r="R135" s="567"/>
      <c r="S135" s="567"/>
      <c r="T135" s="561" t="s">
        <v>1697</v>
      </c>
      <c r="U135" s="562"/>
      <c r="V135" s="649"/>
      <c r="W135" s="643"/>
    </row>
    <row r="136" spans="1:23" s="545" customFormat="1" ht="52.5" customHeight="1">
      <c r="A136" s="1842"/>
      <c r="B136" s="1842"/>
      <c r="C136" s="1898"/>
      <c r="D136" s="561" t="s">
        <v>1704</v>
      </c>
      <c r="E136" s="561"/>
      <c r="F136" s="561" t="s">
        <v>1699</v>
      </c>
      <c r="G136" s="1843"/>
      <c r="H136" s="567"/>
      <c r="I136" s="567"/>
      <c r="J136" s="567"/>
      <c r="K136" s="567"/>
      <c r="L136" s="567"/>
      <c r="M136" s="567"/>
      <c r="N136" s="567"/>
      <c r="O136" s="567"/>
      <c r="P136" s="567"/>
      <c r="Q136" s="567"/>
      <c r="R136" s="567"/>
      <c r="S136" s="567"/>
      <c r="T136" s="561" t="s">
        <v>1705</v>
      </c>
      <c r="U136" s="562"/>
      <c r="V136" s="649"/>
      <c r="W136" s="643"/>
    </row>
    <row r="137" spans="1:23" s="545" customFormat="1" ht="54" customHeight="1">
      <c r="A137" s="1842" t="s">
        <v>1706</v>
      </c>
      <c r="B137" s="1909" t="s">
        <v>1707</v>
      </c>
      <c r="C137" s="1910">
        <v>12</v>
      </c>
      <c r="D137" s="561" t="s">
        <v>1708</v>
      </c>
      <c r="E137" s="561"/>
      <c r="F137" s="561" t="s">
        <v>1709</v>
      </c>
      <c r="G137" s="1843" t="s">
        <v>1710</v>
      </c>
      <c r="H137" s="567"/>
      <c r="I137" s="567"/>
      <c r="J137" s="567"/>
      <c r="K137" s="567"/>
      <c r="L137" s="567"/>
      <c r="M137" s="567"/>
      <c r="N137" s="567"/>
      <c r="O137" s="567"/>
      <c r="P137" s="567"/>
      <c r="Q137" s="567"/>
      <c r="R137" s="567"/>
      <c r="S137" s="567"/>
      <c r="T137" s="1842" t="s">
        <v>1711</v>
      </c>
      <c r="U137" s="562"/>
      <c r="V137" s="634"/>
      <c r="W137" s="1911"/>
    </row>
    <row r="138" spans="1:23" s="545" customFormat="1" ht="66.75" customHeight="1">
      <c r="A138" s="1842"/>
      <c r="B138" s="1909"/>
      <c r="C138" s="1910"/>
      <c r="D138" s="561" t="s">
        <v>1712</v>
      </c>
      <c r="E138" s="561"/>
      <c r="F138" s="561" t="s">
        <v>1713</v>
      </c>
      <c r="G138" s="1843"/>
      <c r="H138" s="567"/>
      <c r="I138" s="567"/>
      <c r="J138" s="567"/>
      <c r="K138" s="567"/>
      <c r="L138" s="567"/>
      <c r="M138" s="567"/>
      <c r="N138" s="567"/>
      <c r="O138" s="567"/>
      <c r="P138" s="567"/>
      <c r="Q138" s="567"/>
      <c r="R138" s="567"/>
      <c r="S138" s="567"/>
      <c r="T138" s="1842"/>
      <c r="U138" s="562"/>
      <c r="V138" s="634"/>
      <c r="W138" s="1911"/>
    </row>
    <row r="139" spans="1:23" s="545" customFormat="1" ht="60" customHeight="1">
      <c r="A139" s="1842"/>
      <c r="B139" s="1909"/>
      <c r="C139" s="1910"/>
      <c r="D139" s="561" t="s">
        <v>1714</v>
      </c>
      <c r="E139" s="561"/>
      <c r="F139" s="561" t="s">
        <v>1715</v>
      </c>
      <c r="G139" s="1843"/>
      <c r="H139" s="567"/>
      <c r="I139" s="567"/>
      <c r="J139" s="567"/>
      <c r="K139" s="567"/>
      <c r="L139" s="567"/>
      <c r="M139" s="567"/>
      <c r="N139" s="567"/>
      <c r="O139" s="567"/>
      <c r="P139" s="567"/>
      <c r="Q139" s="567"/>
      <c r="R139" s="567"/>
      <c r="S139" s="567"/>
      <c r="T139" s="1842"/>
      <c r="U139" s="562"/>
      <c r="V139" s="634"/>
      <c r="W139" s="1911"/>
    </row>
    <row r="140" spans="1:23" s="545" customFormat="1" ht="61.5" customHeight="1">
      <c r="A140" s="1842" t="s">
        <v>1716</v>
      </c>
      <c r="B140" s="1842" t="s">
        <v>1717</v>
      </c>
      <c r="C140" s="1910">
        <v>5</v>
      </c>
      <c r="D140" s="561" t="s">
        <v>1718</v>
      </c>
      <c r="E140" s="561"/>
      <c r="F140" s="561" t="s">
        <v>1719</v>
      </c>
      <c r="G140" s="1843" t="s">
        <v>1720</v>
      </c>
      <c r="H140" s="561"/>
      <c r="I140" s="567"/>
      <c r="J140" s="561"/>
      <c r="K140" s="561"/>
      <c r="L140" s="567"/>
      <c r="M140" s="561"/>
      <c r="N140" s="561"/>
      <c r="O140" s="567"/>
      <c r="P140" s="561"/>
      <c r="Q140" s="561"/>
      <c r="R140" s="561"/>
      <c r="S140" s="561"/>
      <c r="T140" s="561" t="s">
        <v>1721</v>
      </c>
      <c r="U140" s="562"/>
      <c r="V140" s="650"/>
      <c r="W140" s="635"/>
    </row>
    <row r="141" spans="1:23" s="545" customFormat="1" ht="61.5" customHeight="1">
      <c r="A141" s="1842"/>
      <c r="B141" s="1842"/>
      <c r="C141" s="1910"/>
      <c r="D141" s="561" t="s">
        <v>1722</v>
      </c>
      <c r="E141" s="561"/>
      <c r="F141" s="561" t="s">
        <v>1719</v>
      </c>
      <c r="G141" s="1843"/>
      <c r="H141" s="561"/>
      <c r="I141" s="561"/>
      <c r="J141" s="561"/>
      <c r="K141" s="561"/>
      <c r="L141" s="561"/>
      <c r="M141" s="561"/>
      <c r="N141" s="561"/>
      <c r="O141" s="567"/>
      <c r="P141" s="561"/>
      <c r="Q141" s="561"/>
      <c r="R141" s="567"/>
      <c r="S141" s="561"/>
      <c r="T141" s="561"/>
      <c r="U141" s="562"/>
      <c r="V141" s="650"/>
      <c r="W141" s="635"/>
    </row>
    <row r="142" spans="1:23" s="545" customFormat="1" ht="37.5" customHeight="1">
      <c r="A142" s="1842"/>
      <c r="B142" s="1842"/>
      <c r="C142" s="1910"/>
      <c r="D142" s="651" t="s">
        <v>1723</v>
      </c>
      <c r="E142" s="651"/>
      <c r="F142" s="561" t="s">
        <v>1724</v>
      </c>
      <c r="G142" s="1843"/>
      <c r="H142" s="561"/>
      <c r="I142" s="561"/>
      <c r="J142" s="567"/>
      <c r="K142" s="561"/>
      <c r="L142" s="561"/>
      <c r="M142" s="567"/>
      <c r="N142" s="561"/>
      <c r="O142" s="561"/>
      <c r="P142" s="567"/>
      <c r="Q142" s="561"/>
      <c r="R142" s="561"/>
      <c r="S142" s="567"/>
      <c r="T142" s="561"/>
      <c r="U142" s="562"/>
      <c r="V142" s="650"/>
      <c r="W142" s="635"/>
    </row>
    <row r="143" spans="1:23" s="545" customFormat="1" ht="54.75" customHeight="1">
      <c r="A143" s="1842"/>
      <c r="B143" s="1842"/>
      <c r="C143" s="1910"/>
      <c r="D143" s="561" t="s">
        <v>1725</v>
      </c>
      <c r="E143" s="561"/>
      <c r="F143" s="561" t="s">
        <v>1726</v>
      </c>
      <c r="G143" s="1843"/>
      <c r="H143" s="561"/>
      <c r="I143" s="561"/>
      <c r="J143" s="567"/>
      <c r="K143" s="561"/>
      <c r="L143" s="561"/>
      <c r="M143" s="567"/>
      <c r="N143" s="561"/>
      <c r="O143" s="561"/>
      <c r="P143" s="567"/>
      <c r="Q143" s="561"/>
      <c r="R143" s="561"/>
      <c r="S143" s="567"/>
      <c r="T143" s="561"/>
      <c r="U143" s="562"/>
      <c r="V143" s="650"/>
      <c r="W143" s="635"/>
    </row>
    <row r="144" spans="1:23" s="545" customFormat="1" ht="67.5" customHeight="1">
      <c r="A144" s="1842"/>
      <c r="B144" s="1842"/>
      <c r="C144" s="1910"/>
      <c r="D144" s="561" t="s">
        <v>1727</v>
      </c>
      <c r="E144" s="561"/>
      <c r="F144" s="561" t="s">
        <v>1728</v>
      </c>
      <c r="G144" s="562"/>
      <c r="H144" s="567"/>
      <c r="I144" s="561"/>
      <c r="J144" s="561"/>
      <c r="K144" s="567"/>
      <c r="L144" s="561"/>
      <c r="M144" s="561"/>
      <c r="N144" s="567"/>
      <c r="O144" s="561"/>
      <c r="P144" s="561"/>
      <c r="Q144" s="567"/>
      <c r="R144" s="561"/>
      <c r="S144" s="561"/>
      <c r="T144" s="561"/>
      <c r="U144" s="562"/>
      <c r="V144" s="634"/>
      <c r="W144" s="635"/>
    </row>
    <row r="145" spans="1:23" s="545" customFormat="1" ht="56.25" customHeight="1">
      <c r="A145" s="1842" t="s">
        <v>1729</v>
      </c>
      <c r="B145" s="1842" t="s">
        <v>1730</v>
      </c>
      <c r="C145" s="1865">
        <v>1</v>
      </c>
      <c r="D145" s="561" t="s">
        <v>1731</v>
      </c>
      <c r="E145" s="1842"/>
      <c r="F145" s="561" t="s">
        <v>1732</v>
      </c>
      <c r="G145" s="1843" t="s">
        <v>1733</v>
      </c>
      <c r="H145" s="567"/>
      <c r="I145" s="567"/>
      <c r="J145" s="567"/>
      <c r="K145" s="567"/>
      <c r="L145" s="567"/>
      <c r="M145" s="567"/>
      <c r="N145" s="567"/>
      <c r="O145" s="567"/>
      <c r="P145" s="567"/>
      <c r="Q145" s="567"/>
      <c r="R145" s="567"/>
      <c r="S145" s="567"/>
      <c r="T145" s="561"/>
      <c r="U145" s="562"/>
      <c r="V145" s="634"/>
      <c r="W145" s="635"/>
    </row>
    <row r="146" spans="1:23" s="545" customFormat="1" ht="52.5" customHeight="1">
      <c r="A146" s="1842"/>
      <c r="B146" s="1842"/>
      <c r="C146" s="1865"/>
      <c r="D146" s="561" t="s">
        <v>1734</v>
      </c>
      <c r="E146" s="1842"/>
      <c r="F146" s="561" t="s">
        <v>1735</v>
      </c>
      <c r="G146" s="1843"/>
      <c r="H146" s="567"/>
      <c r="I146" s="567"/>
      <c r="J146" s="567"/>
      <c r="K146" s="567"/>
      <c r="L146" s="567"/>
      <c r="M146" s="567"/>
      <c r="N146" s="567"/>
      <c r="O146" s="567"/>
      <c r="P146" s="567"/>
      <c r="Q146" s="567"/>
      <c r="R146" s="567"/>
      <c r="S146" s="567"/>
      <c r="T146" s="561"/>
      <c r="U146" s="562"/>
      <c r="V146" s="634"/>
      <c r="W146" s="635"/>
    </row>
    <row r="147" spans="1:23" s="545" customFormat="1" ht="44.25" customHeight="1">
      <c r="A147" s="1842"/>
      <c r="B147" s="1842"/>
      <c r="C147" s="1865"/>
      <c r="D147" s="561" t="s">
        <v>1736</v>
      </c>
      <c r="E147" s="1842"/>
      <c r="F147" s="561" t="s">
        <v>1737</v>
      </c>
      <c r="G147" s="1843"/>
      <c r="H147" s="567"/>
      <c r="I147" s="567"/>
      <c r="J147" s="567"/>
      <c r="K147" s="567"/>
      <c r="L147" s="567"/>
      <c r="M147" s="567"/>
      <c r="N147" s="567"/>
      <c r="O147" s="567"/>
      <c r="P147" s="567"/>
      <c r="Q147" s="567"/>
      <c r="R147" s="567"/>
      <c r="S147" s="567"/>
      <c r="T147" s="561"/>
      <c r="U147" s="562"/>
      <c r="V147" s="634"/>
      <c r="W147" s="635"/>
    </row>
    <row r="148" spans="1:23" s="545" customFormat="1" ht="60.75" customHeight="1">
      <c r="A148" s="1842"/>
      <c r="B148" s="1842"/>
      <c r="C148" s="1865"/>
      <c r="D148" s="561" t="s">
        <v>1738</v>
      </c>
      <c r="E148" s="1842"/>
      <c r="F148" s="561" t="s">
        <v>1739</v>
      </c>
      <c r="G148" s="1843"/>
      <c r="H148" s="567"/>
      <c r="I148" s="567"/>
      <c r="J148" s="567"/>
      <c r="K148" s="567"/>
      <c r="L148" s="567"/>
      <c r="M148" s="567"/>
      <c r="N148" s="567"/>
      <c r="O148" s="567"/>
      <c r="P148" s="567"/>
      <c r="Q148" s="567"/>
      <c r="R148" s="567"/>
      <c r="S148" s="567"/>
      <c r="T148" s="561"/>
      <c r="U148" s="562"/>
      <c r="V148" s="634"/>
      <c r="W148" s="635"/>
    </row>
    <row r="149" spans="1:23" s="545" customFormat="1" ht="42.75" customHeight="1">
      <c r="A149" s="1842"/>
      <c r="B149" s="1842"/>
      <c r="C149" s="1865"/>
      <c r="D149" s="561" t="s">
        <v>1740</v>
      </c>
      <c r="E149" s="1842"/>
      <c r="F149" s="561" t="s">
        <v>1741</v>
      </c>
      <c r="G149" s="1843"/>
      <c r="H149" s="567"/>
      <c r="I149" s="567"/>
      <c r="J149" s="567"/>
      <c r="K149" s="567"/>
      <c r="L149" s="567"/>
      <c r="M149" s="567"/>
      <c r="N149" s="567"/>
      <c r="O149" s="567"/>
      <c r="P149" s="567"/>
      <c r="Q149" s="567"/>
      <c r="R149" s="567"/>
      <c r="S149" s="567"/>
      <c r="T149" s="561"/>
      <c r="U149" s="562"/>
      <c r="V149" s="634"/>
      <c r="W149" s="652"/>
    </row>
    <row r="150" spans="1:23" s="545" customFormat="1" ht="52.5" customHeight="1">
      <c r="A150" s="1842" t="s">
        <v>1742</v>
      </c>
      <c r="B150" s="1842" t="s">
        <v>1743</v>
      </c>
      <c r="C150" s="1865">
        <v>1</v>
      </c>
      <c r="D150" s="594" t="s">
        <v>1744</v>
      </c>
      <c r="E150" s="594"/>
      <c r="F150" s="561" t="s">
        <v>1745</v>
      </c>
      <c r="G150" s="1844"/>
      <c r="H150" s="567"/>
      <c r="I150" s="567"/>
      <c r="J150" s="567"/>
      <c r="K150" s="567"/>
      <c r="L150" s="567"/>
      <c r="M150" s="567"/>
      <c r="N150" s="567"/>
      <c r="O150" s="567"/>
      <c r="P150" s="567"/>
      <c r="Q150" s="567"/>
      <c r="R150" s="567"/>
      <c r="S150" s="567"/>
      <c r="T150" s="594" t="s">
        <v>1746</v>
      </c>
      <c r="U150" s="597"/>
      <c r="V150" s="653"/>
      <c r="W150" s="654"/>
    </row>
    <row r="151" spans="1:23" s="545" customFormat="1" ht="106.5" customHeight="1">
      <c r="A151" s="1842"/>
      <c r="B151" s="1842"/>
      <c r="C151" s="1865"/>
      <c r="D151" s="594" t="s">
        <v>1747</v>
      </c>
      <c r="E151" s="594"/>
      <c r="F151" s="561" t="s">
        <v>1748</v>
      </c>
      <c r="G151" s="1860"/>
      <c r="H151" s="610"/>
      <c r="I151" s="610"/>
      <c r="J151" s="610"/>
      <c r="K151" s="610"/>
      <c r="L151" s="610"/>
      <c r="M151" s="610"/>
      <c r="N151" s="610"/>
      <c r="O151" s="585"/>
      <c r="P151" s="585"/>
      <c r="Q151" s="585"/>
      <c r="R151" s="585"/>
      <c r="S151" s="585"/>
      <c r="T151" s="594" t="s">
        <v>1749</v>
      </c>
      <c r="U151" s="597"/>
      <c r="V151" s="650"/>
      <c r="W151" s="655"/>
    </row>
    <row r="152" spans="1:23" s="545" customFormat="1" ht="93.75" customHeight="1">
      <c r="A152" s="1842"/>
      <c r="B152" s="1842"/>
      <c r="C152" s="1865"/>
      <c r="D152" s="594" t="s">
        <v>1750</v>
      </c>
      <c r="E152" s="594"/>
      <c r="F152" s="561" t="s">
        <v>1751</v>
      </c>
      <c r="G152" s="1860"/>
      <c r="H152" s="656"/>
      <c r="I152" s="656"/>
      <c r="J152" s="656"/>
      <c r="K152" s="656"/>
      <c r="L152" s="656"/>
      <c r="M152" s="656"/>
      <c r="N152" s="656"/>
      <c r="O152" s="610"/>
      <c r="P152" s="610"/>
      <c r="Q152" s="610"/>
      <c r="R152" s="656"/>
      <c r="S152" s="656"/>
      <c r="T152" s="561" t="s">
        <v>1752</v>
      </c>
      <c r="U152" s="562">
        <v>44</v>
      </c>
      <c r="V152" s="650"/>
      <c r="W152" s="635">
        <v>111405</v>
      </c>
    </row>
    <row r="153" spans="1:23" s="545" customFormat="1" ht="72.75" customHeight="1">
      <c r="A153" s="1842"/>
      <c r="B153" s="1842"/>
      <c r="C153" s="1865"/>
      <c r="D153" s="594" t="s">
        <v>1753</v>
      </c>
      <c r="E153" s="594"/>
      <c r="F153" s="561" t="s">
        <v>1754</v>
      </c>
      <c r="G153" s="1860"/>
      <c r="H153" s="610"/>
      <c r="I153" s="610"/>
      <c r="J153" s="610"/>
      <c r="K153" s="610"/>
      <c r="L153" s="610"/>
      <c r="M153" s="610"/>
      <c r="N153" s="610"/>
      <c r="O153" s="610"/>
      <c r="P153" s="610"/>
      <c r="Q153" s="610"/>
      <c r="R153" s="610"/>
      <c r="S153" s="610"/>
      <c r="T153" s="561" t="s">
        <v>1755</v>
      </c>
      <c r="U153" s="562">
        <v>9</v>
      </c>
      <c r="V153" s="650">
        <v>270000</v>
      </c>
      <c r="W153" s="635"/>
    </row>
    <row r="154" spans="1:23" s="545" customFormat="1" ht="48" customHeight="1">
      <c r="A154" s="1842"/>
      <c r="B154" s="1842"/>
      <c r="C154" s="1865"/>
      <c r="D154" s="561" t="s">
        <v>1756</v>
      </c>
      <c r="E154" s="561"/>
      <c r="F154" s="561" t="s">
        <v>1757</v>
      </c>
      <c r="G154" s="1860"/>
      <c r="H154" s="585"/>
      <c r="I154" s="585"/>
      <c r="J154" s="585"/>
      <c r="K154" s="610"/>
      <c r="L154" s="610"/>
      <c r="M154" s="610"/>
      <c r="N154" s="610"/>
      <c r="O154" s="585"/>
      <c r="P154" s="585"/>
      <c r="Q154" s="585"/>
      <c r="R154" s="585"/>
      <c r="S154" s="585"/>
      <c r="T154" s="561" t="s">
        <v>1758</v>
      </c>
      <c r="U154" s="562"/>
      <c r="V154" s="650"/>
      <c r="W154" s="635"/>
    </row>
    <row r="155" spans="1:23" s="545" customFormat="1" ht="82.5" customHeight="1">
      <c r="A155" s="1842"/>
      <c r="B155" s="1842"/>
      <c r="C155" s="1865"/>
      <c r="D155" s="561" t="s">
        <v>1759</v>
      </c>
      <c r="E155" s="561"/>
      <c r="F155" s="561" t="s">
        <v>1760</v>
      </c>
      <c r="G155" s="1845"/>
      <c r="H155" s="585"/>
      <c r="I155" s="585"/>
      <c r="J155" s="585"/>
      <c r="K155" s="610"/>
      <c r="L155" s="610"/>
      <c r="M155" s="610"/>
      <c r="N155" s="610"/>
      <c r="O155" s="610"/>
      <c r="P155" s="610"/>
      <c r="Q155" s="610"/>
      <c r="R155" s="610"/>
      <c r="S155" s="610"/>
      <c r="T155" s="561"/>
      <c r="U155" s="562"/>
      <c r="V155" s="650"/>
      <c r="W155" s="635"/>
    </row>
    <row r="156" spans="1:23" s="545" customFormat="1" ht="58.5" customHeight="1">
      <c r="A156" s="1842" t="s">
        <v>1761</v>
      </c>
      <c r="B156" s="1842" t="s">
        <v>1762</v>
      </c>
      <c r="C156" s="1865">
        <v>1</v>
      </c>
      <c r="D156" s="594" t="s">
        <v>1763</v>
      </c>
      <c r="E156" s="594"/>
      <c r="F156" s="561" t="s">
        <v>1745</v>
      </c>
      <c r="G156" s="1844"/>
      <c r="H156" s="610"/>
      <c r="I156" s="610"/>
      <c r="J156" s="585"/>
      <c r="K156" s="585"/>
      <c r="L156" s="585"/>
      <c r="M156" s="585"/>
      <c r="N156" s="585"/>
      <c r="O156" s="585"/>
      <c r="P156" s="585"/>
      <c r="Q156" s="585"/>
      <c r="R156" s="585"/>
      <c r="S156" s="585"/>
      <c r="T156" s="594" t="s">
        <v>1746</v>
      </c>
      <c r="U156" s="597"/>
      <c r="V156" s="650"/>
      <c r="W156" s="635"/>
    </row>
    <row r="157" spans="1:23" s="545" customFormat="1" ht="52.5" customHeight="1">
      <c r="A157" s="1842"/>
      <c r="B157" s="1842"/>
      <c r="C157" s="1865"/>
      <c r="D157" s="561" t="s">
        <v>1764</v>
      </c>
      <c r="E157" s="561"/>
      <c r="F157" s="561" t="s">
        <v>1754</v>
      </c>
      <c r="G157" s="1860"/>
      <c r="H157" s="610"/>
      <c r="I157" s="610"/>
      <c r="J157" s="610"/>
      <c r="K157" s="610"/>
      <c r="L157" s="585"/>
      <c r="M157" s="585"/>
      <c r="N157" s="585"/>
      <c r="O157" s="585"/>
      <c r="P157" s="585"/>
      <c r="Q157" s="585"/>
      <c r="R157" s="585"/>
      <c r="S157" s="585"/>
      <c r="T157" s="561" t="s">
        <v>1749</v>
      </c>
      <c r="U157" s="562"/>
      <c r="V157" s="650"/>
      <c r="W157" s="635"/>
    </row>
    <row r="158" spans="1:23" s="545" customFormat="1" ht="60" customHeight="1">
      <c r="A158" s="1842"/>
      <c r="B158" s="1842"/>
      <c r="C158" s="1865"/>
      <c r="D158" s="561" t="s">
        <v>1765</v>
      </c>
      <c r="E158" s="561"/>
      <c r="F158" s="561" t="s">
        <v>1757</v>
      </c>
      <c r="G158" s="1860"/>
      <c r="H158" s="585"/>
      <c r="I158" s="585"/>
      <c r="J158" s="585"/>
      <c r="K158" s="585"/>
      <c r="L158" s="610"/>
      <c r="M158" s="610"/>
      <c r="N158" s="585"/>
      <c r="O158" s="585"/>
      <c r="P158" s="585"/>
      <c r="Q158" s="585"/>
      <c r="R158" s="585"/>
      <c r="S158" s="585"/>
      <c r="T158" s="561" t="s">
        <v>1766</v>
      </c>
      <c r="U158" s="562"/>
      <c r="V158" s="650"/>
      <c r="W158" s="635"/>
    </row>
    <row r="159" spans="1:23" s="545" customFormat="1" ht="62.25" customHeight="1">
      <c r="A159" s="1842"/>
      <c r="B159" s="1842"/>
      <c r="C159" s="1865"/>
      <c r="D159" s="561" t="s">
        <v>1767</v>
      </c>
      <c r="E159" s="561"/>
      <c r="F159" s="561" t="s">
        <v>1768</v>
      </c>
      <c r="G159" s="1860"/>
      <c r="H159" s="567"/>
      <c r="I159" s="567"/>
      <c r="J159" s="567"/>
      <c r="K159" s="567"/>
      <c r="L159" s="567"/>
      <c r="M159" s="567"/>
      <c r="N159" s="567"/>
      <c r="O159" s="567"/>
      <c r="P159" s="567"/>
      <c r="Q159" s="567"/>
      <c r="R159" s="567"/>
      <c r="S159" s="567"/>
      <c r="T159" s="561" t="s">
        <v>1769</v>
      </c>
      <c r="U159" s="562">
        <v>8</v>
      </c>
      <c r="V159" s="650">
        <v>240000</v>
      </c>
      <c r="W159" s="635"/>
    </row>
    <row r="160" spans="1:23" s="545" customFormat="1" ht="87" customHeight="1">
      <c r="A160" s="1842"/>
      <c r="B160" s="1842"/>
      <c r="C160" s="1865"/>
      <c r="D160" s="561" t="s">
        <v>1770</v>
      </c>
      <c r="E160" s="561"/>
      <c r="F160" s="561" t="s">
        <v>1771</v>
      </c>
      <c r="G160" s="1845"/>
      <c r="H160" s="567"/>
      <c r="I160" s="567"/>
      <c r="J160" s="567"/>
      <c r="K160" s="567"/>
      <c r="L160" s="567"/>
      <c r="M160" s="567"/>
      <c r="N160" s="567"/>
      <c r="O160" s="567"/>
      <c r="P160" s="567"/>
      <c r="Q160" s="567"/>
      <c r="R160" s="567"/>
      <c r="S160" s="567"/>
      <c r="T160" s="561" t="s">
        <v>1758</v>
      </c>
      <c r="U160" s="562"/>
      <c r="V160" s="650"/>
      <c r="W160" s="635"/>
    </row>
    <row r="161" spans="1:23" s="545" customFormat="1" ht="74.25" customHeight="1">
      <c r="A161" s="1842" t="s">
        <v>1772</v>
      </c>
      <c r="B161" s="1842" t="s">
        <v>1773</v>
      </c>
      <c r="C161" s="1865">
        <v>1</v>
      </c>
      <c r="D161" s="594" t="s">
        <v>1774</v>
      </c>
      <c r="E161" s="594"/>
      <c r="F161" s="561" t="s">
        <v>1775</v>
      </c>
      <c r="G161" s="1843" t="s">
        <v>1776</v>
      </c>
      <c r="H161" s="567"/>
      <c r="I161" s="567"/>
      <c r="J161" s="567"/>
      <c r="K161" s="567"/>
      <c r="L161" s="567"/>
      <c r="M161" s="567"/>
      <c r="N161" s="567"/>
      <c r="O161" s="567"/>
      <c r="P161" s="567"/>
      <c r="Q161" s="567"/>
      <c r="R161" s="567"/>
      <c r="S161" s="567"/>
      <c r="T161" s="561" t="s">
        <v>1746</v>
      </c>
      <c r="U161" s="562"/>
      <c r="V161" s="634"/>
      <c r="W161" s="635"/>
    </row>
    <row r="162" spans="1:23" s="545" customFormat="1" ht="60" customHeight="1">
      <c r="A162" s="1842"/>
      <c r="B162" s="1842"/>
      <c r="C162" s="1865"/>
      <c r="D162" s="561" t="s">
        <v>1777</v>
      </c>
      <c r="E162" s="561"/>
      <c r="F162" s="561" t="s">
        <v>1778</v>
      </c>
      <c r="G162" s="1843"/>
      <c r="H162" s="567"/>
      <c r="I162" s="567"/>
      <c r="J162" s="567"/>
      <c r="K162" s="567"/>
      <c r="L162" s="567"/>
      <c r="M162" s="567"/>
      <c r="N162" s="567"/>
      <c r="O162" s="567"/>
      <c r="P162" s="567"/>
      <c r="Q162" s="567"/>
      <c r="R162" s="567"/>
      <c r="S162" s="567"/>
      <c r="T162" s="561" t="s">
        <v>1779</v>
      </c>
      <c r="U162" s="597"/>
      <c r="V162" s="634"/>
      <c r="W162" s="635"/>
    </row>
    <row r="163" spans="1:23" s="545" customFormat="1" ht="82.5" customHeight="1">
      <c r="A163" s="1842"/>
      <c r="B163" s="1842"/>
      <c r="C163" s="1865"/>
      <c r="D163" s="561" t="s">
        <v>1780</v>
      </c>
      <c r="E163" s="561"/>
      <c r="F163" s="561" t="s">
        <v>1771</v>
      </c>
      <c r="G163" s="1843"/>
      <c r="H163" s="567"/>
      <c r="I163" s="567"/>
      <c r="J163" s="567"/>
      <c r="K163" s="567"/>
      <c r="L163" s="567"/>
      <c r="M163" s="567"/>
      <c r="N163" s="567"/>
      <c r="O163" s="567"/>
      <c r="P163" s="567"/>
      <c r="Q163" s="567"/>
      <c r="R163" s="567"/>
      <c r="S163" s="567"/>
      <c r="T163" s="561" t="s">
        <v>1781</v>
      </c>
      <c r="U163" s="562"/>
      <c r="V163" s="634"/>
      <c r="W163" s="635"/>
    </row>
    <row r="164" spans="1:23" s="545" customFormat="1" ht="74.25" customHeight="1">
      <c r="A164" s="1842" t="s">
        <v>1782</v>
      </c>
      <c r="B164" s="1842" t="s">
        <v>1783</v>
      </c>
      <c r="C164" s="1865">
        <v>1</v>
      </c>
      <c r="D164" s="561" t="s">
        <v>1784</v>
      </c>
      <c r="E164" s="561"/>
      <c r="F164" s="561" t="s">
        <v>1785</v>
      </c>
      <c r="G164" s="1844"/>
      <c r="H164" s="567"/>
      <c r="I164" s="567"/>
      <c r="J164" s="567"/>
      <c r="K164" s="567"/>
      <c r="L164" s="567"/>
      <c r="M164" s="567"/>
      <c r="N164" s="567"/>
      <c r="O164" s="567"/>
      <c r="P164" s="567"/>
      <c r="Q164" s="567"/>
      <c r="R164" s="567"/>
      <c r="S164" s="567"/>
      <c r="T164" s="561" t="s">
        <v>1746</v>
      </c>
      <c r="U164" s="597"/>
      <c r="V164" s="634"/>
      <c r="W164" s="635"/>
    </row>
    <row r="165" spans="1:23" s="545" customFormat="1" ht="54" customHeight="1">
      <c r="A165" s="1842"/>
      <c r="B165" s="1842"/>
      <c r="C165" s="1865"/>
      <c r="D165" s="561" t="s">
        <v>1786</v>
      </c>
      <c r="E165" s="561"/>
      <c r="F165" s="561" t="s">
        <v>1787</v>
      </c>
      <c r="G165" s="1860"/>
      <c r="H165" s="567"/>
      <c r="I165" s="567"/>
      <c r="J165" s="567"/>
      <c r="K165" s="567"/>
      <c r="L165" s="567"/>
      <c r="M165" s="567"/>
      <c r="N165" s="567"/>
      <c r="O165" s="567"/>
      <c r="P165" s="567"/>
      <c r="Q165" s="567"/>
      <c r="R165" s="567"/>
      <c r="S165" s="567"/>
      <c r="T165" s="561" t="s">
        <v>1788</v>
      </c>
      <c r="U165" s="562"/>
      <c r="V165" s="634"/>
      <c r="W165" s="635"/>
    </row>
    <row r="166" spans="1:23" s="545" customFormat="1" ht="45" customHeight="1">
      <c r="A166" s="1842"/>
      <c r="B166" s="1842"/>
      <c r="C166" s="1865"/>
      <c r="D166" s="561" t="s">
        <v>1789</v>
      </c>
      <c r="E166" s="561"/>
      <c r="F166" s="561" t="s">
        <v>1790</v>
      </c>
      <c r="G166" s="1860"/>
      <c r="H166" s="567"/>
      <c r="I166" s="567"/>
      <c r="J166" s="567"/>
      <c r="K166" s="567"/>
      <c r="L166" s="567"/>
      <c r="M166" s="567"/>
      <c r="N166" s="567"/>
      <c r="O166" s="567"/>
      <c r="P166" s="567"/>
      <c r="Q166" s="567"/>
      <c r="R166" s="567"/>
      <c r="S166" s="567"/>
      <c r="T166" s="561" t="s">
        <v>1791</v>
      </c>
      <c r="U166" s="597"/>
      <c r="V166" s="634"/>
      <c r="W166" s="635"/>
    </row>
    <row r="167" spans="1:23" s="545" customFormat="1" ht="74.25" customHeight="1">
      <c r="A167" s="1842"/>
      <c r="B167" s="1842"/>
      <c r="C167" s="1865"/>
      <c r="D167" s="561" t="s">
        <v>1792</v>
      </c>
      <c r="E167" s="561"/>
      <c r="F167" s="561" t="s">
        <v>1790</v>
      </c>
      <c r="G167" s="1845"/>
      <c r="H167" s="567"/>
      <c r="I167" s="567"/>
      <c r="J167" s="567"/>
      <c r="K167" s="567"/>
      <c r="L167" s="567"/>
      <c r="M167" s="567"/>
      <c r="N167" s="567"/>
      <c r="O167" s="567"/>
      <c r="P167" s="567"/>
      <c r="Q167" s="567"/>
      <c r="R167" s="567"/>
      <c r="S167" s="567"/>
      <c r="T167" s="561"/>
      <c r="U167" s="562"/>
      <c r="V167" s="634"/>
      <c r="W167" s="635"/>
    </row>
    <row r="168" spans="1:23" s="545" customFormat="1" ht="57.75" customHeight="1">
      <c r="A168" s="1842" t="s">
        <v>1793</v>
      </c>
      <c r="B168" s="1842" t="s">
        <v>1794</v>
      </c>
      <c r="C168" s="1865">
        <v>1</v>
      </c>
      <c r="D168" s="561" t="s">
        <v>1795</v>
      </c>
      <c r="E168" s="561"/>
      <c r="F168" s="561" t="s">
        <v>1796</v>
      </c>
      <c r="G168" s="1843" t="s">
        <v>1797</v>
      </c>
      <c r="H168" s="567"/>
      <c r="I168" s="567"/>
      <c r="J168" s="567"/>
      <c r="K168" s="567"/>
      <c r="L168" s="567"/>
      <c r="M168" s="567"/>
      <c r="N168" s="567"/>
      <c r="O168" s="567"/>
      <c r="P168" s="567"/>
      <c r="Q168" s="567"/>
      <c r="R168" s="567"/>
      <c r="S168" s="567"/>
      <c r="T168" s="1842" t="s">
        <v>1798</v>
      </c>
      <c r="U168" s="562"/>
      <c r="V168" s="634"/>
      <c r="W168" s="635"/>
    </row>
    <row r="169" spans="1:23" s="545" customFormat="1" ht="53.25" customHeight="1">
      <c r="A169" s="1842"/>
      <c r="B169" s="1842"/>
      <c r="C169" s="1865"/>
      <c r="D169" s="561" t="s">
        <v>1799</v>
      </c>
      <c r="E169" s="561"/>
      <c r="F169" s="561" t="s">
        <v>1800</v>
      </c>
      <c r="G169" s="1843"/>
      <c r="H169" s="567"/>
      <c r="I169" s="567"/>
      <c r="J169" s="567"/>
      <c r="K169" s="567"/>
      <c r="L169" s="567"/>
      <c r="M169" s="567"/>
      <c r="N169" s="567"/>
      <c r="O169" s="567"/>
      <c r="P169" s="567"/>
      <c r="Q169" s="567"/>
      <c r="R169" s="567"/>
      <c r="S169" s="567"/>
      <c r="T169" s="1842"/>
      <c r="U169" s="562"/>
      <c r="V169" s="634"/>
      <c r="W169" s="635"/>
    </row>
    <row r="170" spans="1:23" s="545" customFormat="1" ht="69.75" customHeight="1">
      <c r="A170" s="1842"/>
      <c r="B170" s="1842"/>
      <c r="C170" s="1865"/>
      <c r="D170" s="561" t="s">
        <v>1801</v>
      </c>
      <c r="E170" s="561"/>
      <c r="F170" s="561" t="s">
        <v>1802</v>
      </c>
      <c r="G170" s="1843"/>
      <c r="H170" s="567"/>
      <c r="I170" s="567"/>
      <c r="J170" s="567"/>
      <c r="K170" s="567"/>
      <c r="L170" s="567"/>
      <c r="M170" s="567"/>
      <c r="N170" s="567"/>
      <c r="O170" s="567"/>
      <c r="P170" s="567"/>
      <c r="Q170" s="567"/>
      <c r="R170" s="567"/>
      <c r="S170" s="567"/>
      <c r="T170" s="1842"/>
      <c r="U170" s="562"/>
      <c r="V170" s="634"/>
      <c r="W170" s="635"/>
    </row>
    <row r="171" spans="1:23" s="545" customFormat="1" ht="74.25" customHeight="1">
      <c r="A171" s="1842" t="s">
        <v>1803</v>
      </c>
      <c r="B171" s="1909" t="s">
        <v>1804</v>
      </c>
      <c r="C171" s="1865">
        <v>1</v>
      </c>
      <c r="D171" s="561" t="s">
        <v>1805</v>
      </c>
      <c r="E171" s="561"/>
      <c r="F171" s="622" t="s">
        <v>1806</v>
      </c>
      <c r="G171" s="1843" t="s">
        <v>1807</v>
      </c>
      <c r="H171" s="567"/>
      <c r="I171" s="567"/>
      <c r="J171" s="567"/>
      <c r="K171" s="567"/>
      <c r="L171" s="567"/>
      <c r="M171" s="567"/>
      <c r="N171" s="567"/>
      <c r="O171" s="567"/>
      <c r="P171" s="567"/>
      <c r="Q171" s="567"/>
      <c r="R171" s="567"/>
      <c r="S171" s="567"/>
      <c r="T171" s="1842" t="s">
        <v>1808</v>
      </c>
      <c r="U171" s="1844"/>
      <c r="V171" s="1912"/>
      <c r="W171" s="1911"/>
    </row>
    <row r="172" spans="1:23" s="545" customFormat="1" ht="54.75" customHeight="1">
      <c r="A172" s="1842"/>
      <c r="B172" s="1909"/>
      <c r="C172" s="1865"/>
      <c r="D172" s="561" t="s">
        <v>1809</v>
      </c>
      <c r="E172" s="561"/>
      <c r="F172" s="571" t="s">
        <v>1810</v>
      </c>
      <c r="G172" s="1843"/>
      <c r="H172" s="567"/>
      <c r="I172" s="567"/>
      <c r="J172" s="567"/>
      <c r="K172" s="567"/>
      <c r="L172" s="567"/>
      <c r="M172" s="567"/>
      <c r="N172" s="567"/>
      <c r="O172" s="567"/>
      <c r="P172" s="567"/>
      <c r="Q172" s="567"/>
      <c r="R172" s="567"/>
      <c r="S172" s="567"/>
      <c r="T172" s="1842"/>
      <c r="U172" s="1845"/>
      <c r="V172" s="1912"/>
      <c r="W172" s="1911"/>
    </row>
    <row r="173" spans="1:23" s="545" customFormat="1" ht="61.5" customHeight="1">
      <c r="A173" s="1842" t="s">
        <v>1811</v>
      </c>
      <c r="B173" s="1909" t="s">
        <v>1804</v>
      </c>
      <c r="C173" s="1865">
        <v>1</v>
      </c>
      <c r="D173" s="561" t="s">
        <v>1812</v>
      </c>
      <c r="E173" s="561"/>
      <c r="F173" s="561" t="s">
        <v>1813</v>
      </c>
      <c r="G173" s="1843" t="s">
        <v>1814</v>
      </c>
      <c r="H173" s="567"/>
      <c r="I173" s="567"/>
      <c r="J173" s="567"/>
      <c r="K173" s="567"/>
      <c r="L173" s="567"/>
      <c r="M173" s="567"/>
      <c r="N173" s="567"/>
      <c r="O173" s="567"/>
      <c r="P173" s="567"/>
      <c r="Q173" s="567"/>
      <c r="R173" s="567"/>
      <c r="S173" s="567"/>
      <c r="T173" s="1842" t="s">
        <v>1808</v>
      </c>
      <c r="U173" s="1844"/>
      <c r="V173" s="1912"/>
      <c r="W173" s="1911"/>
    </row>
    <row r="174" spans="1:23" s="545" customFormat="1" ht="52.5" customHeight="1">
      <c r="A174" s="1842"/>
      <c r="B174" s="1909"/>
      <c r="C174" s="1865"/>
      <c r="D174" s="561" t="s">
        <v>1815</v>
      </c>
      <c r="E174" s="561"/>
      <c r="F174" s="561" t="s">
        <v>1816</v>
      </c>
      <c r="G174" s="1843"/>
      <c r="H174" s="567"/>
      <c r="I174" s="567"/>
      <c r="J174" s="567"/>
      <c r="K174" s="567"/>
      <c r="L174" s="567"/>
      <c r="M174" s="657"/>
      <c r="N174" s="657"/>
      <c r="O174" s="567"/>
      <c r="P174" s="567"/>
      <c r="Q174" s="567"/>
      <c r="R174" s="567"/>
      <c r="S174" s="567"/>
      <c r="T174" s="1842"/>
      <c r="U174" s="1845"/>
      <c r="V174" s="1912"/>
      <c r="W174" s="1911"/>
    </row>
    <row r="175" spans="1:23" s="545" customFormat="1" ht="85.5" customHeight="1">
      <c r="A175" s="1842" t="s">
        <v>1817</v>
      </c>
      <c r="B175" s="1909" t="s">
        <v>1818</v>
      </c>
      <c r="C175" s="1910">
        <v>4</v>
      </c>
      <c r="D175" s="561" t="s">
        <v>1819</v>
      </c>
      <c r="E175" s="561"/>
      <c r="F175" s="622" t="s">
        <v>1820</v>
      </c>
      <c r="G175" s="1843" t="s">
        <v>1821</v>
      </c>
      <c r="H175" s="567"/>
      <c r="I175" s="561"/>
      <c r="J175" s="561"/>
      <c r="K175" s="567"/>
      <c r="L175" s="561"/>
      <c r="M175" s="561"/>
      <c r="N175" s="567"/>
      <c r="O175" s="561"/>
      <c r="P175" s="561"/>
      <c r="Q175" s="567"/>
      <c r="R175" s="561"/>
      <c r="S175" s="561"/>
      <c r="T175" s="1848" t="s">
        <v>1822</v>
      </c>
      <c r="U175" s="562"/>
      <c r="V175" s="650"/>
      <c r="W175" s="635"/>
    </row>
    <row r="176" spans="1:23" s="545" customFormat="1" ht="61.5" customHeight="1">
      <c r="A176" s="1842"/>
      <c r="B176" s="1909"/>
      <c r="C176" s="1910"/>
      <c r="D176" s="561" t="s">
        <v>1823</v>
      </c>
      <c r="E176" s="561"/>
      <c r="F176" s="638" t="s">
        <v>1824</v>
      </c>
      <c r="G176" s="1843"/>
      <c r="H176" s="567"/>
      <c r="I176" s="561"/>
      <c r="J176" s="561"/>
      <c r="K176" s="567"/>
      <c r="L176" s="561"/>
      <c r="M176" s="561"/>
      <c r="N176" s="567"/>
      <c r="O176" s="561"/>
      <c r="P176" s="561"/>
      <c r="Q176" s="567"/>
      <c r="R176" s="561"/>
      <c r="S176" s="561"/>
      <c r="T176" s="1849"/>
      <c r="U176" s="562"/>
      <c r="V176" s="650"/>
      <c r="W176" s="635"/>
    </row>
    <row r="177" spans="1:25" s="545" customFormat="1" ht="87.75" customHeight="1">
      <c r="A177" s="1842"/>
      <c r="B177" s="1909"/>
      <c r="C177" s="1910"/>
      <c r="D177" s="561" t="s">
        <v>1825</v>
      </c>
      <c r="E177" s="561"/>
      <c r="F177" s="571" t="s">
        <v>1826</v>
      </c>
      <c r="G177" s="1843"/>
      <c r="H177" s="567"/>
      <c r="I177" s="561"/>
      <c r="J177" s="561"/>
      <c r="K177" s="567"/>
      <c r="L177" s="561"/>
      <c r="M177" s="561"/>
      <c r="N177" s="567"/>
      <c r="O177" s="561"/>
      <c r="P177" s="561"/>
      <c r="Q177" s="567"/>
      <c r="R177" s="561"/>
      <c r="S177" s="561"/>
      <c r="T177" s="560" t="s">
        <v>1827</v>
      </c>
      <c r="U177" s="569">
        <v>9</v>
      </c>
      <c r="V177" s="658">
        <v>135000</v>
      </c>
      <c r="W177" s="652"/>
    </row>
    <row r="178" spans="1:25" s="545" customFormat="1" ht="73.5" customHeight="1">
      <c r="A178" s="1848" t="s">
        <v>1828</v>
      </c>
      <c r="B178" s="1913" t="s">
        <v>1829</v>
      </c>
      <c r="C178" s="1921">
        <v>1</v>
      </c>
      <c r="D178" s="561" t="s">
        <v>1830</v>
      </c>
      <c r="E178" s="561"/>
      <c r="F178" s="561" t="s">
        <v>1831</v>
      </c>
      <c r="G178" s="1914" t="s">
        <v>1832</v>
      </c>
      <c r="H178" s="567"/>
      <c r="I178" s="567"/>
      <c r="J178" s="567"/>
      <c r="K178" s="567"/>
      <c r="L178" s="567"/>
      <c r="M178" s="567"/>
      <c r="N178" s="567"/>
      <c r="O178" s="567"/>
      <c r="P178" s="567"/>
      <c r="Q178" s="567"/>
      <c r="R178" s="567"/>
      <c r="S178" s="659"/>
      <c r="T178" s="1923" t="s">
        <v>1833</v>
      </c>
      <c r="U178" s="1924">
        <v>4</v>
      </c>
      <c r="V178" s="1918">
        <v>120000</v>
      </c>
      <c r="W178" s="1919"/>
    </row>
    <row r="179" spans="1:25" s="545" customFormat="1" ht="52.5" customHeight="1">
      <c r="A179" s="1856"/>
      <c r="B179" s="1913"/>
      <c r="C179" s="1921"/>
      <c r="D179" s="636" t="s">
        <v>1834</v>
      </c>
      <c r="E179" s="636"/>
      <c r="F179" s="561" t="s">
        <v>1835</v>
      </c>
      <c r="G179" s="1914"/>
      <c r="H179" s="657"/>
      <c r="I179" s="657"/>
      <c r="J179" s="657"/>
      <c r="K179" s="657"/>
      <c r="L179" s="657"/>
      <c r="M179" s="657"/>
      <c r="N179" s="657"/>
      <c r="O179" s="657"/>
      <c r="P179" s="657"/>
      <c r="Q179" s="657"/>
      <c r="R179" s="657"/>
      <c r="S179" s="660"/>
      <c r="T179" s="1923"/>
      <c r="U179" s="1925"/>
      <c r="V179" s="1918"/>
      <c r="W179" s="1919"/>
    </row>
    <row r="180" spans="1:25" s="545" customFormat="1" ht="52.5" customHeight="1">
      <c r="A180" s="1856"/>
      <c r="B180" s="1913"/>
      <c r="C180" s="1921"/>
      <c r="D180" s="636" t="s">
        <v>1836</v>
      </c>
      <c r="E180" s="636"/>
      <c r="F180" s="561" t="s">
        <v>1837</v>
      </c>
      <c r="G180" s="1914"/>
      <c r="H180" s="657"/>
      <c r="I180" s="657"/>
      <c r="J180" s="657"/>
      <c r="K180" s="657"/>
      <c r="L180" s="657"/>
      <c r="M180" s="657"/>
      <c r="N180" s="657"/>
      <c r="O180" s="657"/>
      <c r="P180" s="657"/>
      <c r="Q180" s="657"/>
      <c r="R180" s="657"/>
      <c r="S180" s="660"/>
      <c r="T180" s="1923"/>
      <c r="U180" s="1925"/>
      <c r="V180" s="1918"/>
      <c r="W180" s="1919"/>
    </row>
    <row r="181" spans="1:25" s="545" customFormat="1" ht="52.5" customHeight="1">
      <c r="A181" s="1856"/>
      <c r="B181" s="1913"/>
      <c r="C181" s="1921"/>
      <c r="D181" s="661" t="s">
        <v>1838</v>
      </c>
      <c r="E181" s="636"/>
      <c r="F181" s="561" t="s">
        <v>1839</v>
      </c>
      <c r="G181" s="1914"/>
      <c r="H181" s="657"/>
      <c r="I181" s="657"/>
      <c r="J181" s="657"/>
      <c r="K181" s="657"/>
      <c r="L181" s="657"/>
      <c r="M181" s="657"/>
      <c r="N181" s="657"/>
      <c r="O181" s="657"/>
      <c r="P181" s="657"/>
      <c r="Q181" s="657"/>
      <c r="R181" s="657"/>
      <c r="S181" s="660"/>
      <c r="T181" s="1923"/>
      <c r="U181" s="1925"/>
      <c r="V181" s="1918"/>
      <c r="W181" s="1919"/>
    </row>
    <row r="182" spans="1:25" s="545" customFormat="1" ht="52.5" customHeight="1">
      <c r="A182" s="1856"/>
      <c r="B182" s="1920"/>
      <c r="C182" s="1922"/>
      <c r="D182" s="662" t="s">
        <v>1840</v>
      </c>
      <c r="E182" s="663"/>
      <c r="F182" s="664" t="s">
        <v>1841</v>
      </c>
      <c r="G182" s="1915"/>
      <c r="H182" s="665"/>
      <c r="I182" s="665"/>
      <c r="J182" s="665"/>
      <c r="K182" s="665"/>
      <c r="L182" s="665"/>
      <c r="M182" s="665"/>
      <c r="N182" s="665"/>
      <c r="O182" s="665"/>
      <c r="P182" s="665"/>
      <c r="Q182" s="665"/>
      <c r="R182" s="665"/>
      <c r="S182" s="666"/>
      <c r="T182" s="1923"/>
      <c r="U182" s="1926"/>
      <c r="V182" s="1918"/>
      <c r="W182" s="1919"/>
    </row>
    <row r="183" spans="1:25" s="545" customFormat="1" ht="52.5" customHeight="1">
      <c r="A183" s="1849"/>
      <c r="B183" s="667"/>
      <c r="C183" s="668"/>
      <c r="D183" s="669" t="s">
        <v>1842</v>
      </c>
      <c r="E183" s="670"/>
      <c r="F183" s="669" t="s">
        <v>1843</v>
      </c>
      <c r="G183" s="671"/>
      <c r="H183" s="672"/>
      <c r="I183" s="672"/>
      <c r="J183" s="672"/>
      <c r="K183" s="672"/>
      <c r="L183" s="672"/>
      <c r="M183" s="672"/>
      <c r="N183" s="672"/>
      <c r="O183" s="672"/>
      <c r="P183" s="672"/>
      <c r="Q183" s="672"/>
      <c r="R183" s="672"/>
      <c r="S183" s="672"/>
      <c r="T183" s="669" t="s">
        <v>1844</v>
      </c>
      <c r="U183" s="609">
        <v>3</v>
      </c>
      <c r="V183" s="673"/>
      <c r="W183" s="655">
        <f>800*3</f>
        <v>2400</v>
      </c>
      <c r="X183" s="546"/>
      <c r="Y183" s="546"/>
    </row>
    <row r="184" spans="1:25" s="674" customFormat="1" ht="65.25" customHeight="1">
      <c r="A184" s="1842" t="s">
        <v>1845</v>
      </c>
      <c r="B184" s="1842" t="s">
        <v>1846</v>
      </c>
      <c r="C184" s="1843">
        <v>13</v>
      </c>
      <c r="D184" s="561" t="s">
        <v>1847</v>
      </c>
      <c r="E184" s="561"/>
      <c r="F184" s="1842" t="s">
        <v>1848</v>
      </c>
      <c r="G184" s="1843" t="s">
        <v>1849</v>
      </c>
      <c r="H184" s="567"/>
      <c r="I184" s="567"/>
      <c r="J184" s="567"/>
      <c r="K184" s="567"/>
      <c r="L184" s="567"/>
      <c r="M184" s="567"/>
      <c r="N184" s="567"/>
      <c r="O184" s="567"/>
      <c r="P184" s="567"/>
      <c r="Q184" s="567"/>
      <c r="R184" s="567"/>
      <c r="S184" s="567"/>
      <c r="T184" s="1842" t="s">
        <v>1850</v>
      </c>
      <c r="U184" s="1844">
        <v>12</v>
      </c>
      <c r="V184" s="1912">
        <v>180000</v>
      </c>
      <c r="W184" s="1911"/>
    </row>
    <row r="185" spans="1:25" s="674" customFormat="1" ht="62.25" customHeight="1">
      <c r="A185" s="1842"/>
      <c r="B185" s="1842"/>
      <c r="C185" s="1843"/>
      <c r="D185" s="561" t="s">
        <v>1851</v>
      </c>
      <c r="E185" s="561"/>
      <c r="F185" s="1842"/>
      <c r="G185" s="1843"/>
      <c r="H185" s="567"/>
      <c r="I185" s="567"/>
      <c r="J185" s="567"/>
      <c r="K185" s="567"/>
      <c r="L185" s="567"/>
      <c r="M185" s="567"/>
      <c r="N185" s="567"/>
      <c r="O185" s="567"/>
      <c r="P185" s="567"/>
      <c r="Q185" s="567"/>
      <c r="R185" s="567"/>
      <c r="S185" s="567"/>
      <c r="T185" s="1842"/>
      <c r="U185" s="1845"/>
      <c r="V185" s="1912"/>
      <c r="W185" s="1911"/>
    </row>
    <row r="186" spans="1:25" s="265" customFormat="1" ht="54.75" customHeight="1">
      <c r="A186" s="1842" t="s">
        <v>1852</v>
      </c>
      <c r="B186" s="1913" t="s">
        <v>1853</v>
      </c>
      <c r="C186" s="1914">
        <v>2</v>
      </c>
      <c r="D186" s="561" t="s">
        <v>1854</v>
      </c>
      <c r="E186" s="1913"/>
      <c r="F186" s="561" t="s">
        <v>1855</v>
      </c>
      <c r="G186" s="1915" t="s">
        <v>1856</v>
      </c>
      <c r="H186" s="611"/>
      <c r="I186" s="611"/>
      <c r="J186" s="611"/>
      <c r="K186" s="611"/>
      <c r="L186" s="610"/>
      <c r="M186" s="611"/>
      <c r="N186" s="611"/>
      <c r="O186" s="611"/>
      <c r="P186" s="611"/>
      <c r="Q186" s="611"/>
      <c r="R186" s="610"/>
      <c r="S186" s="611"/>
      <c r="T186" s="613"/>
      <c r="U186" s="614"/>
      <c r="V186" s="675"/>
      <c r="W186" s="637"/>
    </row>
    <row r="187" spans="1:25" s="265" customFormat="1" ht="39" customHeight="1">
      <c r="A187" s="1842"/>
      <c r="B187" s="1913"/>
      <c r="C187" s="1914"/>
      <c r="D187" s="561" t="s">
        <v>1857</v>
      </c>
      <c r="E187" s="1913"/>
      <c r="F187" s="561" t="s">
        <v>1858</v>
      </c>
      <c r="G187" s="1916"/>
      <c r="H187" s="611"/>
      <c r="I187" s="611"/>
      <c r="J187" s="611"/>
      <c r="K187" s="611"/>
      <c r="L187" s="610"/>
      <c r="M187" s="611"/>
      <c r="N187" s="611"/>
      <c r="O187" s="611"/>
      <c r="P187" s="611"/>
      <c r="Q187" s="611"/>
      <c r="R187" s="610"/>
      <c r="S187" s="611"/>
      <c r="T187" s="613"/>
      <c r="U187" s="614"/>
      <c r="V187" s="675"/>
      <c r="W187" s="637"/>
    </row>
    <row r="188" spans="1:25" s="265" customFormat="1" ht="76.5" customHeight="1">
      <c r="A188" s="1842"/>
      <c r="B188" s="1913"/>
      <c r="C188" s="1914"/>
      <c r="D188" s="561" t="s">
        <v>1859</v>
      </c>
      <c r="E188" s="1913"/>
      <c r="F188" s="561" t="s">
        <v>1860</v>
      </c>
      <c r="G188" s="1917"/>
      <c r="H188" s="611"/>
      <c r="I188" s="611"/>
      <c r="J188" s="611"/>
      <c r="K188" s="611"/>
      <c r="L188" s="611"/>
      <c r="M188" s="610"/>
      <c r="N188" s="611"/>
      <c r="O188" s="611"/>
      <c r="P188" s="611"/>
      <c r="Q188" s="611"/>
      <c r="R188" s="611"/>
      <c r="S188" s="610"/>
      <c r="T188" s="618" t="s">
        <v>1861</v>
      </c>
      <c r="U188" s="676">
        <v>1</v>
      </c>
      <c r="V188" s="634"/>
      <c r="W188" s="635">
        <v>1000</v>
      </c>
      <c r="X188" s="677"/>
      <c r="Y188" s="678"/>
    </row>
    <row r="189" spans="1:25" s="265" customFormat="1" ht="72" customHeight="1">
      <c r="A189" s="1842" t="s">
        <v>1862</v>
      </c>
      <c r="B189" s="1913" t="s">
        <v>1863</v>
      </c>
      <c r="C189" s="1921">
        <v>1</v>
      </c>
      <c r="D189" s="561" t="s">
        <v>1864</v>
      </c>
      <c r="E189" s="1913"/>
      <c r="F189" s="561" t="s">
        <v>1865</v>
      </c>
      <c r="G189" s="1915" t="s">
        <v>1866</v>
      </c>
      <c r="H189" s="611"/>
      <c r="I189" s="611"/>
      <c r="J189" s="611"/>
      <c r="K189" s="611"/>
      <c r="L189" s="611"/>
      <c r="M189" s="611"/>
      <c r="N189" s="611"/>
      <c r="O189" s="611"/>
      <c r="P189" s="611"/>
      <c r="Q189" s="611"/>
      <c r="R189" s="611"/>
      <c r="S189" s="610"/>
      <c r="T189" s="618" t="s">
        <v>1867</v>
      </c>
      <c r="U189" s="676">
        <v>3</v>
      </c>
      <c r="V189" s="634">
        <v>170000</v>
      </c>
      <c r="W189" s="635"/>
      <c r="X189" s="677"/>
    </row>
    <row r="190" spans="1:25" s="265" customFormat="1" ht="78.75" customHeight="1">
      <c r="A190" s="1842"/>
      <c r="B190" s="1913"/>
      <c r="C190" s="1914"/>
      <c r="D190" s="561" t="s">
        <v>1868</v>
      </c>
      <c r="E190" s="1913"/>
      <c r="F190" s="561" t="s">
        <v>1869</v>
      </c>
      <c r="G190" s="1916"/>
      <c r="H190" s="611"/>
      <c r="I190" s="611"/>
      <c r="J190" s="611"/>
      <c r="K190" s="611"/>
      <c r="L190" s="611"/>
      <c r="M190" s="611"/>
      <c r="N190" s="611"/>
      <c r="O190" s="611"/>
      <c r="P190" s="611"/>
      <c r="Q190" s="611"/>
      <c r="R190" s="611"/>
      <c r="S190" s="610"/>
      <c r="T190" s="613"/>
      <c r="U190" s="614"/>
      <c r="V190" s="675"/>
      <c r="W190" s="637"/>
    </row>
    <row r="191" spans="1:25" s="265" customFormat="1" ht="111" customHeight="1">
      <c r="A191" s="1842"/>
      <c r="B191" s="1913"/>
      <c r="C191" s="1914"/>
      <c r="D191" s="561" t="s">
        <v>1870</v>
      </c>
      <c r="E191" s="1913"/>
      <c r="F191" s="561" t="s">
        <v>1871</v>
      </c>
      <c r="G191" s="1917"/>
      <c r="H191" s="611"/>
      <c r="I191" s="611"/>
      <c r="J191" s="611"/>
      <c r="K191" s="611"/>
      <c r="L191" s="611"/>
      <c r="M191" s="611"/>
      <c r="N191" s="611"/>
      <c r="O191" s="611"/>
      <c r="P191" s="611"/>
      <c r="Q191" s="611"/>
      <c r="R191" s="611"/>
      <c r="S191" s="610"/>
      <c r="T191" s="613"/>
      <c r="U191" s="614"/>
      <c r="V191" s="675"/>
      <c r="W191" s="637"/>
    </row>
    <row r="192" spans="1:25" s="265" customFormat="1" ht="45" customHeight="1">
      <c r="A192" s="1842" t="s">
        <v>1872</v>
      </c>
      <c r="B192" s="1913" t="s">
        <v>1863</v>
      </c>
      <c r="C192" s="1921">
        <v>1</v>
      </c>
      <c r="D192" s="561" t="s">
        <v>1873</v>
      </c>
      <c r="E192" s="1913"/>
      <c r="F192" s="561" t="s">
        <v>1874</v>
      </c>
      <c r="G192" s="1914" t="s">
        <v>1875</v>
      </c>
      <c r="H192" s="611"/>
      <c r="I192" s="611"/>
      <c r="J192" s="611"/>
      <c r="K192" s="611"/>
      <c r="L192" s="611"/>
      <c r="M192" s="611"/>
      <c r="N192" s="611"/>
      <c r="O192" s="611"/>
      <c r="P192" s="611"/>
      <c r="Q192" s="611"/>
      <c r="R192" s="611"/>
      <c r="S192" s="610"/>
      <c r="T192" s="613"/>
      <c r="U192" s="614"/>
      <c r="V192" s="675"/>
      <c r="W192" s="637"/>
    </row>
    <row r="193" spans="1:23" s="265" customFormat="1" ht="45">
      <c r="A193" s="1842"/>
      <c r="B193" s="1913"/>
      <c r="C193" s="1914"/>
      <c r="D193" s="561" t="s">
        <v>1876</v>
      </c>
      <c r="E193" s="1913"/>
      <c r="F193" s="561" t="s">
        <v>1877</v>
      </c>
      <c r="G193" s="1914"/>
      <c r="H193" s="611"/>
      <c r="I193" s="611"/>
      <c r="J193" s="611"/>
      <c r="K193" s="611"/>
      <c r="L193" s="611"/>
      <c r="M193" s="611"/>
      <c r="N193" s="611"/>
      <c r="O193" s="611"/>
      <c r="P193" s="611"/>
      <c r="Q193" s="611"/>
      <c r="R193" s="611"/>
      <c r="S193" s="610"/>
      <c r="T193" s="613"/>
      <c r="U193" s="614"/>
      <c r="V193" s="675"/>
      <c r="W193" s="637"/>
    </row>
    <row r="194" spans="1:23" s="265" customFormat="1" ht="105" customHeight="1">
      <c r="A194" s="1842"/>
      <c r="B194" s="1913"/>
      <c r="C194" s="1914"/>
      <c r="D194" s="561" t="s">
        <v>1870</v>
      </c>
      <c r="E194" s="1913"/>
      <c r="F194" s="561" t="s">
        <v>1871</v>
      </c>
      <c r="G194" s="1914"/>
      <c r="H194" s="611"/>
      <c r="I194" s="611"/>
      <c r="J194" s="611"/>
      <c r="K194" s="611"/>
      <c r="L194" s="611"/>
      <c r="M194" s="611"/>
      <c r="N194" s="611"/>
      <c r="O194" s="611"/>
      <c r="P194" s="611"/>
      <c r="Q194" s="611"/>
      <c r="R194" s="611"/>
      <c r="S194" s="610"/>
      <c r="T194" s="613"/>
      <c r="U194" s="614"/>
      <c r="V194" s="675"/>
      <c r="W194" s="637"/>
    </row>
    <row r="195" spans="1:23" s="265" customFormat="1" ht="40.5" customHeight="1">
      <c r="A195" s="1842" t="s">
        <v>1878</v>
      </c>
      <c r="B195" s="1913" t="s">
        <v>1879</v>
      </c>
      <c r="C195" s="1928">
        <v>1</v>
      </c>
      <c r="D195" s="561" t="s">
        <v>1880</v>
      </c>
      <c r="E195" s="1913"/>
      <c r="F195" s="561" t="s">
        <v>1881</v>
      </c>
      <c r="G195" s="1915" t="s">
        <v>1882</v>
      </c>
      <c r="H195" s="611"/>
      <c r="I195" s="611"/>
      <c r="J195" s="611"/>
      <c r="K195" s="611"/>
      <c r="L195" s="610"/>
      <c r="M195" s="611"/>
      <c r="N195" s="611"/>
      <c r="O195" s="611"/>
      <c r="P195" s="611"/>
      <c r="Q195" s="611"/>
      <c r="R195" s="611"/>
      <c r="S195" s="611"/>
      <c r="T195" s="613"/>
      <c r="U195" s="614"/>
      <c r="V195" s="675"/>
      <c r="W195" s="637"/>
    </row>
    <row r="196" spans="1:23" s="265" customFormat="1" ht="37.5" customHeight="1">
      <c r="A196" s="1842"/>
      <c r="B196" s="1913"/>
      <c r="C196" s="1928"/>
      <c r="D196" s="561" t="s">
        <v>1883</v>
      </c>
      <c r="E196" s="1913"/>
      <c r="F196" s="561" t="s">
        <v>1884</v>
      </c>
      <c r="G196" s="1916"/>
      <c r="H196" s="611"/>
      <c r="I196" s="611"/>
      <c r="J196" s="611"/>
      <c r="K196" s="611"/>
      <c r="L196" s="610"/>
      <c r="M196" s="611"/>
      <c r="N196" s="611"/>
      <c r="O196" s="611"/>
      <c r="P196" s="611"/>
      <c r="Q196" s="611"/>
      <c r="R196" s="611"/>
      <c r="S196" s="611"/>
      <c r="T196" s="613"/>
      <c r="U196" s="614"/>
      <c r="V196" s="675"/>
      <c r="W196" s="637"/>
    </row>
    <row r="197" spans="1:23" s="265" customFormat="1" ht="33" customHeight="1">
      <c r="A197" s="1842"/>
      <c r="B197" s="1913"/>
      <c r="C197" s="1928"/>
      <c r="D197" s="561" t="s">
        <v>1885</v>
      </c>
      <c r="E197" s="1913"/>
      <c r="F197" s="561" t="s">
        <v>1886</v>
      </c>
      <c r="G197" s="1917"/>
      <c r="H197" s="611"/>
      <c r="I197" s="611"/>
      <c r="J197" s="611"/>
      <c r="K197" s="611"/>
      <c r="L197" s="610"/>
      <c r="M197" s="611"/>
      <c r="N197" s="611"/>
      <c r="O197" s="611"/>
      <c r="P197" s="611"/>
      <c r="Q197" s="611"/>
      <c r="R197" s="611"/>
      <c r="S197" s="611"/>
      <c r="T197" s="613"/>
      <c r="U197" s="614"/>
      <c r="V197" s="675"/>
      <c r="W197" s="637"/>
    </row>
    <row r="198" spans="1:23" s="265" customFormat="1" ht="57.75" customHeight="1">
      <c r="A198" s="561" t="s">
        <v>1887</v>
      </c>
      <c r="B198" s="636" t="s">
        <v>1888</v>
      </c>
      <c r="C198" s="679">
        <v>1</v>
      </c>
      <c r="D198" s="561" t="s">
        <v>1889</v>
      </c>
      <c r="E198" s="636"/>
      <c r="F198" s="568" t="s">
        <v>1890</v>
      </c>
      <c r="G198" s="680" t="s">
        <v>1891</v>
      </c>
      <c r="H198" s="611"/>
      <c r="I198" s="611"/>
      <c r="J198" s="611"/>
      <c r="K198" s="611"/>
      <c r="L198" s="611"/>
      <c r="M198" s="611"/>
      <c r="N198" s="611"/>
      <c r="O198" s="610"/>
      <c r="P198" s="611"/>
      <c r="Q198" s="611"/>
      <c r="R198" s="611"/>
      <c r="S198" s="611"/>
      <c r="T198" s="613"/>
      <c r="U198" s="614"/>
      <c r="V198" s="675"/>
      <c r="W198" s="637"/>
    </row>
    <row r="199" spans="1:23" s="545" customFormat="1" ht="32.25" customHeight="1">
      <c r="A199" s="1842" t="s">
        <v>1892</v>
      </c>
      <c r="B199" s="1842" t="s">
        <v>1893</v>
      </c>
      <c r="C199" s="1865">
        <v>1</v>
      </c>
      <c r="D199" s="561" t="s">
        <v>1894</v>
      </c>
      <c r="E199" s="681"/>
      <c r="F199" s="682" t="s">
        <v>1895</v>
      </c>
      <c r="G199" s="1929" t="s">
        <v>1896</v>
      </c>
      <c r="H199" s="657"/>
      <c r="I199" s="621"/>
      <c r="J199" s="621"/>
      <c r="K199" s="657"/>
      <c r="L199" s="621"/>
      <c r="M199" s="621"/>
      <c r="N199" s="657"/>
      <c r="O199" s="621"/>
      <c r="P199" s="621"/>
      <c r="Q199" s="657"/>
      <c r="R199" s="621"/>
      <c r="S199" s="621"/>
      <c r="T199" s="1842" t="s">
        <v>1897</v>
      </c>
      <c r="U199" s="562"/>
      <c r="V199" s="683"/>
      <c r="W199" s="648"/>
    </row>
    <row r="200" spans="1:23" s="545" customFormat="1" ht="38.25" customHeight="1">
      <c r="A200" s="1842"/>
      <c r="B200" s="1842"/>
      <c r="C200" s="1865"/>
      <c r="D200" s="561" t="s">
        <v>1898</v>
      </c>
      <c r="E200" s="681"/>
      <c r="F200" s="684" t="s">
        <v>1899</v>
      </c>
      <c r="G200" s="1929"/>
      <c r="H200" s="657"/>
      <c r="I200" s="657"/>
      <c r="J200" s="657"/>
      <c r="K200" s="657"/>
      <c r="L200" s="657"/>
      <c r="M200" s="657"/>
      <c r="N200" s="657"/>
      <c r="O200" s="657"/>
      <c r="P200" s="657"/>
      <c r="Q200" s="657"/>
      <c r="R200" s="657"/>
      <c r="S200" s="657"/>
      <c r="T200" s="1842"/>
      <c r="U200" s="562"/>
      <c r="V200" s="683"/>
      <c r="W200" s="648"/>
    </row>
    <row r="201" spans="1:23" s="545" customFormat="1" ht="48.75" customHeight="1">
      <c r="A201" s="1842"/>
      <c r="B201" s="1842"/>
      <c r="C201" s="1865"/>
      <c r="D201" s="561" t="s">
        <v>1900</v>
      </c>
      <c r="E201" s="681"/>
      <c r="F201" s="684" t="s">
        <v>1901</v>
      </c>
      <c r="G201" s="1929"/>
      <c r="H201" s="657"/>
      <c r="I201" s="657"/>
      <c r="J201" s="657"/>
      <c r="K201" s="657"/>
      <c r="L201" s="657"/>
      <c r="M201" s="657"/>
      <c r="N201" s="657"/>
      <c r="O201" s="657"/>
      <c r="P201" s="657"/>
      <c r="Q201" s="657"/>
      <c r="R201" s="657"/>
      <c r="S201" s="657"/>
      <c r="T201" s="1842"/>
      <c r="U201" s="562"/>
      <c r="V201" s="683"/>
      <c r="W201" s="648"/>
    </row>
    <row r="202" spans="1:23" s="545" customFormat="1" ht="39.75" customHeight="1">
      <c r="A202" s="1842"/>
      <c r="B202" s="1842"/>
      <c r="C202" s="1865"/>
      <c r="D202" s="561" t="s">
        <v>1902</v>
      </c>
      <c r="E202" s="561"/>
      <c r="F202" s="638" t="s">
        <v>1903</v>
      </c>
      <c r="G202" s="1843"/>
      <c r="H202" s="685"/>
      <c r="I202" s="685"/>
      <c r="J202" s="657"/>
      <c r="K202" s="685"/>
      <c r="L202" s="685"/>
      <c r="M202" s="657"/>
      <c r="N202" s="685"/>
      <c r="O202" s="685"/>
      <c r="P202" s="657"/>
      <c r="Q202" s="685"/>
      <c r="R202" s="685"/>
      <c r="S202" s="657"/>
      <c r="T202" s="636"/>
      <c r="U202" s="680"/>
      <c r="V202" s="683"/>
      <c r="W202" s="648"/>
    </row>
    <row r="203" spans="1:23" s="545" customFormat="1" ht="62.25" customHeight="1">
      <c r="A203" s="1842" t="s">
        <v>1904</v>
      </c>
      <c r="B203" s="1867" t="s">
        <v>1905</v>
      </c>
      <c r="C203" s="1927">
        <v>1</v>
      </c>
      <c r="D203" s="594" t="s">
        <v>1906</v>
      </c>
      <c r="E203" s="594"/>
      <c r="F203" s="669" t="s">
        <v>1907</v>
      </c>
      <c r="G203" s="1904" t="s">
        <v>1908</v>
      </c>
      <c r="H203" s="561"/>
      <c r="I203" s="561"/>
      <c r="J203" s="561"/>
      <c r="K203" s="561"/>
      <c r="L203" s="561"/>
      <c r="M203" s="567"/>
      <c r="N203" s="561"/>
      <c r="O203" s="561"/>
      <c r="P203" s="561"/>
      <c r="Q203" s="561"/>
      <c r="R203" s="561"/>
      <c r="S203" s="561"/>
      <c r="T203" s="1842"/>
      <c r="U203" s="1844"/>
      <c r="V203" s="1912"/>
      <c r="W203" s="1911"/>
    </row>
    <row r="204" spans="1:23" s="545" customFormat="1" ht="42" customHeight="1">
      <c r="A204" s="1842"/>
      <c r="B204" s="1867"/>
      <c r="C204" s="1927"/>
      <c r="D204" s="594" t="s">
        <v>1909</v>
      </c>
      <c r="E204" s="594"/>
      <c r="F204" s="561" t="s">
        <v>1910</v>
      </c>
      <c r="G204" s="1904"/>
      <c r="H204" s="561"/>
      <c r="I204" s="561"/>
      <c r="J204" s="561"/>
      <c r="K204" s="561"/>
      <c r="L204" s="561"/>
      <c r="M204" s="567"/>
      <c r="N204" s="561"/>
      <c r="O204" s="561"/>
      <c r="P204" s="561"/>
      <c r="Q204" s="561"/>
      <c r="R204" s="561"/>
      <c r="S204" s="561"/>
      <c r="T204" s="1842"/>
      <c r="U204" s="1860"/>
      <c r="V204" s="1912"/>
      <c r="W204" s="1911"/>
    </row>
    <row r="205" spans="1:23" s="545" customFormat="1" ht="81" customHeight="1">
      <c r="A205" s="1842"/>
      <c r="B205" s="1867"/>
      <c r="C205" s="1927"/>
      <c r="D205" s="594" t="s">
        <v>1911</v>
      </c>
      <c r="E205" s="594"/>
      <c r="F205" s="561" t="s">
        <v>1912</v>
      </c>
      <c r="G205" s="1904"/>
      <c r="H205" s="561"/>
      <c r="I205" s="561"/>
      <c r="J205" s="561"/>
      <c r="K205" s="561"/>
      <c r="L205" s="561"/>
      <c r="M205" s="567"/>
      <c r="N205" s="561"/>
      <c r="O205" s="561"/>
      <c r="P205" s="561"/>
      <c r="Q205" s="561"/>
      <c r="R205" s="561"/>
      <c r="S205" s="561"/>
      <c r="T205" s="1842"/>
      <c r="U205" s="1860"/>
      <c r="V205" s="1912"/>
      <c r="W205" s="1911"/>
    </row>
    <row r="206" spans="1:23" s="545" customFormat="1" ht="36.75" customHeight="1">
      <c r="A206" s="1842"/>
      <c r="B206" s="1867"/>
      <c r="C206" s="1927"/>
      <c r="D206" s="594" t="s">
        <v>1913</v>
      </c>
      <c r="E206" s="594"/>
      <c r="F206" s="561" t="s">
        <v>1914</v>
      </c>
      <c r="G206" s="1904"/>
      <c r="H206" s="561"/>
      <c r="I206" s="561"/>
      <c r="J206" s="561"/>
      <c r="K206" s="561"/>
      <c r="L206" s="561"/>
      <c r="M206" s="561"/>
      <c r="N206" s="567"/>
      <c r="O206" s="561"/>
      <c r="P206" s="561"/>
      <c r="Q206" s="561"/>
      <c r="R206" s="561"/>
      <c r="S206" s="561"/>
      <c r="T206" s="1842"/>
      <c r="U206" s="1845"/>
      <c r="V206" s="1912"/>
      <c r="W206" s="1911"/>
    </row>
    <row r="207" spans="1:23" s="545" customFormat="1" ht="46.5" customHeight="1">
      <c r="A207" s="1842" t="s">
        <v>1915</v>
      </c>
      <c r="B207" s="1933" t="s">
        <v>1916</v>
      </c>
      <c r="C207" s="1927">
        <v>12</v>
      </c>
      <c r="D207" s="594" t="s">
        <v>1917</v>
      </c>
      <c r="E207" s="645"/>
      <c r="F207" s="561" t="s">
        <v>1918</v>
      </c>
      <c r="G207" s="1904" t="s">
        <v>1919</v>
      </c>
      <c r="H207" s="567"/>
      <c r="I207" s="567"/>
      <c r="J207" s="567"/>
      <c r="K207" s="567"/>
      <c r="L207" s="567"/>
      <c r="M207" s="567"/>
      <c r="N207" s="567"/>
      <c r="O207" s="567"/>
      <c r="P207" s="567"/>
      <c r="Q207" s="567"/>
      <c r="R207" s="567"/>
      <c r="S207" s="567"/>
      <c r="T207" s="561"/>
      <c r="U207" s="562"/>
      <c r="V207" s="634"/>
      <c r="W207" s="635"/>
    </row>
    <row r="208" spans="1:23" s="545" customFormat="1" ht="35.25" customHeight="1">
      <c r="A208" s="1842"/>
      <c r="B208" s="1933"/>
      <c r="C208" s="1927"/>
      <c r="D208" s="594" t="s">
        <v>1920</v>
      </c>
      <c r="E208" s="645"/>
      <c r="F208" s="561" t="s">
        <v>1921</v>
      </c>
      <c r="G208" s="1904"/>
      <c r="H208" s="567"/>
      <c r="I208" s="567"/>
      <c r="J208" s="567"/>
      <c r="K208" s="567"/>
      <c r="L208" s="567"/>
      <c r="M208" s="567"/>
      <c r="N208" s="567"/>
      <c r="O208" s="567"/>
      <c r="P208" s="567"/>
      <c r="Q208" s="567"/>
      <c r="R208" s="567"/>
      <c r="S208" s="567"/>
      <c r="T208" s="561"/>
      <c r="U208" s="562"/>
      <c r="V208" s="634"/>
      <c r="W208" s="635"/>
    </row>
    <row r="209" spans="1:23" s="545" customFormat="1" ht="38.25" customHeight="1">
      <c r="A209" s="1842"/>
      <c r="B209" s="1933"/>
      <c r="C209" s="1927"/>
      <c r="D209" s="686" t="s">
        <v>1922</v>
      </c>
      <c r="E209" s="645"/>
      <c r="F209" s="561" t="s">
        <v>1923</v>
      </c>
      <c r="G209" s="1904"/>
      <c r="H209" s="567"/>
      <c r="I209" s="567"/>
      <c r="J209" s="567"/>
      <c r="K209" s="567"/>
      <c r="L209" s="567"/>
      <c r="M209" s="567"/>
      <c r="N209" s="567"/>
      <c r="O209" s="567"/>
      <c r="P209" s="567"/>
      <c r="Q209" s="567"/>
      <c r="R209" s="567"/>
      <c r="S209" s="567"/>
      <c r="T209" s="561"/>
      <c r="U209" s="562"/>
      <c r="V209" s="634"/>
      <c r="W209" s="635"/>
    </row>
    <row r="210" spans="1:23" s="545" customFormat="1" ht="46.5" customHeight="1">
      <c r="A210" s="1842" t="s">
        <v>1924</v>
      </c>
      <c r="B210" s="687" t="s">
        <v>1916</v>
      </c>
      <c r="C210" s="688" t="s">
        <v>1925</v>
      </c>
      <c r="D210" s="689" t="s">
        <v>1926</v>
      </c>
      <c r="E210" s="690"/>
      <c r="F210" s="664" t="s">
        <v>1927</v>
      </c>
      <c r="G210" s="1930" t="s">
        <v>1928</v>
      </c>
      <c r="H210" s="691"/>
      <c r="I210" s="691"/>
      <c r="J210" s="691"/>
      <c r="K210" s="691"/>
      <c r="L210" s="691"/>
      <c r="M210" s="691"/>
      <c r="N210" s="691"/>
      <c r="O210" s="691"/>
      <c r="P210" s="691"/>
      <c r="Q210" s="691"/>
      <c r="R210" s="691"/>
      <c r="S210" s="691"/>
      <c r="T210" s="568"/>
      <c r="U210" s="569"/>
      <c r="V210" s="692"/>
      <c r="W210" s="652"/>
    </row>
    <row r="211" spans="1:23" s="545" customFormat="1" ht="35.25" customHeight="1">
      <c r="A211" s="1842"/>
      <c r="B211" s="693"/>
      <c r="C211" s="694"/>
      <c r="D211" s="689" t="s">
        <v>1929</v>
      </c>
      <c r="E211" s="695"/>
      <c r="F211" s="696" t="s">
        <v>1930</v>
      </c>
      <c r="G211" s="1931"/>
      <c r="H211" s="697"/>
      <c r="I211" s="697"/>
      <c r="J211" s="697"/>
      <c r="K211" s="697"/>
      <c r="L211" s="697"/>
      <c r="M211" s="697"/>
      <c r="N211" s="697"/>
      <c r="O211" s="697"/>
      <c r="P211" s="697"/>
      <c r="Q211" s="697"/>
      <c r="R211" s="697"/>
      <c r="S211" s="697"/>
      <c r="T211" s="698"/>
      <c r="U211" s="699"/>
      <c r="V211" s="700"/>
      <c r="W211" s="701"/>
    </row>
    <row r="212" spans="1:23" s="545" customFormat="1" ht="45.75" customHeight="1">
      <c r="A212" s="1842"/>
      <c r="B212" s="702"/>
      <c r="C212" s="703"/>
      <c r="D212" s="689" t="s">
        <v>1922</v>
      </c>
      <c r="E212" s="704"/>
      <c r="F212" s="705" t="s">
        <v>1923</v>
      </c>
      <c r="G212" s="1932"/>
      <c r="H212" s="706"/>
      <c r="I212" s="706"/>
      <c r="J212" s="706"/>
      <c r="K212" s="706"/>
      <c r="L212" s="706"/>
      <c r="M212" s="706"/>
      <c r="N212" s="706"/>
      <c r="O212" s="706"/>
      <c r="P212" s="706"/>
      <c r="Q212" s="706"/>
      <c r="R212" s="706"/>
      <c r="S212" s="706"/>
      <c r="T212" s="669"/>
      <c r="U212" s="609"/>
      <c r="V212" s="673"/>
      <c r="W212" s="655"/>
    </row>
    <row r="213" spans="1:23" s="545" customFormat="1" ht="42.75" customHeight="1">
      <c r="A213" s="1842" t="s">
        <v>1931</v>
      </c>
      <c r="B213" s="1933" t="s">
        <v>1916</v>
      </c>
      <c r="C213" s="1927">
        <v>4</v>
      </c>
      <c r="D213" s="707" t="s">
        <v>1932</v>
      </c>
      <c r="E213" s="645"/>
      <c r="F213" s="669" t="s">
        <v>1933</v>
      </c>
      <c r="G213" s="1904" t="s">
        <v>1934</v>
      </c>
      <c r="H213" s="567"/>
      <c r="I213" s="561"/>
      <c r="J213" s="561"/>
      <c r="K213" s="567"/>
      <c r="L213" s="561"/>
      <c r="M213" s="561"/>
      <c r="N213" s="567"/>
      <c r="O213" s="561"/>
      <c r="P213" s="561"/>
      <c r="Q213" s="567"/>
      <c r="R213" s="561"/>
      <c r="S213" s="561"/>
      <c r="T213" s="561"/>
      <c r="U213" s="562"/>
      <c r="V213" s="634"/>
      <c r="W213" s="635"/>
    </row>
    <row r="214" spans="1:23" s="545" customFormat="1" ht="30">
      <c r="A214" s="1842"/>
      <c r="B214" s="1933"/>
      <c r="C214" s="1927"/>
      <c r="D214" s="594" t="s">
        <v>1935</v>
      </c>
      <c r="E214" s="645"/>
      <c r="F214" s="561" t="s">
        <v>1936</v>
      </c>
      <c r="G214" s="1904"/>
      <c r="H214" s="567"/>
      <c r="I214" s="561"/>
      <c r="J214" s="561"/>
      <c r="K214" s="567"/>
      <c r="L214" s="561"/>
      <c r="M214" s="561"/>
      <c r="N214" s="567"/>
      <c r="O214" s="561"/>
      <c r="P214" s="561"/>
      <c r="Q214" s="567"/>
      <c r="R214" s="561"/>
      <c r="S214" s="561"/>
      <c r="T214" s="561"/>
      <c r="U214" s="562"/>
      <c r="V214" s="634"/>
      <c r="W214" s="635"/>
    </row>
    <row r="215" spans="1:23" s="545" customFormat="1" ht="42" customHeight="1">
      <c r="A215" s="1842"/>
      <c r="B215" s="1933"/>
      <c r="C215" s="1927"/>
      <c r="D215" s="594" t="s">
        <v>1937</v>
      </c>
      <c r="E215" s="645"/>
      <c r="F215" s="561" t="s">
        <v>1923</v>
      </c>
      <c r="G215" s="1904"/>
      <c r="H215" s="567"/>
      <c r="I215" s="561"/>
      <c r="J215" s="561"/>
      <c r="K215" s="567"/>
      <c r="L215" s="561"/>
      <c r="M215" s="561"/>
      <c r="N215" s="567"/>
      <c r="O215" s="561"/>
      <c r="P215" s="561"/>
      <c r="Q215" s="567"/>
      <c r="R215" s="561"/>
      <c r="S215" s="561"/>
      <c r="T215" s="561"/>
      <c r="U215" s="562"/>
      <c r="V215" s="634"/>
      <c r="W215" s="635"/>
    </row>
    <row r="216" spans="1:23" s="545" customFormat="1" ht="86.25" customHeight="1">
      <c r="A216" s="1842" t="s">
        <v>1938</v>
      </c>
      <c r="B216" s="1842" t="s">
        <v>1475</v>
      </c>
      <c r="C216" s="1900">
        <v>12</v>
      </c>
      <c r="D216" s="561" t="s">
        <v>1939</v>
      </c>
      <c r="E216" s="561"/>
      <c r="F216" s="1842" t="s">
        <v>1940</v>
      </c>
      <c r="G216" s="1843" t="s">
        <v>1941</v>
      </c>
      <c r="H216" s="567"/>
      <c r="I216" s="561"/>
      <c r="J216" s="561"/>
      <c r="K216" s="561"/>
      <c r="L216" s="561"/>
      <c r="M216" s="561"/>
      <c r="N216" s="561"/>
      <c r="O216" s="561"/>
      <c r="P216" s="561"/>
      <c r="Q216" s="561"/>
      <c r="R216" s="561"/>
      <c r="S216" s="561"/>
      <c r="T216" s="1842"/>
      <c r="U216" s="1844"/>
      <c r="V216" s="1912"/>
      <c r="W216" s="1911"/>
    </row>
    <row r="217" spans="1:23" s="545" customFormat="1" ht="51.75" customHeight="1">
      <c r="A217" s="1842"/>
      <c r="B217" s="1842"/>
      <c r="C217" s="1900"/>
      <c r="D217" s="561" t="s">
        <v>1942</v>
      </c>
      <c r="E217" s="561"/>
      <c r="F217" s="1842"/>
      <c r="G217" s="1843"/>
      <c r="H217" s="567"/>
      <c r="I217" s="567"/>
      <c r="J217" s="567"/>
      <c r="K217" s="567"/>
      <c r="L217" s="567"/>
      <c r="M217" s="567"/>
      <c r="N217" s="567"/>
      <c r="O217" s="567"/>
      <c r="P217" s="567"/>
      <c r="Q217" s="567"/>
      <c r="R217" s="567"/>
      <c r="S217" s="567"/>
      <c r="T217" s="1842"/>
      <c r="U217" s="1860"/>
      <c r="V217" s="1912"/>
      <c r="W217" s="1911"/>
    </row>
    <row r="218" spans="1:23" s="545" customFormat="1" ht="43.5" customHeight="1">
      <c r="A218" s="1842"/>
      <c r="B218" s="1842"/>
      <c r="C218" s="1900"/>
      <c r="D218" s="561" t="s">
        <v>1943</v>
      </c>
      <c r="E218" s="561"/>
      <c r="F218" s="1842"/>
      <c r="G218" s="1843"/>
      <c r="H218" s="567"/>
      <c r="I218" s="567"/>
      <c r="J218" s="567"/>
      <c r="K218" s="567"/>
      <c r="L218" s="567"/>
      <c r="M218" s="567"/>
      <c r="N218" s="567"/>
      <c r="O218" s="567"/>
      <c r="P218" s="567"/>
      <c r="Q218" s="567"/>
      <c r="R218" s="567"/>
      <c r="S218" s="567"/>
      <c r="T218" s="1842"/>
      <c r="U218" s="1860"/>
      <c r="V218" s="1912"/>
      <c r="W218" s="1911"/>
    </row>
    <row r="219" spans="1:23" s="545" customFormat="1" ht="75.75" customHeight="1">
      <c r="A219" s="1842"/>
      <c r="B219" s="1842"/>
      <c r="C219" s="1900"/>
      <c r="D219" s="561" t="s">
        <v>1944</v>
      </c>
      <c r="E219" s="561"/>
      <c r="F219" s="1842"/>
      <c r="G219" s="1843"/>
      <c r="H219" s="567"/>
      <c r="I219" s="567"/>
      <c r="J219" s="567"/>
      <c r="K219" s="567"/>
      <c r="L219" s="567"/>
      <c r="M219" s="567"/>
      <c r="N219" s="567"/>
      <c r="O219" s="567"/>
      <c r="P219" s="567"/>
      <c r="Q219" s="567"/>
      <c r="R219" s="567"/>
      <c r="S219" s="567"/>
      <c r="T219" s="1842"/>
      <c r="U219" s="1860"/>
      <c r="V219" s="1912"/>
      <c r="W219" s="1911"/>
    </row>
    <row r="220" spans="1:23" s="545" customFormat="1" ht="78.75" customHeight="1">
      <c r="A220" s="1842"/>
      <c r="B220" s="1842"/>
      <c r="C220" s="1900"/>
      <c r="D220" s="561" t="s">
        <v>1945</v>
      </c>
      <c r="E220" s="561"/>
      <c r="F220" s="1848"/>
      <c r="G220" s="1843"/>
      <c r="H220" s="594"/>
      <c r="I220" s="594"/>
      <c r="J220" s="594"/>
      <c r="K220" s="567"/>
      <c r="L220" s="594"/>
      <c r="M220" s="594"/>
      <c r="N220" s="567"/>
      <c r="O220" s="594"/>
      <c r="P220" s="594"/>
      <c r="Q220" s="567"/>
      <c r="R220" s="594"/>
      <c r="S220" s="624"/>
      <c r="T220" s="1842"/>
      <c r="U220" s="1845"/>
      <c r="V220" s="1912"/>
      <c r="W220" s="1911"/>
    </row>
    <row r="221" spans="1:23" s="545" customFormat="1" ht="57" customHeight="1">
      <c r="A221" s="1842" t="s">
        <v>1946</v>
      </c>
      <c r="B221" s="1842" t="s">
        <v>1947</v>
      </c>
      <c r="C221" s="1934">
        <v>1</v>
      </c>
      <c r="D221" s="561" t="s">
        <v>1948</v>
      </c>
      <c r="E221" s="681"/>
      <c r="F221" s="684"/>
      <c r="G221" s="1929" t="s">
        <v>1949</v>
      </c>
      <c r="H221" s="567"/>
      <c r="I221" s="567"/>
      <c r="J221" s="567"/>
      <c r="K221" s="567"/>
      <c r="L221" s="567"/>
      <c r="M221" s="567"/>
      <c r="N221" s="567"/>
      <c r="O221" s="567"/>
      <c r="P221" s="567"/>
      <c r="Q221" s="567"/>
      <c r="R221" s="567"/>
      <c r="S221" s="567"/>
      <c r="T221" s="1842"/>
      <c r="U221" s="1844"/>
      <c r="V221" s="1912"/>
      <c r="W221" s="1911"/>
    </row>
    <row r="222" spans="1:23" s="545" customFormat="1" ht="38.25" customHeight="1">
      <c r="A222" s="1842"/>
      <c r="B222" s="1842"/>
      <c r="C222" s="1934"/>
      <c r="D222" s="561" t="s">
        <v>1950</v>
      </c>
      <c r="E222" s="681"/>
      <c r="F222" s="684"/>
      <c r="G222" s="1929"/>
      <c r="H222" s="567"/>
      <c r="I222" s="567"/>
      <c r="J222" s="567"/>
      <c r="K222" s="567"/>
      <c r="L222" s="567"/>
      <c r="M222" s="567"/>
      <c r="N222" s="567"/>
      <c r="O222" s="567"/>
      <c r="P222" s="567"/>
      <c r="Q222" s="567"/>
      <c r="R222" s="567"/>
      <c r="S222" s="567"/>
      <c r="T222" s="1842"/>
      <c r="U222" s="1860"/>
      <c r="V222" s="1912"/>
      <c r="W222" s="1911"/>
    </row>
    <row r="223" spans="1:23" s="545" customFormat="1" ht="53.25" customHeight="1">
      <c r="A223" s="1842"/>
      <c r="B223" s="1842"/>
      <c r="C223" s="1934"/>
      <c r="D223" s="561" t="s">
        <v>1951</v>
      </c>
      <c r="E223" s="681"/>
      <c r="F223" s="684" t="s">
        <v>1952</v>
      </c>
      <c r="G223" s="1929"/>
      <c r="H223" s="567"/>
      <c r="I223" s="567"/>
      <c r="J223" s="567"/>
      <c r="K223" s="567"/>
      <c r="L223" s="567"/>
      <c r="M223" s="567"/>
      <c r="N223" s="567"/>
      <c r="O223" s="567"/>
      <c r="P223" s="567"/>
      <c r="Q223" s="567"/>
      <c r="R223" s="567"/>
      <c r="S223" s="567"/>
      <c r="T223" s="1842"/>
      <c r="U223" s="1845"/>
      <c r="V223" s="1912"/>
      <c r="W223" s="1911"/>
    </row>
    <row r="224" spans="1:23" s="545" customFormat="1" ht="81.75" customHeight="1">
      <c r="A224" s="1842" t="s">
        <v>1953</v>
      </c>
      <c r="B224" s="1842" t="s">
        <v>1475</v>
      </c>
      <c r="C224" s="1943">
        <v>4</v>
      </c>
      <c r="D224" s="561" t="s">
        <v>1954</v>
      </c>
      <c r="E224" s="681"/>
      <c r="F224" s="684" t="s">
        <v>1955</v>
      </c>
      <c r="G224" s="1929" t="s">
        <v>1956</v>
      </c>
      <c r="H224" s="567"/>
      <c r="I224" s="561"/>
      <c r="J224" s="561"/>
      <c r="K224" s="561"/>
      <c r="L224" s="561"/>
      <c r="M224" s="561"/>
      <c r="N224" s="561"/>
      <c r="O224" s="561"/>
      <c r="P224" s="561"/>
      <c r="Q224" s="561"/>
      <c r="R224" s="561"/>
      <c r="S224" s="561"/>
      <c r="T224" s="1946" t="s">
        <v>1957</v>
      </c>
      <c r="U224" s="1935">
        <v>5</v>
      </c>
      <c r="V224" s="1912"/>
      <c r="W224" s="1911">
        <f>1000*5</f>
        <v>5000</v>
      </c>
    </row>
    <row r="225" spans="1:23" s="545" customFormat="1" ht="60">
      <c r="A225" s="1842"/>
      <c r="B225" s="1842"/>
      <c r="C225" s="1944"/>
      <c r="D225" s="561" t="s">
        <v>1958</v>
      </c>
      <c r="E225" s="681"/>
      <c r="F225" s="684"/>
      <c r="G225" s="1929"/>
      <c r="H225" s="567"/>
      <c r="I225" s="561"/>
      <c r="J225" s="561"/>
      <c r="K225" s="567"/>
      <c r="L225" s="561"/>
      <c r="M225" s="561"/>
      <c r="N225" s="567"/>
      <c r="O225" s="561"/>
      <c r="P225" s="561"/>
      <c r="Q225" s="567"/>
      <c r="R225" s="561"/>
      <c r="S225" s="561"/>
      <c r="T225" s="1946"/>
      <c r="U225" s="1936"/>
      <c r="V225" s="1912"/>
      <c r="W225" s="1911"/>
    </row>
    <row r="226" spans="1:23" s="545" customFormat="1" ht="62.25" customHeight="1">
      <c r="A226" s="1842"/>
      <c r="B226" s="1842"/>
      <c r="C226" s="1944"/>
      <c r="D226" s="561" t="s">
        <v>1959</v>
      </c>
      <c r="E226" s="681"/>
      <c r="F226" s="684"/>
      <c r="G226" s="1929"/>
      <c r="H226" s="567"/>
      <c r="I226" s="561"/>
      <c r="J226" s="561"/>
      <c r="K226" s="567"/>
      <c r="L226" s="561"/>
      <c r="M226" s="561"/>
      <c r="N226" s="567"/>
      <c r="O226" s="561"/>
      <c r="P226" s="561"/>
      <c r="Q226" s="567"/>
      <c r="R226" s="561"/>
      <c r="S226" s="561"/>
      <c r="T226" s="1946"/>
      <c r="U226" s="1936"/>
      <c r="V226" s="1912"/>
      <c r="W226" s="1911"/>
    </row>
    <row r="227" spans="1:23" s="545" customFormat="1" ht="43.5" customHeight="1">
      <c r="A227" s="1842"/>
      <c r="B227" s="1842"/>
      <c r="C227" s="1945"/>
      <c r="D227" s="561" t="s">
        <v>1960</v>
      </c>
      <c r="E227" s="681"/>
      <c r="F227" s="684" t="s">
        <v>1961</v>
      </c>
      <c r="G227" s="1929"/>
      <c r="H227" s="567"/>
      <c r="I227" s="566"/>
      <c r="J227" s="566"/>
      <c r="K227" s="567"/>
      <c r="L227" s="566"/>
      <c r="M227" s="566"/>
      <c r="N227" s="567"/>
      <c r="O227" s="561"/>
      <c r="P227" s="561"/>
      <c r="Q227" s="567"/>
      <c r="R227" s="561"/>
      <c r="S227" s="561"/>
      <c r="T227" s="1946"/>
      <c r="U227" s="1937"/>
      <c r="V227" s="1912"/>
      <c r="W227" s="1911"/>
    </row>
    <row r="228" spans="1:23" s="545" customFormat="1" ht="62.25" customHeight="1">
      <c r="A228" s="1842" t="s">
        <v>1962</v>
      </c>
      <c r="B228" s="1842" t="s">
        <v>1963</v>
      </c>
      <c r="C228" s="1843" t="s">
        <v>1964</v>
      </c>
      <c r="D228" s="561" t="s">
        <v>1965</v>
      </c>
      <c r="E228" s="561"/>
      <c r="F228" s="1849" t="s">
        <v>1966</v>
      </c>
      <c r="G228" s="1843" t="s">
        <v>1967</v>
      </c>
      <c r="H228" s="594"/>
      <c r="I228" s="594"/>
      <c r="J228" s="594"/>
      <c r="K228" s="594"/>
      <c r="L228" s="594"/>
      <c r="M228" s="594"/>
      <c r="N228" s="594"/>
      <c r="O228" s="594"/>
      <c r="P228" s="594"/>
      <c r="Q228" s="594"/>
      <c r="R228" s="594"/>
      <c r="S228" s="594"/>
      <c r="T228" s="1942"/>
      <c r="U228" s="1938"/>
      <c r="V228" s="1940"/>
      <c r="W228" s="1941"/>
    </row>
    <row r="229" spans="1:23" s="545" customFormat="1" ht="104.25" customHeight="1">
      <c r="A229" s="1842"/>
      <c r="B229" s="1842"/>
      <c r="C229" s="1843"/>
      <c r="D229" s="561" t="s">
        <v>1968</v>
      </c>
      <c r="E229" s="561"/>
      <c r="F229" s="1842"/>
      <c r="G229" s="1843"/>
      <c r="H229" s="594"/>
      <c r="I229" s="594"/>
      <c r="J229" s="594"/>
      <c r="K229" s="594"/>
      <c r="L229" s="594"/>
      <c r="M229" s="594"/>
      <c r="N229" s="594"/>
      <c r="O229" s="594"/>
      <c r="P229" s="594"/>
      <c r="Q229" s="594"/>
      <c r="R229" s="594"/>
      <c r="S229" s="594"/>
      <c r="T229" s="1942"/>
      <c r="U229" s="1939"/>
      <c r="V229" s="1940"/>
      <c r="W229" s="1941"/>
    </row>
    <row r="230" spans="1:23" s="545" customFormat="1" ht="45" customHeight="1">
      <c r="A230" s="1842"/>
      <c r="B230" s="1842"/>
      <c r="C230" s="1843"/>
      <c r="D230" s="561" t="s">
        <v>1969</v>
      </c>
      <c r="E230" s="561"/>
      <c r="F230" s="1842"/>
      <c r="G230" s="1843"/>
      <c r="H230" s="594"/>
      <c r="I230" s="594"/>
      <c r="J230" s="594"/>
      <c r="K230" s="594"/>
      <c r="L230" s="594"/>
      <c r="M230" s="594"/>
      <c r="N230" s="594"/>
      <c r="O230" s="594"/>
      <c r="P230" s="594"/>
      <c r="Q230" s="594"/>
      <c r="R230" s="594"/>
      <c r="S230" s="594"/>
      <c r="T230" s="1942"/>
      <c r="U230" s="1939"/>
      <c r="V230" s="1940"/>
      <c r="W230" s="1941"/>
    </row>
    <row r="231" spans="1:23" s="545" customFormat="1" ht="51.75" customHeight="1">
      <c r="A231" s="1842" t="s">
        <v>1970</v>
      </c>
      <c r="B231" s="1842" t="s">
        <v>1879</v>
      </c>
      <c r="C231" s="1947">
        <v>12</v>
      </c>
      <c r="D231" s="561" t="s">
        <v>1971</v>
      </c>
      <c r="E231" s="561"/>
      <c r="F231" s="1842" t="s">
        <v>1972</v>
      </c>
      <c r="G231" s="1843" t="s">
        <v>1973</v>
      </c>
      <c r="H231" s="567"/>
      <c r="I231" s="567"/>
      <c r="J231" s="567"/>
      <c r="K231" s="567"/>
      <c r="L231" s="567"/>
      <c r="M231" s="567"/>
      <c r="N231" s="567"/>
      <c r="O231" s="567"/>
      <c r="P231" s="567"/>
      <c r="Q231" s="567"/>
      <c r="R231" s="567"/>
      <c r="S231" s="567"/>
      <c r="T231" s="1842"/>
      <c r="U231" s="1844"/>
      <c r="V231" s="1912"/>
      <c r="W231" s="1911"/>
    </row>
    <row r="232" spans="1:23" s="545" customFormat="1" ht="51.75" customHeight="1">
      <c r="A232" s="1842"/>
      <c r="B232" s="1842"/>
      <c r="C232" s="1947"/>
      <c r="D232" s="561" t="s">
        <v>1974</v>
      </c>
      <c r="E232" s="561"/>
      <c r="F232" s="1842"/>
      <c r="G232" s="1843"/>
      <c r="H232" s="567"/>
      <c r="I232" s="567"/>
      <c r="J232" s="567"/>
      <c r="K232" s="567"/>
      <c r="L232" s="567"/>
      <c r="M232" s="567"/>
      <c r="N232" s="567"/>
      <c r="O232" s="567"/>
      <c r="P232" s="567"/>
      <c r="Q232" s="567"/>
      <c r="R232" s="567"/>
      <c r="S232" s="567"/>
      <c r="T232" s="1842"/>
      <c r="U232" s="1860"/>
      <c r="V232" s="1912"/>
      <c r="W232" s="1911"/>
    </row>
    <row r="233" spans="1:23" s="545" customFormat="1" ht="30.75" customHeight="1">
      <c r="A233" s="1842"/>
      <c r="B233" s="1842"/>
      <c r="C233" s="1947"/>
      <c r="D233" s="561" t="s">
        <v>1975</v>
      </c>
      <c r="E233" s="561"/>
      <c r="F233" s="1842"/>
      <c r="G233" s="1843"/>
      <c r="H233" s="567"/>
      <c r="I233" s="567"/>
      <c r="J233" s="567"/>
      <c r="K233" s="567"/>
      <c r="L233" s="567"/>
      <c r="M233" s="567"/>
      <c r="N233" s="567"/>
      <c r="O233" s="567"/>
      <c r="P233" s="567"/>
      <c r="Q233" s="567"/>
      <c r="R233" s="567"/>
      <c r="S233" s="567"/>
      <c r="T233" s="1842"/>
      <c r="U233" s="1845"/>
      <c r="V233" s="1912"/>
      <c r="W233" s="1911"/>
    </row>
    <row r="234" spans="1:23" s="545" customFormat="1" ht="53.25" customHeight="1">
      <c r="A234" s="1842" t="s">
        <v>1976</v>
      </c>
      <c r="B234" s="1842" t="s">
        <v>1879</v>
      </c>
      <c r="C234" s="1947">
        <v>2</v>
      </c>
      <c r="D234" s="561" t="s">
        <v>1977</v>
      </c>
      <c r="E234" s="561"/>
      <c r="F234" s="1842" t="s">
        <v>1978</v>
      </c>
      <c r="G234" s="1843" t="s">
        <v>1979</v>
      </c>
      <c r="H234" s="567"/>
      <c r="I234" s="567"/>
      <c r="J234" s="561"/>
      <c r="K234" s="567"/>
      <c r="L234" s="567"/>
      <c r="M234" s="561"/>
      <c r="N234" s="567"/>
      <c r="O234" s="567"/>
      <c r="P234" s="561"/>
      <c r="Q234" s="567"/>
      <c r="R234" s="567"/>
      <c r="S234" s="561"/>
      <c r="T234" s="1842" t="s">
        <v>1980</v>
      </c>
      <c r="U234" s="1844">
        <v>3</v>
      </c>
      <c r="V234" s="1912"/>
      <c r="W234" s="1911">
        <f>600*3</f>
        <v>1800</v>
      </c>
    </row>
    <row r="235" spans="1:23" s="545" customFormat="1" ht="69" customHeight="1">
      <c r="A235" s="1842"/>
      <c r="B235" s="1842"/>
      <c r="C235" s="1947"/>
      <c r="D235" s="561" t="s">
        <v>1981</v>
      </c>
      <c r="E235" s="561"/>
      <c r="F235" s="1842"/>
      <c r="G235" s="1843"/>
      <c r="H235" s="561"/>
      <c r="I235" s="567"/>
      <c r="J235" s="561"/>
      <c r="K235" s="561"/>
      <c r="L235" s="567"/>
      <c r="M235" s="561"/>
      <c r="N235" s="561"/>
      <c r="O235" s="567"/>
      <c r="P235" s="561"/>
      <c r="Q235" s="561"/>
      <c r="R235" s="567"/>
      <c r="S235" s="561"/>
      <c r="T235" s="1842"/>
      <c r="U235" s="1860"/>
      <c r="V235" s="1912"/>
      <c r="W235" s="1911"/>
    </row>
    <row r="236" spans="1:23" s="545" customFormat="1" ht="36" customHeight="1">
      <c r="A236" s="1842"/>
      <c r="B236" s="1842"/>
      <c r="C236" s="1947"/>
      <c r="D236" s="561" t="s">
        <v>1975</v>
      </c>
      <c r="E236" s="561"/>
      <c r="F236" s="1848"/>
      <c r="G236" s="1843"/>
      <c r="H236" s="561"/>
      <c r="I236" s="561"/>
      <c r="J236" s="567"/>
      <c r="K236" s="561"/>
      <c r="L236" s="561"/>
      <c r="M236" s="567"/>
      <c r="N236" s="561"/>
      <c r="O236" s="561"/>
      <c r="P236" s="567"/>
      <c r="Q236" s="561"/>
      <c r="R236" s="561"/>
      <c r="S236" s="567"/>
      <c r="T236" s="1842"/>
      <c r="U236" s="1845"/>
      <c r="V236" s="1912"/>
      <c r="W236" s="1911"/>
    </row>
    <row r="237" spans="1:23" s="674" customFormat="1" ht="39.75" customHeight="1">
      <c r="A237" s="1842" t="s">
        <v>1982</v>
      </c>
      <c r="B237" s="1842" t="s">
        <v>1983</v>
      </c>
      <c r="C237" s="1898">
        <v>1</v>
      </c>
      <c r="D237" s="561" t="s">
        <v>1984</v>
      </c>
      <c r="E237" s="681"/>
      <c r="F237" s="684"/>
      <c r="G237" s="1929" t="s">
        <v>1985</v>
      </c>
      <c r="H237" s="567"/>
      <c r="I237" s="567"/>
      <c r="J237" s="567"/>
      <c r="K237" s="567"/>
      <c r="L237" s="567"/>
      <c r="M237" s="567"/>
      <c r="N237" s="567"/>
      <c r="O237" s="567"/>
      <c r="P237" s="567"/>
      <c r="Q237" s="567"/>
      <c r="R237" s="567"/>
      <c r="S237" s="567"/>
      <c r="T237" s="1842"/>
      <c r="U237" s="1844"/>
      <c r="V237" s="1912"/>
      <c r="W237" s="1911"/>
    </row>
    <row r="238" spans="1:23" s="674" customFormat="1" ht="52.5" customHeight="1">
      <c r="A238" s="1842"/>
      <c r="B238" s="1842"/>
      <c r="C238" s="1898"/>
      <c r="D238" s="561" t="s">
        <v>1986</v>
      </c>
      <c r="E238" s="681"/>
      <c r="F238" s="684"/>
      <c r="G238" s="1929"/>
      <c r="H238" s="567"/>
      <c r="I238" s="567"/>
      <c r="J238" s="567"/>
      <c r="K238" s="567"/>
      <c r="L238" s="567"/>
      <c r="M238" s="567"/>
      <c r="N238" s="567"/>
      <c r="O238" s="567"/>
      <c r="P238" s="567"/>
      <c r="Q238" s="567"/>
      <c r="R238" s="567"/>
      <c r="S238" s="567"/>
      <c r="T238" s="1842"/>
      <c r="U238" s="1860"/>
      <c r="V238" s="1912"/>
      <c r="W238" s="1911"/>
    </row>
    <row r="239" spans="1:23" s="674" customFormat="1" ht="36.75" customHeight="1">
      <c r="A239" s="1842"/>
      <c r="B239" s="1842"/>
      <c r="C239" s="1898"/>
      <c r="D239" s="561" t="s">
        <v>1987</v>
      </c>
      <c r="E239" s="681"/>
      <c r="F239" s="684" t="s">
        <v>1988</v>
      </c>
      <c r="G239" s="1929"/>
      <c r="H239" s="567"/>
      <c r="I239" s="567"/>
      <c r="J239" s="567"/>
      <c r="K239" s="567"/>
      <c r="L239" s="567"/>
      <c r="M239" s="567"/>
      <c r="N239" s="567"/>
      <c r="O239" s="567"/>
      <c r="P239" s="567"/>
      <c r="Q239" s="567"/>
      <c r="R239" s="567"/>
      <c r="S239" s="567"/>
      <c r="T239" s="1842"/>
      <c r="U239" s="1845"/>
      <c r="V239" s="1912"/>
      <c r="W239" s="1911"/>
    </row>
    <row r="240" spans="1:23" s="545" customFormat="1" ht="54.75" customHeight="1">
      <c r="A240" s="1842" t="s">
        <v>1989</v>
      </c>
      <c r="B240" s="1842" t="s">
        <v>1905</v>
      </c>
      <c r="C240" s="1900">
        <v>4</v>
      </c>
      <c r="D240" s="561" t="s">
        <v>1990</v>
      </c>
      <c r="E240" s="681"/>
      <c r="F240" s="684" t="s">
        <v>1991</v>
      </c>
      <c r="G240" s="1929" t="s">
        <v>1992</v>
      </c>
      <c r="H240" s="567"/>
      <c r="I240" s="561"/>
      <c r="J240" s="561"/>
      <c r="K240" s="567"/>
      <c r="L240" s="561"/>
      <c r="M240" s="561"/>
      <c r="N240" s="567"/>
      <c r="O240" s="561"/>
      <c r="P240" s="561"/>
      <c r="Q240" s="567"/>
      <c r="R240" s="561"/>
      <c r="S240" s="561"/>
      <c r="T240" s="1842"/>
      <c r="U240" s="1844"/>
      <c r="V240" s="1912"/>
      <c r="W240" s="1911"/>
    </row>
    <row r="241" spans="1:23" s="545" customFormat="1" ht="36.75" customHeight="1">
      <c r="A241" s="1842"/>
      <c r="B241" s="1842"/>
      <c r="C241" s="1900"/>
      <c r="D241" s="561" t="s">
        <v>1993</v>
      </c>
      <c r="E241" s="681"/>
      <c r="F241" s="684"/>
      <c r="G241" s="1929"/>
      <c r="H241" s="567"/>
      <c r="I241" s="561"/>
      <c r="J241" s="561"/>
      <c r="K241" s="567"/>
      <c r="L241" s="561"/>
      <c r="M241" s="561"/>
      <c r="N241" s="567"/>
      <c r="O241" s="561"/>
      <c r="P241" s="561"/>
      <c r="Q241" s="567"/>
      <c r="R241" s="561"/>
      <c r="S241" s="561"/>
      <c r="T241" s="1842"/>
      <c r="U241" s="1860"/>
      <c r="V241" s="1912"/>
      <c r="W241" s="1911"/>
    </row>
    <row r="242" spans="1:23" s="545" customFormat="1" ht="29.25" customHeight="1">
      <c r="A242" s="1842"/>
      <c r="B242" s="1842"/>
      <c r="C242" s="1900"/>
      <c r="D242" s="561" t="s">
        <v>1994</v>
      </c>
      <c r="E242" s="681"/>
      <c r="F242" s="684"/>
      <c r="G242" s="1929"/>
      <c r="H242" s="567"/>
      <c r="I242" s="561"/>
      <c r="J242" s="561"/>
      <c r="K242" s="567"/>
      <c r="L242" s="561"/>
      <c r="M242" s="561"/>
      <c r="N242" s="567"/>
      <c r="O242" s="561"/>
      <c r="P242" s="561"/>
      <c r="Q242" s="567"/>
      <c r="R242" s="561"/>
      <c r="S242" s="561"/>
      <c r="T242" s="1842"/>
      <c r="U242" s="1860"/>
      <c r="V242" s="1912"/>
      <c r="W242" s="1911"/>
    </row>
    <row r="243" spans="1:23" s="545" customFormat="1" ht="40.5" customHeight="1">
      <c r="A243" s="1842"/>
      <c r="B243" s="1842"/>
      <c r="C243" s="1900"/>
      <c r="D243" s="561" t="s">
        <v>1995</v>
      </c>
      <c r="E243" s="681"/>
      <c r="F243" s="684" t="s">
        <v>1996</v>
      </c>
      <c r="G243" s="1929"/>
      <c r="H243" s="567"/>
      <c r="I243" s="561"/>
      <c r="J243" s="561"/>
      <c r="K243" s="567"/>
      <c r="L243" s="561"/>
      <c r="M243" s="561"/>
      <c r="N243" s="567"/>
      <c r="O243" s="561"/>
      <c r="P243" s="561"/>
      <c r="Q243" s="567"/>
      <c r="R243" s="561"/>
      <c r="S243" s="561"/>
      <c r="T243" s="1842"/>
      <c r="U243" s="1860"/>
      <c r="V243" s="1912"/>
      <c r="W243" s="1911"/>
    </row>
    <row r="244" spans="1:23" s="545" customFormat="1" ht="37.5" customHeight="1">
      <c r="A244" s="1842"/>
      <c r="B244" s="1842"/>
      <c r="C244" s="1900"/>
      <c r="D244" s="561" t="s">
        <v>1997</v>
      </c>
      <c r="E244" s="681"/>
      <c r="F244" s="684"/>
      <c r="G244" s="1929"/>
      <c r="H244" s="567"/>
      <c r="I244" s="561"/>
      <c r="J244" s="561"/>
      <c r="K244" s="567"/>
      <c r="L244" s="561"/>
      <c r="M244" s="561"/>
      <c r="N244" s="567"/>
      <c r="O244" s="561"/>
      <c r="P244" s="561"/>
      <c r="Q244" s="567"/>
      <c r="R244" s="561"/>
      <c r="S244" s="561"/>
      <c r="T244" s="1842"/>
      <c r="U244" s="1845"/>
      <c r="V244" s="1912"/>
      <c r="W244" s="1911"/>
    </row>
    <row r="245" spans="1:23" s="545" customFormat="1" ht="37.5" customHeight="1">
      <c r="A245" s="1842" t="s">
        <v>1998</v>
      </c>
      <c r="B245" s="1842" t="s">
        <v>1999</v>
      </c>
      <c r="C245" s="1900">
        <v>1</v>
      </c>
      <c r="D245" s="639" t="s">
        <v>2000</v>
      </c>
      <c r="E245" s="708"/>
      <c r="F245" s="684" t="s">
        <v>2001</v>
      </c>
      <c r="G245" s="1929" t="s">
        <v>2002</v>
      </c>
      <c r="H245" s="561"/>
      <c r="I245" s="561"/>
      <c r="J245" s="561"/>
      <c r="K245" s="561"/>
      <c r="L245" s="561"/>
      <c r="M245" s="561"/>
      <c r="N245" s="561"/>
      <c r="O245" s="567"/>
      <c r="P245" s="561"/>
      <c r="Q245" s="561"/>
      <c r="R245" s="561"/>
      <c r="S245" s="561"/>
      <c r="T245" s="1842"/>
      <c r="U245" s="1844"/>
      <c r="V245" s="1912"/>
      <c r="W245" s="1911"/>
    </row>
    <row r="246" spans="1:23" s="545" customFormat="1" ht="51" customHeight="1">
      <c r="A246" s="1842"/>
      <c r="B246" s="1842"/>
      <c r="C246" s="1900"/>
      <c r="D246" s="639" t="s">
        <v>2003</v>
      </c>
      <c r="E246" s="708"/>
      <c r="F246" s="684" t="s">
        <v>2004</v>
      </c>
      <c r="G246" s="1929"/>
      <c r="H246" s="561"/>
      <c r="I246" s="561"/>
      <c r="J246" s="561"/>
      <c r="K246" s="561"/>
      <c r="L246" s="561"/>
      <c r="M246" s="561"/>
      <c r="N246" s="561"/>
      <c r="O246" s="567"/>
      <c r="P246" s="567"/>
      <c r="Q246" s="561"/>
      <c r="R246" s="561"/>
      <c r="S246" s="561"/>
      <c r="T246" s="1842"/>
      <c r="U246" s="1860"/>
      <c r="V246" s="1912"/>
      <c r="W246" s="1911"/>
    </row>
    <row r="247" spans="1:23" s="545" customFormat="1" ht="52.5" customHeight="1">
      <c r="A247" s="1842"/>
      <c r="B247" s="1842"/>
      <c r="C247" s="1900"/>
      <c r="D247" s="639" t="s">
        <v>2005</v>
      </c>
      <c r="E247" s="708"/>
      <c r="F247" s="684" t="s">
        <v>2006</v>
      </c>
      <c r="G247" s="1929"/>
      <c r="H247" s="561"/>
      <c r="I247" s="561"/>
      <c r="J247" s="561"/>
      <c r="K247" s="561"/>
      <c r="L247" s="561"/>
      <c r="M247" s="561"/>
      <c r="N247" s="561"/>
      <c r="O247" s="561"/>
      <c r="P247" s="567"/>
      <c r="Q247" s="567"/>
      <c r="R247" s="561"/>
      <c r="S247" s="561"/>
      <c r="T247" s="1842"/>
      <c r="U247" s="1845"/>
      <c r="V247" s="1912"/>
      <c r="W247" s="1911"/>
    </row>
    <row r="248" spans="1:23" s="545" customFormat="1" ht="35.25" customHeight="1">
      <c r="A248" s="1842" t="s">
        <v>2007</v>
      </c>
      <c r="B248" s="1948" t="s">
        <v>2008</v>
      </c>
      <c r="C248" s="1927">
        <v>12</v>
      </c>
      <c r="D248" s="594" t="s">
        <v>2009</v>
      </c>
      <c r="E248" s="594"/>
      <c r="F248" s="669" t="s">
        <v>2010</v>
      </c>
      <c r="G248" s="1869" t="s">
        <v>2011</v>
      </c>
      <c r="H248" s="567"/>
      <c r="I248" s="567"/>
      <c r="J248" s="567"/>
      <c r="K248" s="567"/>
      <c r="L248" s="567"/>
      <c r="M248" s="567"/>
      <c r="N248" s="567"/>
      <c r="O248" s="567"/>
      <c r="P248" s="567"/>
      <c r="Q248" s="567"/>
      <c r="R248" s="567"/>
      <c r="S248" s="567"/>
      <c r="T248" s="1842"/>
      <c r="U248" s="1844"/>
      <c r="V248" s="1912"/>
      <c r="W248" s="1911"/>
    </row>
    <row r="249" spans="1:23" s="545" customFormat="1" ht="42" customHeight="1">
      <c r="A249" s="1842"/>
      <c r="B249" s="1903"/>
      <c r="C249" s="1927"/>
      <c r="D249" s="594" t="s">
        <v>2012</v>
      </c>
      <c r="E249" s="594"/>
      <c r="F249" s="561" t="s">
        <v>2013</v>
      </c>
      <c r="G249" s="1904"/>
      <c r="H249" s="567"/>
      <c r="I249" s="567"/>
      <c r="J249" s="567"/>
      <c r="K249" s="567"/>
      <c r="L249" s="567"/>
      <c r="M249" s="567"/>
      <c r="N249" s="567"/>
      <c r="O249" s="567"/>
      <c r="P249" s="567"/>
      <c r="Q249" s="567"/>
      <c r="R249" s="567"/>
      <c r="S249" s="567"/>
      <c r="T249" s="1842"/>
      <c r="U249" s="1860"/>
      <c r="V249" s="1912"/>
      <c r="W249" s="1911"/>
    </row>
    <row r="250" spans="1:23" s="545" customFormat="1" ht="68.25" customHeight="1">
      <c r="A250" s="1842"/>
      <c r="B250" s="1903"/>
      <c r="C250" s="1927"/>
      <c r="D250" s="594" t="s">
        <v>2014</v>
      </c>
      <c r="E250" s="645"/>
      <c r="F250" s="561" t="s">
        <v>2015</v>
      </c>
      <c r="G250" s="1904"/>
      <c r="H250" s="567"/>
      <c r="I250" s="567"/>
      <c r="J250" s="567"/>
      <c r="K250" s="567"/>
      <c r="L250" s="567"/>
      <c r="M250" s="567"/>
      <c r="N250" s="567"/>
      <c r="O250" s="567"/>
      <c r="P250" s="567"/>
      <c r="Q250" s="567"/>
      <c r="R250" s="567"/>
      <c r="S250" s="567"/>
      <c r="T250" s="1842"/>
      <c r="U250" s="1860"/>
      <c r="V250" s="1912"/>
      <c r="W250" s="1911"/>
    </row>
    <row r="251" spans="1:23" s="545" customFormat="1" ht="37.5" customHeight="1">
      <c r="A251" s="1842"/>
      <c r="B251" s="1903"/>
      <c r="C251" s="644">
        <v>4</v>
      </c>
      <c r="D251" s="594" t="s">
        <v>2016</v>
      </c>
      <c r="E251" s="594"/>
      <c r="F251" s="561" t="s">
        <v>2017</v>
      </c>
      <c r="G251" s="1904"/>
      <c r="H251" s="561"/>
      <c r="I251" s="561"/>
      <c r="J251" s="567"/>
      <c r="K251" s="561"/>
      <c r="L251" s="561"/>
      <c r="M251" s="567"/>
      <c r="N251" s="561"/>
      <c r="O251" s="561"/>
      <c r="P251" s="567"/>
      <c r="Q251" s="561"/>
      <c r="R251" s="561"/>
      <c r="S251" s="567"/>
      <c r="T251" s="1842"/>
      <c r="U251" s="1860"/>
      <c r="V251" s="1912"/>
      <c r="W251" s="1911"/>
    </row>
    <row r="252" spans="1:23" s="545" customFormat="1" ht="99.75" customHeight="1">
      <c r="A252" s="1842"/>
      <c r="B252" s="1903"/>
      <c r="C252" s="709">
        <v>4</v>
      </c>
      <c r="D252" s="594" t="s">
        <v>2018</v>
      </c>
      <c r="E252" s="645"/>
      <c r="F252" s="561" t="s">
        <v>2019</v>
      </c>
      <c r="G252" s="1904"/>
      <c r="H252" s="561"/>
      <c r="I252" s="561"/>
      <c r="J252" s="567"/>
      <c r="K252" s="561"/>
      <c r="L252" s="561"/>
      <c r="M252" s="567"/>
      <c r="N252" s="561"/>
      <c r="O252" s="561"/>
      <c r="P252" s="567"/>
      <c r="Q252" s="561"/>
      <c r="R252" s="561"/>
      <c r="S252" s="567"/>
      <c r="T252" s="1842"/>
      <c r="U252" s="1845"/>
      <c r="V252" s="1912"/>
      <c r="W252" s="1911"/>
    </row>
    <row r="253" spans="1:23" s="545" customFormat="1" ht="38.25" customHeight="1">
      <c r="A253" s="1842" t="s">
        <v>2020</v>
      </c>
      <c r="B253" s="1933" t="s">
        <v>2021</v>
      </c>
      <c r="C253" s="1927">
        <v>4</v>
      </c>
      <c r="D253" s="594" t="s">
        <v>2022</v>
      </c>
      <c r="E253" s="594"/>
      <c r="F253" s="561" t="s">
        <v>2023</v>
      </c>
      <c r="G253" s="1869" t="s">
        <v>2024</v>
      </c>
      <c r="H253" s="567"/>
      <c r="I253" s="561"/>
      <c r="J253" s="561"/>
      <c r="K253" s="567"/>
      <c r="L253" s="561"/>
      <c r="M253" s="561"/>
      <c r="N253" s="567"/>
      <c r="O253" s="561"/>
      <c r="P253" s="561"/>
      <c r="Q253" s="567"/>
      <c r="R253" s="561"/>
      <c r="S253" s="561"/>
      <c r="T253" s="1842" t="s">
        <v>2025</v>
      </c>
      <c r="U253" s="1844">
        <v>3</v>
      </c>
      <c r="V253" s="1912"/>
      <c r="W253" s="1911">
        <f>700*3</f>
        <v>2100</v>
      </c>
    </row>
    <row r="254" spans="1:23" s="545" customFormat="1" ht="45.75" customHeight="1">
      <c r="A254" s="1842"/>
      <c r="B254" s="1933"/>
      <c r="C254" s="1927"/>
      <c r="D254" s="594" t="s">
        <v>2026</v>
      </c>
      <c r="E254" s="594"/>
      <c r="F254" s="561" t="s">
        <v>2027</v>
      </c>
      <c r="G254" s="1904"/>
      <c r="H254" s="567"/>
      <c r="I254" s="561"/>
      <c r="J254" s="561"/>
      <c r="K254" s="567"/>
      <c r="L254" s="561"/>
      <c r="M254" s="561"/>
      <c r="N254" s="567"/>
      <c r="O254" s="561"/>
      <c r="P254" s="561"/>
      <c r="Q254" s="567"/>
      <c r="R254" s="561"/>
      <c r="S254" s="561"/>
      <c r="T254" s="1842"/>
      <c r="U254" s="1860"/>
      <c r="V254" s="1912"/>
      <c r="W254" s="1911"/>
    </row>
    <row r="255" spans="1:23" s="545" customFormat="1" ht="45" customHeight="1">
      <c r="A255" s="1842"/>
      <c r="B255" s="1933"/>
      <c r="C255" s="1927"/>
      <c r="D255" s="594" t="s">
        <v>2028</v>
      </c>
      <c r="E255" s="594"/>
      <c r="F255" s="561" t="s">
        <v>2029</v>
      </c>
      <c r="G255" s="1904"/>
      <c r="H255" s="567"/>
      <c r="I255" s="561"/>
      <c r="J255" s="561"/>
      <c r="K255" s="567"/>
      <c r="L255" s="561"/>
      <c r="M255" s="561"/>
      <c r="N255" s="567"/>
      <c r="O255" s="561"/>
      <c r="P255" s="561"/>
      <c r="Q255" s="567"/>
      <c r="R255" s="561"/>
      <c r="S255" s="561"/>
      <c r="T255" s="1842"/>
      <c r="U255" s="1845"/>
      <c r="V255" s="1912"/>
      <c r="W255" s="1911"/>
    </row>
    <row r="256" spans="1:23" s="545" customFormat="1" ht="46.5" customHeight="1">
      <c r="A256" s="1842" t="s">
        <v>2030</v>
      </c>
      <c r="B256" s="594" t="s">
        <v>2031</v>
      </c>
      <c r="C256" s="644">
        <v>24</v>
      </c>
      <c r="D256" s="594" t="s">
        <v>2032</v>
      </c>
      <c r="E256" s="594"/>
      <c r="F256" s="561" t="s">
        <v>2033</v>
      </c>
      <c r="G256" s="1869" t="s">
        <v>2034</v>
      </c>
      <c r="H256" s="567"/>
      <c r="I256" s="567"/>
      <c r="J256" s="567"/>
      <c r="K256" s="567"/>
      <c r="L256" s="567"/>
      <c r="M256" s="567"/>
      <c r="N256" s="567"/>
      <c r="O256" s="567"/>
      <c r="P256" s="567"/>
      <c r="Q256" s="567"/>
      <c r="R256" s="567"/>
      <c r="S256" s="567"/>
      <c r="T256" s="1842" t="s">
        <v>2035</v>
      </c>
      <c r="U256" s="1844">
        <v>3</v>
      </c>
      <c r="V256" s="1912"/>
      <c r="W256" s="1911">
        <f>300*3</f>
        <v>900</v>
      </c>
    </row>
    <row r="257" spans="1:23" s="545" customFormat="1" ht="39.75" customHeight="1">
      <c r="A257" s="1842"/>
      <c r="B257" s="594" t="s">
        <v>2036</v>
      </c>
      <c r="C257" s="644">
        <v>12</v>
      </c>
      <c r="D257" s="594" t="s">
        <v>2037</v>
      </c>
      <c r="E257" s="594"/>
      <c r="F257" s="561" t="s">
        <v>2038</v>
      </c>
      <c r="G257" s="1904"/>
      <c r="H257" s="567"/>
      <c r="I257" s="567"/>
      <c r="J257" s="567"/>
      <c r="K257" s="567"/>
      <c r="L257" s="567"/>
      <c r="M257" s="567"/>
      <c r="N257" s="567"/>
      <c r="O257" s="567"/>
      <c r="P257" s="567"/>
      <c r="Q257" s="567"/>
      <c r="R257" s="567"/>
      <c r="S257" s="567"/>
      <c r="T257" s="1842"/>
      <c r="U257" s="1860"/>
      <c r="V257" s="1912"/>
      <c r="W257" s="1911"/>
    </row>
    <row r="258" spans="1:23" s="545" customFormat="1" ht="39.75" customHeight="1">
      <c r="A258" s="1842"/>
      <c r="B258" s="594" t="s">
        <v>2039</v>
      </c>
      <c r="C258" s="644">
        <v>12</v>
      </c>
      <c r="D258" s="594" t="s">
        <v>2040</v>
      </c>
      <c r="E258" s="594"/>
      <c r="F258" s="561" t="s">
        <v>2041</v>
      </c>
      <c r="G258" s="1904"/>
      <c r="H258" s="567"/>
      <c r="I258" s="567"/>
      <c r="J258" s="567"/>
      <c r="K258" s="567"/>
      <c r="L258" s="567"/>
      <c r="M258" s="567"/>
      <c r="N258" s="567"/>
      <c r="O258" s="567"/>
      <c r="P258" s="567"/>
      <c r="Q258" s="567"/>
      <c r="R258" s="567"/>
      <c r="S258" s="567"/>
      <c r="T258" s="1842"/>
      <c r="U258" s="1860"/>
      <c r="V258" s="1912"/>
      <c r="W258" s="1911"/>
    </row>
    <row r="259" spans="1:23" s="545" customFormat="1" ht="39.75" customHeight="1">
      <c r="A259" s="1842"/>
      <c r="B259" s="594" t="s">
        <v>2042</v>
      </c>
      <c r="C259" s="644">
        <v>12</v>
      </c>
      <c r="D259" s="594" t="s">
        <v>2043</v>
      </c>
      <c r="E259" s="594"/>
      <c r="F259" s="561" t="s">
        <v>2041</v>
      </c>
      <c r="G259" s="1904"/>
      <c r="H259" s="567"/>
      <c r="I259" s="567"/>
      <c r="J259" s="567"/>
      <c r="K259" s="567"/>
      <c r="L259" s="567"/>
      <c r="M259" s="567"/>
      <c r="N259" s="567"/>
      <c r="O259" s="567"/>
      <c r="P259" s="567"/>
      <c r="Q259" s="567"/>
      <c r="R259" s="567"/>
      <c r="S259" s="567"/>
      <c r="T259" s="1842"/>
      <c r="U259" s="1845"/>
      <c r="V259" s="1912"/>
      <c r="W259" s="1911"/>
    </row>
    <row r="260" spans="1:23" s="545" customFormat="1" ht="45" customHeight="1">
      <c r="A260" s="1842" t="s">
        <v>2044</v>
      </c>
      <c r="B260" s="1933" t="s">
        <v>1947</v>
      </c>
      <c r="C260" s="1949">
        <v>1</v>
      </c>
      <c r="D260" s="594" t="s">
        <v>2045</v>
      </c>
      <c r="E260" s="645"/>
      <c r="F260" s="561" t="s">
        <v>2046</v>
      </c>
      <c r="G260" s="1904" t="s">
        <v>2034</v>
      </c>
      <c r="H260" s="567"/>
      <c r="I260" s="567"/>
      <c r="J260" s="567"/>
      <c r="K260" s="567"/>
      <c r="L260" s="567"/>
      <c r="M260" s="567"/>
      <c r="N260" s="567"/>
      <c r="O260" s="567"/>
      <c r="P260" s="567"/>
      <c r="Q260" s="567"/>
      <c r="R260" s="567"/>
      <c r="S260" s="567"/>
      <c r="T260" s="561"/>
      <c r="U260" s="562"/>
      <c r="V260" s="634"/>
      <c r="W260" s="635"/>
    </row>
    <row r="261" spans="1:23" s="545" customFormat="1" ht="27" customHeight="1">
      <c r="A261" s="1842"/>
      <c r="B261" s="1933"/>
      <c r="C261" s="1949"/>
      <c r="D261" s="594" t="s">
        <v>2047</v>
      </c>
      <c r="E261" s="645"/>
      <c r="F261" s="561" t="s">
        <v>2048</v>
      </c>
      <c r="G261" s="1904"/>
      <c r="H261" s="567"/>
      <c r="I261" s="567"/>
      <c r="J261" s="567"/>
      <c r="K261" s="567"/>
      <c r="L261" s="567"/>
      <c r="M261" s="567"/>
      <c r="N261" s="567"/>
      <c r="O261" s="567"/>
      <c r="P261" s="567"/>
      <c r="Q261" s="567"/>
      <c r="R261" s="567"/>
      <c r="S261" s="567"/>
      <c r="T261" s="568"/>
      <c r="U261" s="569"/>
      <c r="V261" s="692"/>
      <c r="W261" s="652"/>
    </row>
    <row r="262" spans="1:23" s="545" customFormat="1" ht="48" customHeight="1">
      <c r="A262" s="1842"/>
      <c r="B262" s="1867"/>
      <c r="C262" s="1949"/>
      <c r="D262" s="594" t="s">
        <v>2049</v>
      </c>
      <c r="E262" s="645"/>
      <c r="F262" s="561" t="s">
        <v>2050</v>
      </c>
      <c r="G262" s="1904"/>
      <c r="H262" s="567"/>
      <c r="I262" s="567"/>
      <c r="J262" s="567"/>
      <c r="K262" s="567"/>
      <c r="L262" s="567"/>
      <c r="M262" s="567"/>
      <c r="N262" s="567"/>
      <c r="O262" s="567"/>
      <c r="P262" s="567"/>
      <c r="Q262" s="567"/>
      <c r="R262" s="567"/>
      <c r="S262" s="659"/>
      <c r="T262" s="710"/>
      <c r="U262" s="711"/>
      <c r="V262" s="712"/>
      <c r="W262" s="713"/>
    </row>
    <row r="263" spans="1:23" s="545" customFormat="1" ht="33" customHeight="1">
      <c r="A263" s="1842" t="s">
        <v>2051</v>
      </c>
      <c r="B263" s="1933" t="s">
        <v>2052</v>
      </c>
      <c r="C263" s="709"/>
      <c r="D263" s="594" t="s">
        <v>2053</v>
      </c>
      <c r="E263" s="594"/>
      <c r="F263" s="561" t="s">
        <v>2054</v>
      </c>
      <c r="G263" s="1930" t="s">
        <v>2055</v>
      </c>
      <c r="H263" s="567"/>
      <c r="I263" s="561"/>
      <c r="J263" s="561"/>
      <c r="K263" s="561"/>
      <c r="L263" s="561"/>
      <c r="M263" s="561"/>
      <c r="N263" s="561"/>
      <c r="O263" s="561"/>
      <c r="P263" s="561"/>
      <c r="Q263" s="561"/>
      <c r="R263" s="561"/>
      <c r="S263" s="681"/>
      <c r="T263" s="1951"/>
      <c r="U263" s="1951"/>
      <c r="V263" s="1919"/>
      <c r="W263" s="1952"/>
    </row>
    <row r="264" spans="1:23" s="545" customFormat="1" ht="33" customHeight="1">
      <c r="A264" s="1842"/>
      <c r="B264" s="1933"/>
      <c r="C264" s="714">
        <v>1</v>
      </c>
      <c r="D264" s="594" t="s">
        <v>2056</v>
      </c>
      <c r="E264" s="645"/>
      <c r="F264" s="561" t="s">
        <v>2057</v>
      </c>
      <c r="G264" s="1931"/>
      <c r="H264" s="567"/>
      <c r="I264" s="561"/>
      <c r="J264" s="561"/>
      <c r="K264" s="561"/>
      <c r="L264" s="561"/>
      <c r="M264" s="561"/>
      <c r="N264" s="561"/>
      <c r="O264" s="561"/>
      <c r="P264" s="561"/>
      <c r="Q264" s="561"/>
      <c r="R264" s="561"/>
      <c r="S264" s="681"/>
      <c r="T264" s="1951"/>
      <c r="U264" s="1951"/>
      <c r="V264" s="1919"/>
      <c r="W264" s="1952"/>
    </row>
    <row r="265" spans="1:23" s="545" customFormat="1" ht="51.75" customHeight="1">
      <c r="A265" s="1842"/>
      <c r="B265" s="1933"/>
      <c r="C265" s="715"/>
      <c r="D265" s="594" t="s">
        <v>2058</v>
      </c>
      <c r="E265" s="645"/>
      <c r="F265" s="561" t="s">
        <v>2059</v>
      </c>
      <c r="G265" s="1931"/>
      <c r="H265" s="567"/>
      <c r="I265" s="561"/>
      <c r="J265" s="561"/>
      <c r="K265" s="561"/>
      <c r="L265" s="561"/>
      <c r="M265" s="561"/>
      <c r="N265" s="561"/>
      <c r="O265" s="561"/>
      <c r="P265" s="561"/>
      <c r="Q265" s="561"/>
      <c r="R265" s="561"/>
      <c r="S265" s="681"/>
      <c r="T265" s="1951"/>
      <c r="U265" s="1951"/>
      <c r="V265" s="1919"/>
      <c r="W265" s="1952"/>
    </row>
    <row r="266" spans="1:23" s="545" customFormat="1" ht="72.75" customHeight="1">
      <c r="A266" s="1842"/>
      <c r="B266" s="1933"/>
      <c r="C266" s="715"/>
      <c r="D266" s="594" t="s">
        <v>2060</v>
      </c>
      <c r="E266" s="645"/>
      <c r="F266" s="561" t="s">
        <v>2061</v>
      </c>
      <c r="G266" s="1932"/>
      <c r="H266" s="567"/>
      <c r="I266" s="567"/>
      <c r="J266" s="567"/>
      <c r="K266" s="567"/>
      <c r="L266" s="567"/>
      <c r="M266" s="567"/>
      <c r="N266" s="567"/>
      <c r="O266" s="567"/>
      <c r="P266" s="567"/>
      <c r="Q266" s="567"/>
      <c r="R266" s="567"/>
      <c r="S266" s="659"/>
      <c r="T266" s="1951"/>
      <c r="U266" s="1951"/>
      <c r="V266" s="1919"/>
      <c r="W266" s="1952"/>
    </row>
    <row r="267" spans="1:23" s="545" customFormat="1" ht="52.5" customHeight="1">
      <c r="A267" s="1842" t="s">
        <v>2062</v>
      </c>
      <c r="B267" s="1933" t="s">
        <v>2063</v>
      </c>
      <c r="C267" s="1950">
        <v>1</v>
      </c>
      <c r="D267" s="594" t="s">
        <v>2064</v>
      </c>
      <c r="E267" s="645"/>
      <c r="F267" s="561" t="s">
        <v>2065</v>
      </c>
      <c r="G267" s="1930" t="s">
        <v>2055</v>
      </c>
      <c r="H267" s="567"/>
      <c r="I267" s="567"/>
      <c r="J267" s="567"/>
      <c r="K267" s="567"/>
      <c r="L267" s="567"/>
      <c r="M267" s="567"/>
      <c r="N267" s="567"/>
      <c r="O267" s="567"/>
      <c r="P267" s="567"/>
      <c r="Q267" s="567"/>
      <c r="R267" s="567"/>
      <c r="S267" s="659"/>
      <c r="T267" s="1951"/>
      <c r="U267" s="1951"/>
      <c r="V267" s="1919"/>
      <c r="W267" s="1919"/>
    </row>
    <row r="268" spans="1:23" s="545" customFormat="1" ht="33" customHeight="1">
      <c r="A268" s="1842"/>
      <c r="B268" s="1933"/>
      <c r="C268" s="1950"/>
      <c r="D268" s="594" t="s">
        <v>2066</v>
      </c>
      <c r="E268" s="645"/>
      <c r="F268" s="561" t="s">
        <v>2065</v>
      </c>
      <c r="G268" s="1931"/>
      <c r="H268" s="567"/>
      <c r="I268" s="567"/>
      <c r="J268" s="567"/>
      <c r="K268" s="567"/>
      <c r="L268" s="567"/>
      <c r="M268" s="567"/>
      <c r="N268" s="567"/>
      <c r="O268" s="567"/>
      <c r="P268" s="567"/>
      <c r="Q268" s="567"/>
      <c r="R268" s="567"/>
      <c r="S268" s="659"/>
      <c r="T268" s="1951"/>
      <c r="U268" s="1951"/>
      <c r="V268" s="1919"/>
      <c r="W268" s="1919"/>
    </row>
    <row r="269" spans="1:23" s="545" customFormat="1" ht="52.5" customHeight="1">
      <c r="A269" s="1842"/>
      <c r="B269" s="1933"/>
      <c r="C269" s="1950"/>
      <c r="D269" s="594" t="s">
        <v>2067</v>
      </c>
      <c r="E269" s="645"/>
      <c r="F269" s="561" t="s">
        <v>2068</v>
      </c>
      <c r="G269" s="1931"/>
      <c r="H269" s="567"/>
      <c r="I269" s="567"/>
      <c r="J269" s="567"/>
      <c r="K269" s="567"/>
      <c r="L269" s="567"/>
      <c r="M269" s="567"/>
      <c r="N269" s="567"/>
      <c r="O269" s="567"/>
      <c r="P269" s="567"/>
      <c r="Q269" s="567"/>
      <c r="R269" s="567"/>
      <c r="S269" s="659"/>
      <c r="T269" s="1951"/>
      <c r="U269" s="1951"/>
      <c r="V269" s="1919"/>
      <c r="W269" s="1919"/>
    </row>
    <row r="270" spans="1:23" s="545" customFormat="1" ht="39.75" customHeight="1">
      <c r="A270" s="1842"/>
      <c r="B270" s="1933"/>
      <c r="C270" s="1950"/>
      <c r="D270" s="594" t="s">
        <v>2069</v>
      </c>
      <c r="E270" s="645"/>
      <c r="F270" s="561" t="s">
        <v>2070</v>
      </c>
      <c r="G270" s="1931"/>
      <c r="H270" s="567"/>
      <c r="I270" s="567"/>
      <c r="J270" s="567"/>
      <c r="K270" s="567"/>
      <c r="L270" s="567"/>
      <c r="M270" s="567"/>
      <c r="N270" s="567"/>
      <c r="O270" s="567"/>
      <c r="P270" s="567"/>
      <c r="Q270" s="567"/>
      <c r="R270" s="567"/>
      <c r="S270" s="659"/>
      <c r="T270" s="1951"/>
      <c r="U270" s="1951"/>
      <c r="V270" s="1919"/>
      <c r="W270" s="1919"/>
    </row>
    <row r="271" spans="1:23" s="545" customFormat="1" ht="36.75" customHeight="1">
      <c r="A271" s="1842"/>
      <c r="B271" s="1933"/>
      <c r="C271" s="1950"/>
      <c r="D271" s="594" t="s">
        <v>2071</v>
      </c>
      <c r="E271" s="645"/>
      <c r="F271" s="561" t="s">
        <v>2072</v>
      </c>
      <c r="G271" s="1931"/>
      <c r="H271" s="567"/>
      <c r="I271" s="567"/>
      <c r="J271" s="567"/>
      <c r="K271" s="567"/>
      <c r="L271" s="567"/>
      <c r="M271" s="567"/>
      <c r="N271" s="567"/>
      <c r="O271" s="567"/>
      <c r="P271" s="567"/>
      <c r="Q271" s="567"/>
      <c r="R271" s="567"/>
      <c r="S271" s="659"/>
      <c r="T271" s="1951"/>
      <c r="U271" s="1951"/>
      <c r="V271" s="1919"/>
      <c r="W271" s="1919"/>
    </row>
    <row r="272" spans="1:23" s="545" customFormat="1" ht="52.5" customHeight="1">
      <c r="A272" s="1842"/>
      <c r="B272" s="1933"/>
      <c r="C272" s="1950"/>
      <c r="D272" s="594" t="s">
        <v>2073</v>
      </c>
      <c r="E272" s="645"/>
      <c r="F272" s="561" t="s">
        <v>2074</v>
      </c>
      <c r="G272" s="1931"/>
      <c r="H272" s="567"/>
      <c r="I272" s="567"/>
      <c r="J272" s="567"/>
      <c r="K272" s="567"/>
      <c r="L272" s="567"/>
      <c r="M272" s="567"/>
      <c r="N272" s="567"/>
      <c r="O272" s="567"/>
      <c r="P272" s="567"/>
      <c r="Q272" s="567"/>
      <c r="R272" s="567"/>
      <c r="S272" s="659"/>
      <c r="T272" s="1951"/>
      <c r="U272" s="1951"/>
      <c r="V272" s="1919"/>
      <c r="W272" s="1919"/>
    </row>
    <row r="273" spans="1:23" s="545" customFormat="1" ht="36.75" customHeight="1">
      <c r="A273" s="1842"/>
      <c r="B273" s="1933"/>
      <c r="C273" s="1950"/>
      <c r="D273" s="594" t="s">
        <v>2075</v>
      </c>
      <c r="E273" s="645"/>
      <c r="F273" s="561" t="s">
        <v>2076</v>
      </c>
      <c r="G273" s="1932"/>
      <c r="H273" s="567"/>
      <c r="I273" s="567"/>
      <c r="J273" s="567"/>
      <c r="K273" s="567"/>
      <c r="L273" s="567"/>
      <c r="M273" s="567"/>
      <c r="N273" s="567"/>
      <c r="O273" s="567"/>
      <c r="P273" s="567"/>
      <c r="Q273" s="567"/>
      <c r="R273" s="567"/>
      <c r="S273" s="659"/>
      <c r="T273" s="1951"/>
      <c r="U273" s="1951"/>
      <c r="V273" s="1919"/>
      <c r="W273" s="1919"/>
    </row>
    <row r="274" spans="1:23" s="545" customFormat="1" ht="68.25" customHeight="1">
      <c r="A274" s="1842" t="s">
        <v>2077</v>
      </c>
      <c r="B274" s="1933" t="s">
        <v>2078</v>
      </c>
      <c r="C274" s="1950">
        <v>1</v>
      </c>
      <c r="D274" s="594" t="s">
        <v>2079</v>
      </c>
      <c r="E274" s="645"/>
      <c r="F274" s="561" t="s">
        <v>2080</v>
      </c>
      <c r="G274" s="1904" t="s">
        <v>2081</v>
      </c>
      <c r="H274" s="567"/>
      <c r="I274" s="567"/>
      <c r="J274" s="567"/>
      <c r="K274" s="567"/>
      <c r="L274" s="567"/>
      <c r="M274" s="567"/>
      <c r="N274" s="567"/>
      <c r="O274" s="567"/>
      <c r="P274" s="567"/>
      <c r="Q274" s="567"/>
      <c r="R274" s="567"/>
      <c r="S274" s="567"/>
      <c r="T274" s="669"/>
      <c r="U274" s="609"/>
      <c r="V274" s="673"/>
      <c r="W274" s="655"/>
    </row>
    <row r="275" spans="1:23" s="545" customFormat="1" ht="51.75" customHeight="1">
      <c r="A275" s="1842"/>
      <c r="B275" s="1933"/>
      <c r="C275" s="1950"/>
      <c r="D275" s="594" t="s">
        <v>2082</v>
      </c>
      <c r="E275" s="645"/>
      <c r="F275" s="561" t="s">
        <v>2083</v>
      </c>
      <c r="G275" s="1904"/>
      <c r="H275" s="567"/>
      <c r="I275" s="567"/>
      <c r="J275" s="567"/>
      <c r="K275" s="567"/>
      <c r="L275" s="567"/>
      <c r="M275" s="567"/>
      <c r="N275" s="567"/>
      <c r="O275" s="567"/>
      <c r="P275" s="567"/>
      <c r="Q275" s="567"/>
      <c r="R275" s="567"/>
      <c r="S275" s="567"/>
      <c r="T275" s="561"/>
      <c r="U275" s="562"/>
      <c r="V275" s="634"/>
      <c r="W275" s="635"/>
    </row>
    <row r="276" spans="1:23" s="545" customFormat="1" ht="63" customHeight="1">
      <c r="A276" s="1842"/>
      <c r="B276" s="1933"/>
      <c r="C276" s="1950"/>
      <c r="D276" s="594" t="s">
        <v>2084</v>
      </c>
      <c r="E276" s="645"/>
      <c r="F276" s="561" t="s">
        <v>2085</v>
      </c>
      <c r="G276" s="1904"/>
      <c r="H276" s="567"/>
      <c r="I276" s="567"/>
      <c r="J276" s="567"/>
      <c r="K276" s="567"/>
      <c r="L276" s="567"/>
      <c r="M276" s="567"/>
      <c r="N276" s="567"/>
      <c r="O276" s="567"/>
      <c r="P276" s="567"/>
      <c r="Q276" s="567"/>
      <c r="R276" s="567"/>
      <c r="S276" s="567"/>
      <c r="T276" s="561"/>
      <c r="U276" s="562"/>
      <c r="V276" s="634"/>
      <c r="W276" s="635"/>
    </row>
    <row r="277" spans="1:23" s="545" customFormat="1" ht="61.5" customHeight="1">
      <c r="A277" s="1842" t="s">
        <v>2086</v>
      </c>
      <c r="B277" s="1867" t="s">
        <v>2087</v>
      </c>
      <c r="C277" s="1953">
        <v>1</v>
      </c>
      <c r="D277" s="594" t="s">
        <v>2088</v>
      </c>
      <c r="E277" s="594"/>
      <c r="F277" s="561" t="s">
        <v>2089</v>
      </c>
      <c r="G277" s="1904" t="s">
        <v>2090</v>
      </c>
      <c r="H277" s="567"/>
      <c r="I277" s="567"/>
      <c r="J277" s="567"/>
      <c r="K277" s="567"/>
      <c r="L277" s="567"/>
      <c r="M277" s="567"/>
      <c r="N277" s="567"/>
      <c r="O277" s="567"/>
      <c r="P277" s="567"/>
      <c r="Q277" s="567"/>
      <c r="R277" s="567"/>
      <c r="S277" s="567"/>
      <c r="T277" s="561"/>
      <c r="U277" s="562"/>
      <c r="V277" s="634"/>
      <c r="W277" s="635"/>
    </row>
    <row r="278" spans="1:23" s="545" customFormat="1" ht="60" customHeight="1">
      <c r="A278" s="1842"/>
      <c r="B278" s="1867"/>
      <c r="C278" s="1953"/>
      <c r="D278" s="594" t="s">
        <v>2091</v>
      </c>
      <c r="E278" s="594"/>
      <c r="F278" s="561" t="s">
        <v>2092</v>
      </c>
      <c r="G278" s="1904"/>
      <c r="H278" s="567"/>
      <c r="I278" s="567"/>
      <c r="J278" s="567"/>
      <c r="K278" s="567"/>
      <c r="L278" s="567"/>
      <c r="M278" s="567"/>
      <c r="N278" s="567"/>
      <c r="O278" s="567"/>
      <c r="P278" s="567"/>
      <c r="Q278" s="567"/>
      <c r="R278" s="567"/>
      <c r="S278" s="567"/>
      <c r="T278" s="561"/>
      <c r="U278" s="562"/>
      <c r="V278" s="634"/>
      <c r="W278" s="635"/>
    </row>
    <row r="279" spans="1:23" s="545" customFormat="1" ht="48.75" customHeight="1">
      <c r="A279" s="1842"/>
      <c r="B279" s="1867"/>
      <c r="C279" s="1953"/>
      <c r="D279" s="645" t="s">
        <v>2093</v>
      </c>
      <c r="E279" s="645"/>
      <c r="F279" s="561" t="s">
        <v>2094</v>
      </c>
      <c r="G279" s="1904"/>
      <c r="H279" s="567"/>
      <c r="I279" s="567"/>
      <c r="J279" s="567"/>
      <c r="K279" s="567"/>
      <c r="L279" s="567"/>
      <c r="M279" s="567"/>
      <c r="N279" s="567"/>
      <c r="O279" s="567"/>
      <c r="P279" s="567"/>
      <c r="Q279" s="567"/>
      <c r="R279" s="567"/>
      <c r="S279" s="567"/>
      <c r="T279" s="1842"/>
      <c r="U279" s="1844"/>
      <c r="V279" s="1912"/>
      <c r="W279" s="1911"/>
    </row>
    <row r="280" spans="1:23" s="545" customFormat="1" ht="76.5" customHeight="1">
      <c r="A280" s="1842"/>
      <c r="B280" s="645" t="s">
        <v>2095</v>
      </c>
      <c r="C280" s="716">
        <v>1</v>
      </c>
      <c r="D280" s="645" t="s">
        <v>2096</v>
      </c>
      <c r="E280" s="645"/>
      <c r="F280" s="561" t="s">
        <v>2097</v>
      </c>
      <c r="G280" s="1904"/>
      <c r="H280" s="567"/>
      <c r="I280" s="567"/>
      <c r="J280" s="567"/>
      <c r="K280" s="567"/>
      <c r="L280" s="567"/>
      <c r="M280" s="567"/>
      <c r="N280" s="567"/>
      <c r="O280" s="567"/>
      <c r="P280" s="567"/>
      <c r="Q280" s="567"/>
      <c r="R280" s="567"/>
      <c r="S280" s="567"/>
      <c r="T280" s="1842"/>
      <c r="U280" s="1845"/>
      <c r="V280" s="1912"/>
      <c r="W280" s="1911"/>
    </row>
    <row r="281" spans="1:23" s="545" customFormat="1" ht="48.75" customHeight="1">
      <c r="A281" s="1842" t="s">
        <v>2098</v>
      </c>
      <c r="B281" s="1933" t="s">
        <v>2099</v>
      </c>
      <c r="C281" s="1904">
        <v>2</v>
      </c>
      <c r="D281" s="645" t="s">
        <v>2100</v>
      </c>
      <c r="E281" s="645"/>
      <c r="F281" s="561" t="s">
        <v>2101</v>
      </c>
      <c r="G281" s="1904" t="s">
        <v>2102</v>
      </c>
      <c r="H281" s="561"/>
      <c r="I281" s="561"/>
      <c r="J281" s="567"/>
      <c r="K281" s="561"/>
      <c r="L281" s="561"/>
      <c r="M281" s="567"/>
      <c r="N281" s="561"/>
      <c r="O281" s="561"/>
      <c r="P281" s="567"/>
      <c r="Q281" s="561"/>
      <c r="R281" s="561"/>
      <c r="S281" s="567"/>
      <c r="T281" s="561"/>
      <c r="U281" s="562"/>
      <c r="V281" s="634"/>
      <c r="W281" s="635"/>
    </row>
    <row r="282" spans="1:23" s="545" customFormat="1" ht="48.75" customHeight="1">
      <c r="A282" s="1842"/>
      <c r="B282" s="1933"/>
      <c r="C282" s="1904"/>
      <c r="D282" s="645" t="s">
        <v>2103</v>
      </c>
      <c r="E282" s="645"/>
      <c r="F282" s="561" t="s">
        <v>2104</v>
      </c>
      <c r="G282" s="1904"/>
      <c r="H282" s="561"/>
      <c r="I282" s="561"/>
      <c r="J282" s="561"/>
      <c r="K282" s="561"/>
      <c r="L282" s="567"/>
      <c r="M282" s="561"/>
      <c r="N282" s="561"/>
      <c r="O282" s="561"/>
      <c r="P282" s="567"/>
      <c r="Q282" s="561"/>
      <c r="R282" s="561"/>
      <c r="S282" s="561"/>
      <c r="T282" s="561"/>
      <c r="U282" s="562"/>
      <c r="V282" s="634"/>
      <c r="W282" s="635"/>
    </row>
    <row r="283" spans="1:23" s="545" customFormat="1" ht="42" customHeight="1">
      <c r="A283" s="1842"/>
      <c r="B283" s="1933"/>
      <c r="C283" s="1904"/>
      <c r="D283" s="645" t="s">
        <v>2105</v>
      </c>
      <c r="E283" s="645"/>
      <c r="F283" s="561" t="s">
        <v>2106</v>
      </c>
      <c r="G283" s="1904"/>
      <c r="H283" s="561"/>
      <c r="I283" s="561"/>
      <c r="J283" s="561"/>
      <c r="K283" s="561"/>
      <c r="L283" s="567"/>
      <c r="M283" s="561"/>
      <c r="N283" s="561"/>
      <c r="O283" s="561"/>
      <c r="P283" s="567"/>
      <c r="Q283" s="561"/>
      <c r="R283" s="561"/>
      <c r="S283" s="561"/>
      <c r="T283" s="561"/>
      <c r="U283" s="562"/>
      <c r="V283" s="634"/>
      <c r="W283" s="635"/>
    </row>
    <row r="284" spans="1:23" s="545" customFormat="1" ht="57" customHeight="1">
      <c r="A284" s="1842"/>
      <c r="B284" s="1933"/>
      <c r="C284" s="1904"/>
      <c r="D284" s="594" t="s">
        <v>2107</v>
      </c>
      <c r="E284" s="594"/>
      <c r="F284" s="561" t="s">
        <v>2108</v>
      </c>
      <c r="G284" s="1904"/>
      <c r="H284" s="561"/>
      <c r="I284" s="561"/>
      <c r="J284" s="561"/>
      <c r="K284" s="561"/>
      <c r="L284" s="567"/>
      <c r="M284" s="561"/>
      <c r="N284" s="561"/>
      <c r="O284" s="561"/>
      <c r="P284" s="567"/>
      <c r="Q284" s="561"/>
      <c r="R284" s="561"/>
      <c r="S284" s="561"/>
      <c r="T284" s="561"/>
      <c r="U284" s="569"/>
      <c r="V284" s="634"/>
      <c r="W284" s="635"/>
    </row>
    <row r="285" spans="1:23" s="545" customFormat="1" ht="44.25" customHeight="1">
      <c r="A285" s="1842"/>
      <c r="B285" s="1933"/>
      <c r="C285" s="1904"/>
      <c r="D285" s="594" t="s">
        <v>2109</v>
      </c>
      <c r="E285" s="645"/>
      <c r="F285" s="561" t="s">
        <v>2110</v>
      </c>
      <c r="G285" s="1904"/>
      <c r="H285" s="561"/>
      <c r="I285" s="561"/>
      <c r="J285" s="561"/>
      <c r="K285" s="561"/>
      <c r="L285" s="567"/>
      <c r="M285" s="561"/>
      <c r="N285" s="561"/>
      <c r="O285" s="561"/>
      <c r="P285" s="567"/>
      <c r="Q285" s="561"/>
      <c r="R285" s="561"/>
      <c r="S285" s="561"/>
      <c r="T285" s="561"/>
      <c r="U285" s="562"/>
      <c r="V285" s="634"/>
      <c r="W285" s="635"/>
    </row>
    <row r="286" spans="1:23" s="545" customFormat="1" ht="38.25" customHeight="1">
      <c r="A286" s="1842" t="s">
        <v>2111</v>
      </c>
      <c r="B286" s="1933" t="s">
        <v>2112</v>
      </c>
      <c r="C286" s="1904">
        <v>12</v>
      </c>
      <c r="D286" s="594" t="s">
        <v>2113</v>
      </c>
      <c r="E286" s="594"/>
      <c r="F286" s="561" t="s">
        <v>2114</v>
      </c>
      <c r="G286" s="1904" t="s">
        <v>2115</v>
      </c>
      <c r="H286" s="567"/>
      <c r="I286" s="567"/>
      <c r="J286" s="567"/>
      <c r="K286" s="567"/>
      <c r="L286" s="567"/>
      <c r="M286" s="567"/>
      <c r="N286" s="567"/>
      <c r="O286" s="567"/>
      <c r="P286" s="567"/>
      <c r="Q286" s="567"/>
      <c r="R286" s="567"/>
      <c r="S286" s="567"/>
      <c r="T286" s="561"/>
      <c r="U286" s="562"/>
      <c r="V286" s="634"/>
      <c r="W286" s="635"/>
    </row>
    <row r="287" spans="1:23" s="545" customFormat="1" ht="39" customHeight="1">
      <c r="A287" s="1842"/>
      <c r="B287" s="1933"/>
      <c r="C287" s="1904"/>
      <c r="D287" s="594" t="s">
        <v>2116</v>
      </c>
      <c r="E287" s="594"/>
      <c r="F287" s="561" t="s">
        <v>2117</v>
      </c>
      <c r="G287" s="1904"/>
      <c r="H287" s="567"/>
      <c r="I287" s="567"/>
      <c r="J287" s="567"/>
      <c r="K287" s="567"/>
      <c r="L287" s="567"/>
      <c r="M287" s="567"/>
      <c r="N287" s="567"/>
      <c r="O287" s="567"/>
      <c r="P287" s="567"/>
      <c r="Q287" s="567"/>
      <c r="R287" s="567"/>
      <c r="S287" s="567"/>
      <c r="T287" s="561"/>
      <c r="U287" s="562"/>
      <c r="V287" s="634"/>
      <c r="W287" s="635"/>
    </row>
    <row r="288" spans="1:23" s="545" customFormat="1" ht="30.75" customHeight="1">
      <c r="A288" s="1842"/>
      <c r="B288" s="1933"/>
      <c r="C288" s="1904"/>
      <c r="D288" s="594" t="s">
        <v>2118</v>
      </c>
      <c r="E288" s="594"/>
      <c r="F288" s="561" t="s">
        <v>2119</v>
      </c>
      <c r="G288" s="1904"/>
      <c r="H288" s="567"/>
      <c r="I288" s="567"/>
      <c r="J288" s="567"/>
      <c r="K288" s="567"/>
      <c r="L288" s="567"/>
      <c r="M288" s="567"/>
      <c r="N288" s="567"/>
      <c r="O288" s="567"/>
      <c r="P288" s="567"/>
      <c r="Q288" s="567"/>
      <c r="R288" s="567"/>
      <c r="S288" s="567"/>
      <c r="T288" s="561"/>
      <c r="U288" s="562"/>
      <c r="V288" s="717"/>
      <c r="W288" s="718"/>
    </row>
    <row r="289" spans="1:24" s="545" customFormat="1" ht="30.75" customHeight="1">
      <c r="A289" s="1842"/>
      <c r="B289" s="1933"/>
      <c r="C289" s="1904"/>
      <c r="D289" s="594" t="s">
        <v>2120</v>
      </c>
      <c r="E289" s="594"/>
      <c r="F289" s="561" t="s">
        <v>2121</v>
      </c>
      <c r="G289" s="1904"/>
      <c r="H289" s="567"/>
      <c r="I289" s="567"/>
      <c r="J289" s="567"/>
      <c r="K289" s="567"/>
      <c r="L289" s="567"/>
      <c r="M289" s="567"/>
      <c r="N289" s="567"/>
      <c r="O289" s="567"/>
      <c r="P289" s="567"/>
      <c r="Q289" s="567"/>
      <c r="R289" s="567"/>
      <c r="S289" s="567"/>
      <c r="T289" s="561"/>
      <c r="U289" s="562"/>
      <c r="V289" s="717"/>
      <c r="W289" s="718"/>
    </row>
    <row r="290" spans="1:24" s="545" customFormat="1" ht="78" customHeight="1">
      <c r="A290" s="561" t="s">
        <v>2122</v>
      </c>
      <c r="B290" s="561" t="s">
        <v>2123</v>
      </c>
      <c r="C290" s="719">
        <v>12</v>
      </c>
      <c r="D290" s="561" t="s">
        <v>2124</v>
      </c>
      <c r="E290" s="621"/>
      <c r="F290" s="561" t="s">
        <v>2125</v>
      </c>
      <c r="G290" s="562" t="s">
        <v>2126</v>
      </c>
      <c r="H290" s="567"/>
      <c r="I290" s="567"/>
      <c r="J290" s="567"/>
      <c r="K290" s="567"/>
      <c r="L290" s="567"/>
      <c r="M290" s="567"/>
      <c r="N290" s="567"/>
      <c r="O290" s="567"/>
      <c r="P290" s="567"/>
      <c r="Q290" s="567"/>
      <c r="R290" s="567"/>
      <c r="S290" s="567"/>
      <c r="T290" s="685"/>
      <c r="U290" s="720"/>
      <c r="V290" s="721"/>
      <c r="W290" s="722"/>
    </row>
    <row r="291" spans="1:24" s="545" customFormat="1" ht="26.25" customHeight="1">
      <c r="A291" s="1842" t="s">
        <v>2127</v>
      </c>
      <c r="B291" s="1842" t="s">
        <v>2128</v>
      </c>
      <c r="C291" s="1843">
        <v>12</v>
      </c>
      <c r="D291" s="1842" t="s">
        <v>2129</v>
      </c>
      <c r="E291" s="561"/>
      <c r="F291" s="1842" t="s">
        <v>2130</v>
      </c>
      <c r="G291" s="1843" t="s">
        <v>2131</v>
      </c>
      <c r="H291" s="567"/>
      <c r="I291" s="567"/>
      <c r="J291" s="567"/>
      <c r="K291" s="567"/>
      <c r="L291" s="567"/>
      <c r="M291" s="567"/>
      <c r="N291" s="567"/>
      <c r="O291" s="567"/>
      <c r="P291" s="567"/>
      <c r="Q291" s="567"/>
      <c r="R291" s="567"/>
      <c r="S291" s="567"/>
      <c r="T291" s="1942"/>
      <c r="U291" s="1938"/>
      <c r="V291" s="1954"/>
      <c r="W291" s="1955"/>
    </row>
    <row r="292" spans="1:24" s="545" customFormat="1" ht="36" customHeight="1">
      <c r="A292" s="1842"/>
      <c r="B292" s="1842"/>
      <c r="C292" s="1843"/>
      <c r="D292" s="1842"/>
      <c r="E292" s="561"/>
      <c r="F292" s="1905"/>
      <c r="G292" s="1843"/>
      <c r="H292" s="567"/>
      <c r="I292" s="567"/>
      <c r="J292" s="567"/>
      <c r="K292" s="567"/>
      <c r="L292" s="567"/>
      <c r="M292" s="567"/>
      <c r="N292" s="567"/>
      <c r="O292" s="567"/>
      <c r="P292" s="567"/>
      <c r="Q292" s="567"/>
      <c r="R292" s="567"/>
      <c r="S292" s="567"/>
      <c r="T292" s="1942"/>
      <c r="U292" s="1939"/>
      <c r="V292" s="1954"/>
      <c r="W292" s="1955"/>
    </row>
    <row r="293" spans="1:24" s="674" customFormat="1" ht="60">
      <c r="A293" s="1848" t="s">
        <v>2132</v>
      </c>
      <c r="B293" s="1848" t="s">
        <v>2133</v>
      </c>
      <c r="C293" s="1956">
        <v>12</v>
      </c>
      <c r="D293" s="561" t="s">
        <v>2134</v>
      </c>
      <c r="E293" s="561"/>
      <c r="F293" s="561" t="s">
        <v>2135</v>
      </c>
      <c r="G293" s="1844" t="s">
        <v>2136</v>
      </c>
      <c r="H293" s="567"/>
      <c r="I293" s="561"/>
      <c r="J293" s="561"/>
      <c r="K293" s="561"/>
      <c r="L293" s="636"/>
      <c r="M293" s="636"/>
      <c r="N293" s="561"/>
      <c r="O293" s="636"/>
      <c r="P293" s="561"/>
      <c r="Q293" s="561"/>
      <c r="R293" s="636"/>
      <c r="S293" s="636"/>
      <c r="T293" s="561" t="s">
        <v>2137</v>
      </c>
      <c r="U293" s="562"/>
      <c r="V293" s="717">
        <v>2145000</v>
      </c>
      <c r="W293" s="718"/>
    </row>
    <row r="294" spans="1:24" s="674" customFormat="1" ht="36.75" customHeight="1">
      <c r="A294" s="1856"/>
      <c r="B294" s="1856"/>
      <c r="C294" s="1957"/>
      <c r="D294" s="561" t="s">
        <v>2138</v>
      </c>
      <c r="E294" s="561"/>
      <c r="F294" s="561" t="s">
        <v>2135</v>
      </c>
      <c r="G294" s="1860"/>
      <c r="H294" s="567"/>
      <c r="I294" s="567"/>
      <c r="J294" s="567"/>
      <c r="K294" s="567"/>
      <c r="L294" s="567"/>
      <c r="M294" s="567"/>
      <c r="N294" s="567"/>
      <c r="O294" s="567"/>
      <c r="P294" s="567"/>
      <c r="Q294" s="567"/>
      <c r="R294" s="567"/>
      <c r="S294" s="567"/>
      <c r="T294" s="561" t="s">
        <v>2139</v>
      </c>
      <c r="U294" s="562">
        <v>3</v>
      </c>
      <c r="V294" s="717"/>
      <c r="W294" s="718">
        <f>800*3</f>
        <v>2400</v>
      </c>
      <c r="X294" s="627"/>
    </row>
    <row r="295" spans="1:24" s="545" customFormat="1" ht="45">
      <c r="A295" s="1856"/>
      <c r="B295" s="1856"/>
      <c r="C295" s="1957"/>
      <c r="D295" s="568" t="s">
        <v>2140</v>
      </c>
      <c r="E295" s="561"/>
      <c r="F295" s="561" t="s">
        <v>2135</v>
      </c>
      <c r="G295" s="1845"/>
      <c r="H295" s="567"/>
      <c r="I295" s="567"/>
      <c r="J295" s="567"/>
      <c r="K295" s="567"/>
      <c r="L295" s="567"/>
      <c r="M295" s="567"/>
      <c r="N295" s="567"/>
      <c r="O295" s="567"/>
      <c r="P295" s="567"/>
      <c r="Q295" s="567"/>
      <c r="R295" s="567"/>
      <c r="S295" s="567"/>
      <c r="T295" s="561" t="s">
        <v>2141</v>
      </c>
      <c r="U295" s="562">
        <v>1</v>
      </c>
      <c r="V295" s="717"/>
      <c r="W295" s="718">
        <v>1380</v>
      </c>
      <c r="X295" s="546"/>
    </row>
    <row r="296" spans="1:24" s="674" customFormat="1" ht="45">
      <c r="A296" s="1848" t="s">
        <v>2132</v>
      </c>
      <c r="B296" s="1848" t="s">
        <v>2133</v>
      </c>
      <c r="C296" s="1956">
        <v>52</v>
      </c>
      <c r="D296" s="561" t="s">
        <v>2134</v>
      </c>
      <c r="E296" s="561"/>
      <c r="F296" s="561" t="s">
        <v>2135</v>
      </c>
      <c r="G296" s="1844" t="s">
        <v>2142</v>
      </c>
      <c r="H296" s="567"/>
      <c r="I296" s="561"/>
      <c r="J296" s="561"/>
      <c r="K296" s="561"/>
      <c r="L296" s="636"/>
      <c r="M296" s="636"/>
      <c r="N296" s="561"/>
      <c r="O296" s="636"/>
      <c r="P296" s="561"/>
      <c r="Q296" s="561"/>
      <c r="R296" s="636"/>
      <c r="S296" s="636"/>
      <c r="T296" s="636"/>
      <c r="U296" s="680"/>
      <c r="V296" s="723"/>
      <c r="W296" s="724"/>
    </row>
    <row r="297" spans="1:24" s="674" customFormat="1" ht="40.5" customHeight="1">
      <c r="A297" s="1856"/>
      <c r="B297" s="1856"/>
      <c r="C297" s="1957"/>
      <c r="D297" s="561" t="s">
        <v>2138</v>
      </c>
      <c r="E297" s="561"/>
      <c r="F297" s="561" t="s">
        <v>2135</v>
      </c>
      <c r="G297" s="1860"/>
      <c r="H297" s="567"/>
      <c r="I297" s="567"/>
      <c r="J297" s="567"/>
      <c r="K297" s="567"/>
      <c r="L297" s="567"/>
      <c r="M297" s="567"/>
      <c r="N297" s="567"/>
      <c r="O297" s="567"/>
      <c r="P297" s="567"/>
      <c r="Q297" s="567"/>
      <c r="R297" s="567"/>
      <c r="S297" s="567"/>
      <c r="T297" s="636"/>
      <c r="U297" s="680"/>
      <c r="V297" s="723"/>
      <c r="W297" s="724"/>
    </row>
    <row r="298" spans="1:24" s="545" customFormat="1" ht="36" customHeight="1">
      <c r="A298" s="1849"/>
      <c r="B298" s="1849"/>
      <c r="C298" s="1958"/>
      <c r="D298" s="561" t="s">
        <v>2140</v>
      </c>
      <c r="E298" s="561"/>
      <c r="F298" s="561" t="s">
        <v>2135</v>
      </c>
      <c r="G298" s="1845"/>
      <c r="H298" s="567"/>
      <c r="I298" s="567"/>
      <c r="J298" s="567"/>
      <c r="K298" s="567"/>
      <c r="L298" s="567"/>
      <c r="M298" s="567"/>
      <c r="N298" s="567"/>
      <c r="O298" s="567"/>
      <c r="P298" s="567"/>
      <c r="Q298" s="567"/>
      <c r="R298" s="567"/>
      <c r="S298" s="567"/>
      <c r="T298" s="636"/>
      <c r="U298" s="680"/>
      <c r="V298" s="723"/>
      <c r="W298" s="722"/>
    </row>
    <row r="299" spans="1:24" s="674" customFormat="1" ht="60" customHeight="1">
      <c r="A299" s="1842" t="s">
        <v>2143</v>
      </c>
      <c r="B299" s="1848" t="s">
        <v>2144</v>
      </c>
      <c r="C299" s="1844">
        <v>2</v>
      </c>
      <c r="D299" s="561" t="s">
        <v>2145</v>
      </c>
      <c r="E299" s="561"/>
      <c r="F299" s="561" t="s">
        <v>2146</v>
      </c>
      <c r="G299" s="1844" t="s">
        <v>2147</v>
      </c>
      <c r="H299" s="725"/>
      <c r="I299" s="567"/>
      <c r="J299" s="725"/>
      <c r="K299" s="725"/>
      <c r="L299" s="725"/>
      <c r="M299" s="725"/>
      <c r="N299" s="725"/>
      <c r="O299" s="567"/>
      <c r="P299" s="725"/>
      <c r="Q299" s="725"/>
      <c r="R299" s="725"/>
      <c r="S299" s="725"/>
      <c r="T299" s="725"/>
      <c r="U299" s="726"/>
      <c r="V299" s="727"/>
      <c r="W299" s="728"/>
    </row>
    <row r="300" spans="1:24" s="674" customFormat="1" ht="28.5" customHeight="1">
      <c r="A300" s="1842"/>
      <c r="B300" s="1856"/>
      <c r="C300" s="1860"/>
      <c r="D300" s="561" t="s">
        <v>2148</v>
      </c>
      <c r="E300" s="561"/>
      <c r="F300" s="561" t="s">
        <v>1695</v>
      </c>
      <c r="G300" s="1860"/>
      <c r="H300" s="725"/>
      <c r="I300" s="725"/>
      <c r="J300" s="567"/>
      <c r="K300" s="725"/>
      <c r="L300" s="725"/>
      <c r="M300" s="725"/>
      <c r="N300" s="725"/>
      <c r="O300" s="725"/>
      <c r="P300" s="567"/>
      <c r="Q300" s="725"/>
      <c r="R300" s="725"/>
      <c r="S300" s="725"/>
      <c r="T300" s="636"/>
      <c r="U300" s="680"/>
      <c r="V300" s="723"/>
      <c r="W300" s="724"/>
    </row>
    <row r="301" spans="1:24" s="674" customFormat="1" ht="36.75" customHeight="1">
      <c r="A301" s="1842"/>
      <c r="B301" s="1849"/>
      <c r="C301" s="1845"/>
      <c r="D301" s="561" t="s">
        <v>2149</v>
      </c>
      <c r="E301" s="561"/>
      <c r="F301" s="561" t="s">
        <v>2150</v>
      </c>
      <c r="G301" s="1845"/>
      <c r="H301" s="725"/>
      <c r="I301" s="725"/>
      <c r="J301" s="567"/>
      <c r="K301" s="725"/>
      <c r="L301" s="725"/>
      <c r="M301" s="725"/>
      <c r="N301" s="725"/>
      <c r="O301" s="725"/>
      <c r="P301" s="567"/>
      <c r="Q301" s="725"/>
      <c r="R301" s="725"/>
      <c r="S301" s="725"/>
      <c r="T301" s="636"/>
      <c r="U301" s="680"/>
      <c r="V301" s="723"/>
      <c r="W301" s="724"/>
    </row>
    <row r="302" spans="1:24" s="545" customFormat="1" ht="85.5" customHeight="1">
      <c r="A302" s="561" t="s">
        <v>2151</v>
      </c>
      <c r="B302" s="561" t="s">
        <v>2152</v>
      </c>
      <c r="C302" s="641">
        <v>1</v>
      </c>
      <c r="D302" s="561" t="s">
        <v>2153</v>
      </c>
      <c r="E302" s="561"/>
      <c r="F302" s="561" t="s">
        <v>2154</v>
      </c>
      <c r="G302" s="562" t="s">
        <v>2155</v>
      </c>
      <c r="H302" s="725"/>
      <c r="I302" s="561"/>
      <c r="J302" s="610"/>
      <c r="K302" s="561"/>
      <c r="L302" s="611"/>
      <c r="M302" s="610"/>
      <c r="N302" s="611"/>
      <c r="O302" s="561"/>
      <c r="P302" s="610"/>
      <c r="Q302" s="561"/>
      <c r="R302" s="611"/>
      <c r="S302" s="610"/>
      <c r="T302" s="725"/>
      <c r="U302" s="726"/>
      <c r="V302" s="727"/>
      <c r="W302" s="728"/>
    </row>
    <row r="303" spans="1:24" s="545" customFormat="1" ht="113.25" customHeight="1">
      <c r="A303" s="1848" t="s">
        <v>2156</v>
      </c>
      <c r="B303" s="561" t="s">
        <v>2157</v>
      </c>
      <c r="C303" s="562">
        <v>12</v>
      </c>
      <c r="D303" s="561" t="s">
        <v>2158</v>
      </c>
      <c r="E303" s="561"/>
      <c r="F303" s="561" t="s">
        <v>2159</v>
      </c>
      <c r="G303" s="562" t="s">
        <v>2160</v>
      </c>
      <c r="H303" s="610"/>
      <c r="I303" s="610"/>
      <c r="J303" s="610"/>
      <c r="K303" s="610"/>
      <c r="L303" s="610"/>
      <c r="M303" s="610"/>
      <c r="N303" s="610"/>
      <c r="O303" s="610"/>
      <c r="P303" s="610"/>
      <c r="Q303" s="610"/>
      <c r="R303" s="610"/>
      <c r="S303" s="610"/>
      <c r="T303" s="613"/>
      <c r="U303" s="614"/>
      <c r="V303" s="729"/>
      <c r="W303" s="730"/>
    </row>
    <row r="304" spans="1:24" s="545" customFormat="1" ht="78" customHeight="1">
      <c r="A304" s="1856"/>
      <c r="B304" s="561"/>
      <c r="C304" s="641">
        <v>1</v>
      </c>
      <c r="D304" s="561" t="s">
        <v>2161</v>
      </c>
      <c r="E304" s="561"/>
      <c r="F304" s="561" t="s">
        <v>2162</v>
      </c>
      <c r="G304" s="562" t="s">
        <v>2163</v>
      </c>
      <c r="H304" s="610"/>
      <c r="I304" s="610"/>
      <c r="J304" s="610"/>
      <c r="K304" s="610"/>
      <c r="L304" s="610"/>
      <c r="M304" s="610"/>
      <c r="N304" s="610"/>
      <c r="O304" s="610"/>
      <c r="P304" s="610"/>
      <c r="Q304" s="610"/>
      <c r="R304" s="610"/>
      <c r="S304" s="610"/>
      <c r="T304" s="613"/>
      <c r="U304" s="614"/>
      <c r="V304" s="729"/>
      <c r="W304" s="730"/>
    </row>
    <row r="305" spans="1:23" s="545" customFormat="1" ht="99" customHeight="1">
      <c r="A305" s="1849"/>
      <c r="B305" s="561"/>
      <c r="C305" s="562">
        <f>52*3</f>
        <v>156</v>
      </c>
      <c r="D305" s="561" t="s">
        <v>2164</v>
      </c>
      <c r="E305" s="561"/>
      <c r="F305" s="561" t="s">
        <v>2165</v>
      </c>
      <c r="G305" s="562" t="s">
        <v>2155</v>
      </c>
      <c r="H305" s="610"/>
      <c r="I305" s="610"/>
      <c r="J305" s="610"/>
      <c r="K305" s="610"/>
      <c r="L305" s="610"/>
      <c r="M305" s="610"/>
      <c r="N305" s="610"/>
      <c r="O305" s="610"/>
      <c r="P305" s="610"/>
      <c r="Q305" s="610"/>
      <c r="R305" s="610"/>
      <c r="S305" s="610"/>
      <c r="T305" s="613"/>
      <c r="U305" s="614"/>
      <c r="V305" s="729"/>
      <c r="W305" s="730"/>
    </row>
    <row r="306" spans="1:23" s="545" customFormat="1" ht="72" customHeight="1">
      <c r="A306" s="1842" t="s">
        <v>2166</v>
      </c>
      <c r="B306" s="594" t="s">
        <v>2167</v>
      </c>
      <c r="C306" s="595">
        <v>1</v>
      </c>
      <c r="D306" s="561" t="s">
        <v>2168</v>
      </c>
      <c r="E306" s="561"/>
      <c r="F306" s="561" t="s">
        <v>2169</v>
      </c>
      <c r="G306" s="562" t="s">
        <v>2170</v>
      </c>
      <c r="H306" s="610"/>
      <c r="I306" s="610"/>
      <c r="J306" s="565"/>
      <c r="K306" s="565"/>
      <c r="L306" s="565"/>
      <c r="M306" s="565"/>
      <c r="N306" s="565"/>
      <c r="O306" s="565"/>
      <c r="P306" s="565"/>
      <c r="Q306" s="565"/>
      <c r="R306" s="565"/>
      <c r="S306" s="565"/>
      <c r="T306" s="618" t="s">
        <v>2171</v>
      </c>
      <c r="U306" s="563"/>
      <c r="V306" s="717"/>
      <c r="W306" s="718"/>
    </row>
    <row r="307" spans="1:23" s="545" customFormat="1" ht="72" customHeight="1">
      <c r="A307" s="1842"/>
      <c r="B307" s="594" t="s">
        <v>2172</v>
      </c>
      <c r="C307" s="562">
        <v>4</v>
      </c>
      <c r="D307" s="561" t="s">
        <v>2173</v>
      </c>
      <c r="E307" s="561"/>
      <c r="F307" s="561" t="s">
        <v>2174</v>
      </c>
      <c r="G307" s="562" t="s">
        <v>2170</v>
      </c>
      <c r="H307" s="610"/>
      <c r="I307" s="565"/>
      <c r="J307" s="565"/>
      <c r="K307" s="610"/>
      <c r="L307" s="565"/>
      <c r="M307" s="565"/>
      <c r="N307" s="610"/>
      <c r="O307" s="565"/>
      <c r="P307" s="565"/>
      <c r="Q307" s="610"/>
      <c r="R307" s="565"/>
      <c r="S307" s="565"/>
      <c r="T307" s="613"/>
      <c r="U307" s="614"/>
      <c r="V307" s="729"/>
      <c r="W307" s="730"/>
    </row>
    <row r="308" spans="1:23" s="545" customFormat="1" ht="90">
      <c r="A308" s="1842"/>
      <c r="B308" s="594" t="s">
        <v>2175</v>
      </c>
      <c r="C308" s="597">
        <v>3</v>
      </c>
      <c r="D308" s="561" t="s">
        <v>2176</v>
      </c>
      <c r="E308" s="561"/>
      <c r="F308" s="561" t="s">
        <v>2177</v>
      </c>
      <c r="G308" s="562" t="s">
        <v>2170</v>
      </c>
      <c r="H308" s="610"/>
      <c r="I308" s="610"/>
      <c r="J308" s="610"/>
      <c r="K308" s="610"/>
      <c r="L308" s="610"/>
      <c r="M308" s="610"/>
      <c r="N308" s="610"/>
      <c r="O308" s="610"/>
      <c r="P308" s="610"/>
      <c r="Q308" s="610"/>
      <c r="R308" s="610"/>
      <c r="S308" s="610"/>
      <c r="T308" s="618" t="s">
        <v>2178</v>
      </c>
      <c r="U308" s="731">
        <f>9+4</f>
        <v>13</v>
      </c>
      <c r="V308" s="717">
        <f>180000+85000</f>
        <v>265000</v>
      </c>
      <c r="W308" s="718"/>
    </row>
    <row r="309" spans="1:23" s="545" customFormat="1" ht="69" customHeight="1">
      <c r="A309" s="1867" t="s">
        <v>2179</v>
      </c>
      <c r="B309" s="561" t="s">
        <v>2180</v>
      </c>
      <c r="C309" s="641">
        <v>1</v>
      </c>
      <c r="D309" s="561" t="s">
        <v>2181</v>
      </c>
      <c r="E309" s="561"/>
      <c r="F309" s="560" t="s">
        <v>2182</v>
      </c>
      <c r="G309" s="1843" t="s">
        <v>2183</v>
      </c>
      <c r="H309" s="567"/>
      <c r="I309" s="567"/>
      <c r="J309" s="567"/>
      <c r="K309" s="567"/>
      <c r="L309" s="567"/>
      <c r="M309" s="567"/>
      <c r="N309" s="567"/>
      <c r="O309" s="567"/>
      <c r="P309" s="567"/>
      <c r="Q309" s="567"/>
      <c r="R309" s="567"/>
      <c r="S309" s="567"/>
      <c r="T309" s="1842" t="s">
        <v>2184</v>
      </c>
      <c r="U309" s="1844">
        <v>1</v>
      </c>
      <c r="V309" s="1959">
        <v>50000</v>
      </c>
      <c r="W309" s="1960"/>
    </row>
    <row r="310" spans="1:23" s="545" customFormat="1" ht="65.25" customHeight="1">
      <c r="A310" s="1867"/>
      <c r="B310" s="561" t="s">
        <v>2185</v>
      </c>
      <c r="C310" s="641">
        <v>1</v>
      </c>
      <c r="D310" s="561" t="s">
        <v>2186</v>
      </c>
      <c r="E310" s="681"/>
      <c r="F310" s="684" t="s">
        <v>2187</v>
      </c>
      <c r="G310" s="1929"/>
      <c r="H310" s="567"/>
      <c r="I310" s="567"/>
      <c r="J310" s="567"/>
      <c r="K310" s="567"/>
      <c r="L310" s="567"/>
      <c r="M310" s="567"/>
      <c r="N310" s="567"/>
      <c r="O310" s="567"/>
      <c r="P310" s="567"/>
      <c r="Q310" s="567"/>
      <c r="R310" s="567"/>
      <c r="S310" s="567"/>
      <c r="T310" s="1842"/>
      <c r="U310" s="1845"/>
      <c r="V310" s="1959"/>
      <c r="W310" s="1960"/>
    </row>
    <row r="311" spans="1:23" s="545" customFormat="1" ht="51.75" customHeight="1">
      <c r="A311" s="1867" t="s">
        <v>2188</v>
      </c>
      <c r="B311" s="561" t="s">
        <v>2189</v>
      </c>
      <c r="C311" s="641">
        <v>1</v>
      </c>
      <c r="D311" s="561" t="s">
        <v>2181</v>
      </c>
      <c r="E311" s="561"/>
      <c r="F311" s="732" t="s">
        <v>2190</v>
      </c>
      <c r="G311" s="1843" t="s">
        <v>2183</v>
      </c>
      <c r="H311" s="567"/>
      <c r="I311" s="567"/>
      <c r="J311" s="567"/>
      <c r="K311" s="567"/>
      <c r="L311" s="567"/>
      <c r="M311" s="567"/>
      <c r="N311" s="567"/>
      <c r="O311" s="567"/>
      <c r="P311" s="567"/>
      <c r="Q311" s="567"/>
      <c r="R311" s="567"/>
      <c r="S311" s="567"/>
      <c r="T311" s="1842" t="s">
        <v>2191</v>
      </c>
      <c r="U311" s="1844">
        <v>1</v>
      </c>
      <c r="V311" s="1959">
        <v>40000</v>
      </c>
      <c r="W311" s="1960"/>
    </row>
    <row r="312" spans="1:23" s="545" customFormat="1" ht="66.75" customHeight="1">
      <c r="A312" s="1867"/>
      <c r="B312" s="561" t="s">
        <v>2185</v>
      </c>
      <c r="C312" s="641">
        <v>1</v>
      </c>
      <c r="D312" s="561" t="s">
        <v>2186</v>
      </c>
      <c r="E312" s="681"/>
      <c r="F312" s="684" t="s">
        <v>2187</v>
      </c>
      <c r="G312" s="1929"/>
      <c r="H312" s="567"/>
      <c r="I312" s="567"/>
      <c r="J312" s="567"/>
      <c r="K312" s="567"/>
      <c r="L312" s="567"/>
      <c r="M312" s="567"/>
      <c r="N312" s="567"/>
      <c r="O312" s="567"/>
      <c r="P312" s="567"/>
      <c r="Q312" s="567"/>
      <c r="R312" s="567"/>
      <c r="S312" s="567"/>
      <c r="T312" s="1842"/>
      <c r="U312" s="1845"/>
      <c r="V312" s="1959"/>
      <c r="W312" s="1960"/>
    </row>
    <row r="313" spans="1:23" s="545" customFormat="1" ht="63" customHeight="1">
      <c r="A313" s="1867" t="s">
        <v>2192</v>
      </c>
      <c r="B313" s="1842" t="s">
        <v>2193</v>
      </c>
      <c r="C313" s="1865">
        <v>1</v>
      </c>
      <c r="D313" s="561" t="s">
        <v>2194</v>
      </c>
      <c r="E313" s="561"/>
      <c r="F313" s="1860" t="s">
        <v>2195</v>
      </c>
      <c r="G313" s="1844" t="s">
        <v>2196</v>
      </c>
      <c r="H313" s="567"/>
      <c r="I313" s="567"/>
      <c r="J313" s="567"/>
      <c r="K313" s="567"/>
      <c r="L313" s="567"/>
      <c r="M313" s="567"/>
      <c r="N313" s="567"/>
      <c r="O313" s="567"/>
      <c r="P313" s="567"/>
      <c r="Q313" s="567"/>
      <c r="R313" s="567"/>
      <c r="S313" s="567"/>
      <c r="T313" s="1842" t="s">
        <v>3</v>
      </c>
      <c r="U313" s="1844"/>
      <c r="V313" s="1959" t="s">
        <v>3</v>
      </c>
      <c r="W313" s="1960"/>
    </row>
    <row r="314" spans="1:23" s="545" customFormat="1" ht="43.5" customHeight="1">
      <c r="A314" s="1867"/>
      <c r="B314" s="1842"/>
      <c r="C314" s="1865"/>
      <c r="D314" s="561" t="s">
        <v>2197</v>
      </c>
      <c r="E314" s="561"/>
      <c r="F314" s="1860"/>
      <c r="G314" s="1845"/>
      <c r="H314" s="567"/>
      <c r="I314" s="567"/>
      <c r="J314" s="567"/>
      <c r="K314" s="567"/>
      <c r="L314" s="567"/>
      <c r="M314" s="567"/>
      <c r="N314" s="567"/>
      <c r="O314" s="567"/>
      <c r="P314" s="567"/>
      <c r="Q314" s="567"/>
      <c r="R314" s="567"/>
      <c r="S314" s="567"/>
      <c r="T314" s="1842"/>
      <c r="U314" s="1845"/>
      <c r="V314" s="1959"/>
      <c r="W314" s="1960"/>
    </row>
    <row r="315" spans="1:23" s="545" customFormat="1" ht="43.5" customHeight="1">
      <c r="A315" s="1867" t="s">
        <v>2198</v>
      </c>
      <c r="B315" s="1867" t="s">
        <v>2199</v>
      </c>
      <c r="C315" s="1865">
        <v>1</v>
      </c>
      <c r="D315" s="561" t="s">
        <v>2200</v>
      </c>
      <c r="E315" s="681"/>
      <c r="F315" s="684" t="s">
        <v>2201</v>
      </c>
      <c r="G315" s="1929" t="s">
        <v>2202</v>
      </c>
      <c r="H315" s="567"/>
      <c r="I315" s="567"/>
      <c r="J315" s="567"/>
      <c r="K315" s="567"/>
      <c r="L315" s="567"/>
      <c r="M315" s="567"/>
      <c r="N315" s="567"/>
      <c r="O315" s="567"/>
      <c r="P315" s="567"/>
      <c r="Q315" s="567"/>
      <c r="R315" s="567"/>
      <c r="S315" s="567"/>
      <c r="T315" s="1842" t="s">
        <v>2203</v>
      </c>
      <c r="U315" s="1844">
        <v>1</v>
      </c>
      <c r="V315" s="1959">
        <v>500000</v>
      </c>
      <c r="W315" s="1960"/>
    </row>
    <row r="316" spans="1:23" s="545" customFormat="1" ht="43.5" customHeight="1">
      <c r="A316" s="1867"/>
      <c r="B316" s="1867"/>
      <c r="C316" s="1865"/>
      <c r="D316" s="561" t="s">
        <v>2204</v>
      </c>
      <c r="E316" s="681"/>
      <c r="F316" s="684" t="s">
        <v>2205</v>
      </c>
      <c r="G316" s="1929"/>
      <c r="H316" s="567"/>
      <c r="I316" s="567"/>
      <c r="J316" s="567"/>
      <c r="K316" s="567"/>
      <c r="L316" s="567"/>
      <c r="M316" s="567"/>
      <c r="N316" s="567"/>
      <c r="O316" s="567"/>
      <c r="P316" s="567"/>
      <c r="Q316" s="567"/>
      <c r="R316" s="567"/>
      <c r="S316" s="567"/>
      <c r="T316" s="1842"/>
      <c r="U316" s="1860"/>
      <c r="V316" s="1959"/>
      <c r="W316" s="1960"/>
    </row>
    <row r="317" spans="1:23" s="545" customFormat="1" ht="43.5" customHeight="1">
      <c r="A317" s="1867"/>
      <c r="B317" s="1867"/>
      <c r="C317" s="1865"/>
      <c r="D317" s="561" t="s">
        <v>2206</v>
      </c>
      <c r="E317" s="681"/>
      <c r="F317" s="684"/>
      <c r="G317" s="1929"/>
      <c r="H317" s="567"/>
      <c r="I317" s="567"/>
      <c r="J317" s="567"/>
      <c r="K317" s="567"/>
      <c r="L317" s="567"/>
      <c r="M317" s="567"/>
      <c r="N317" s="567"/>
      <c r="O317" s="567"/>
      <c r="P317" s="567"/>
      <c r="Q317" s="567"/>
      <c r="R317" s="567"/>
      <c r="S317" s="567"/>
      <c r="T317" s="1842"/>
      <c r="U317" s="1860"/>
      <c r="V317" s="1959"/>
      <c r="W317" s="1960"/>
    </row>
    <row r="318" spans="1:23" s="545" customFormat="1" ht="43.5" customHeight="1">
      <c r="A318" s="1867"/>
      <c r="B318" s="1867"/>
      <c r="C318" s="1865"/>
      <c r="D318" s="561" t="s">
        <v>2207</v>
      </c>
      <c r="E318" s="681"/>
      <c r="F318" s="684"/>
      <c r="G318" s="1929"/>
      <c r="H318" s="567"/>
      <c r="I318" s="567"/>
      <c r="J318" s="567"/>
      <c r="K318" s="567"/>
      <c r="L318" s="567"/>
      <c r="M318" s="567"/>
      <c r="N318" s="567"/>
      <c r="O318" s="567"/>
      <c r="P318" s="567"/>
      <c r="Q318" s="567"/>
      <c r="R318" s="567"/>
      <c r="S318" s="567"/>
      <c r="T318" s="1842"/>
      <c r="U318" s="1845"/>
      <c r="V318" s="1959"/>
      <c r="W318" s="1960"/>
    </row>
    <row r="319" spans="1:23" s="545" customFormat="1" ht="54" customHeight="1">
      <c r="A319" s="1867" t="s">
        <v>2208</v>
      </c>
      <c r="B319" s="1867" t="s">
        <v>2209</v>
      </c>
      <c r="C319" s="1898">
        <v>1</v>
      </c>
      <c r="D319" s="561" t="s">
        <v>2210</v>
      </c>
      <c r="E319" s="681"/>
      <c r="F319" s="684" t="s">
        <v>2211</v>
      </c>
      <c r="G319" s="1929" t="s">
        <v>2202</v>
      </c>
      <c r="H319" s="561"/>
      <c r="I319" s="561"/>
      <c r="J319" s="561"/>
      <c r="K319" s="561"/>
      <c r="L319" s="561"/>
      <c r="M319" s="561"/>
      <c r="N319" s="594"/>
      <c r="O319" s="567"/>
      <c r="P319" s="567"/>
      <c r="Q319" s="561"/>
      <c r="R319" s="561"/>
      <c r="S319" s="561"/>
      <c r="T319" s="646" t="s">
        <v>2212</v>
      </c>
      <c r="U319" s="622">
        <v>11</v>
      </c>
      <c r="V319" s="1962" t="s">
        <v>2213</v>
      </c>
      <c r="W319" s="1963"/>
    </row>
    <row r="320" spans="1:23" s="545" customFormat="1" ht="43.5" customHeight="1">
      <c r="A320" s="1867"/>
      <c r="B320" s="1867"/>
      <c r="C320" s="1898"/>
      <c r="D320" s="561" t="s">
        <v>2214</v>
      </c>
      <c r="E320" s="681"/>
      <c r="F320" s="684"/>
      <c r="G320" s="1929"/>
      <c r="H320" s="567"/>
      <c r="I320" s="567"/>
      <c r="J320" s="567"/>
      <c r="K320" s="567"/>
      <c r="L320" s="567"/>
      <c r="M320" s="567"/>
      <c r="N320" s="567"/>
      <c r="O320" s="567"/>
      <c r="P320" s="567"/>
      <c r="Q320" s="567"/>
      <c r="R320" s="567"/>
      <c r="S320" s="567"/>
      <c r="T320" s="646" t="s">
        <v>2215</v>
      </c>
      <c r="U320" s="733">
        <v>144</v>
      </c>
      <c r="V320" s="1962" t="s">
        <v>2213</v>
      </c>
      <c r="W320" s="1963"/>
    </row>
    <row r="321" spans="1:23" s="545" customFormat="1" ht="43.5" customHeight="1">
      <c r="A321" s="1867"/>
      <c r="B321" s="1867"/>
      <c r="C321" s="1898"/>
      <c r="D321" s="561" t="s">
        <v>2216</v>
      </c>
      <c r="E321" s="681"/>
      <c r="F321" s="684"/>
      <c r="G321" s="1929"/>
      <c r="H321" s="567"/>
      <c r="I321" s="567"/>
      <c r="J321" s="567"/>
      <c r="K321" s="567"/>
      <c r="L321" s="567"/>
      <c r="M321" s="567"/>
      <c r="N321" s="567"/>
      <c r="O321" s="567"/>
      <c r="P321" s="567"/>
      <c r="Q321" s="567"/>
      <c r="R321" s="567"/>
      <c r="S321" s="567"/>
      <c r="T321" s="734"/>
      <c r="U321" s="684"/>
      <c r="V321" s="735"/>
      <c r="W321" s="718"/>
    </row>
    <row r="322" spans="1:23" s="545" customFormat="1" ht="43.5" customHeight="1">
      <c r="A322" s="1867"/>
      <c r="B322" s="1867"/>
      <c r="C322" s="1898"/>
      <c r="D322" s="561" t="s">
        <v>2217</v>
      </c>
      <c r="E322" s="681"/>
      <c r="F322" s="684"/>
      <c r="G322" s="1929"/>
      <c r="H322" s="567"/>
      <c r="I322" s="567"/>
      <c r="J322" s="567"/>
      <c r="K322" s="567"/>
      <c r="L322" s="567"/>
      <c r="M322" s="567"/>
      <c r="N322" s="567"/>
      <c r="O322" s="567"/>
      <c r="P322" s="567"/>
      <c r="Q322" s="567"/>
      <c r="R322" s="567"/>
      <c r="S322" s="567"/>
      <c r="T322" s="734"/>
      <c r="U322" s="684"/>
      <c r="V322" s="735"/>
      <c r="W322" s="718"/>
    </row>
    <row r="323" spans="1:23" s="545" customFormat="1" ht="48.75" customHeight="1">
      <c r="A323" s="1867"/>
      <c r="B323" s="1867"/>
      <c r="C323" s="1898"/>
      <c r="D323" s="561" t="s">
        <v>2218</v>
      </c>
      <c r="E323" s="681"/>
      <c r="F323" s="684"/>
      <c r="G323" s="1929"/>
      <c r="H323" s="567"/>
      <c r="I323" s="567"/>
      <c r="J323" s="567"/>
      <c r="K323" s="567"/>
      <c r="L323" s="567"/>
      <c r="M323" s="567"/>
      <c r="N323" s="567"/>
      <c r="O323" s="567"/>
      <c r="P323" s="567"/>
      <c r="Q323" s="567"/>
      <c r="R323" s="567"/>
      <c r="S323" s="567"/>
      <c r="T323" s="734"/>
      <c r="U323" s="684"/>
      <c r="V323" s="735"/>
      <c r="W323" s="718"/>
    </row>
    <row r="324" spans="1:23" s="545" customFormat="1" ht="43.5" customHeight="1">
      <c r="A324" s="1867"/>
      <c r="B324" s="1867"/>
      <c r="C324" s="1898"/>
      <c r="D324" s="561" t="s">
        <v>2219</v>
      </c>
      <c r="E324" s="681"/>
      <c r="F324" s="684"/>
      <c r="G324" s="1929"/>
      <c r="H324" s="567"/>
      <c r="I324" s="567"/>
      <c r="J324" s="567"/>
      <c r="K324" s="567"/>
      <c r="L324" s="567"/>
      <c r="M324" s="567"/>
      <c r="N324" s="567"/>
      <c r="O324" s="567"/>
      <c r="P324" s="567"/>
      <c r="Q324" s="567"/>
      <c r="R324" s="567"/>
      <c r="S324" s="567"/>
      <c r="T324" s="734"/>
      <c r="U324" s="684"/>
      <c r="V324" s="735"/>
      <c r="W324" s="718"/>
    </row>
    <row r="325" spans="1:23" s="545" customFormat="1" ht="43.5" customHeight="1">
      <c r="A325" s="1873"/>
      <c r="B325" s="1873"/>
      <c r="C325" s="1862"/>
      <c r="D325" s="568" t="s">
        <v>2220</v>
      </c>
      <c r="E325" s="736"/>
      <c r="F325" s="684"/>
      <c r="G325" s="1961"/>
      <c r="H325" s="691"/>
      <c r="I325" s="691"/>
      <c r="J325" s="691"/>
      <c r="K325" s="691"/>
      <c r="L325" s="691"/>
      <c r="M325" s="691"/>
      <c r="N325" s="691"/>
      <c r="O325" s="691"/>
      <c r="P325" s="691"/>
      <c r="Q325" s="691"/>
      <c r="R325" s="691"/>
      <c r="S325" s="691"/>
      <c r="T325" s="737"/>
      <c r="U325" s="684"/>
      <c r="V325" s="738"/>
      <c r="W325" s="739"/>
    </row>
    <row r="326" spans="1:23" ht="43.5" customHeight="1">
      <c r="A326" s="1977" t="s">
        <v>2221</v>
      </c>
      <c r="B326" s="1977" t="s">
        <v>2222</v>
      </c>
      <c r="C326" s="1981">
        <v>1</v>
      </c>
      <c r="D326" s="710" t="s">
        <v>2223</v>
      </c>
      <c r="E326" s="740"/>
      <c r="F326" s="684" t="s">
        <v>3</v>
      </c>
      <c r="G326" s="1951" t="s">
        <v>2224</v>
      </c>
      <c r="H326" s="689"/>
      <c r="I326" s="689"/>
      <c r="J326" s="689"/>
      <c r="K326" s="689"/>
      <c r="L326" s="689"/>
      <c r="M326" s="689"/>
      <c r="N326" s="741"/>
      <c r="O326" s="689"/>
      <c r="P326" s="689"/>
      <c r="Q326" s="689"/>
      <c r="R326" s="689"/>
      <c r="S326" s="689"/>
      <c r="T326" s="1923" t="s">
        <v>2225</v>
      </c>
      <c r="U326" s="1982">
        <v>1</v>
      </c>
      <c r="V326" s="1968">
        <v>225000</v>
      </c>
      <c r="W326" s="1971"/>
    </row>
    <row r="327" spans="1:23" ht="34.5" customHeight="1">
      <c r="A327" s="1977"/>
      <c r="B327" s="1977"/>
      <c r="C327" s="1981"/>
      <c r="D327" s="710" t="s">
        <v>2226</v>
      </c>
      <c r="E327" s="740"/>
      <c r="F327" s="684"/>
      <c r="G327" s="1951"/>
      <c r="H327" s="689"/>
      <c r="I327" s="689"/>
      <c r="J327" s="689"/>
      <c r="K327" s="689"/>
      <c r="L327" s="689"/>
      <c r="M327" s="689"/>
      <c r="N327" s="741"/>
      <c r="O327" s="689"/>
      <c r="P327" s="689"/>
      <c r="Q327" s="689"/>
      <c r="R327" s="689"/>
      <c r="S327" s="689"/>
      <c r="T327" s="1923"/>
      <c r="U327" s="1982"/>
      <c r="V327" s="1969"/>
      <c r="W327" s="1972"/>
    </row>
    <row r="328" spans="1:23" ht="34.5" customHeight="1">
      <c r="A328" s="1977"/>
      <c r="B328" s="1977"/>
      <c r="C328" s="1981"/>
      <c r="D328" s="710" t="s">
        <v>2227</v>
      </c>
      <c r="E328" s="740"/>
      <c r="F328" s="684"/>
      <c r="G328" s="1951"/>
      <c r="H328" s="689"/>
      <c r="I328" s="689"/>
      <c r="J328" s="689"/>
      <c r="K328" s="689"/>
      <c r="L328" s="689"/>
      <c r="M328" s="689"/>
      <c r="N328" s="741"/>
      <c r="O328" s="689"/>
      <c r="P328" s="689"/>
      <c r="Q328" s="689"/>
      <c r="R328" s="689"/>
      <c r="S328" s="689"/>
      <c r="T328" s="1923"/>
      <c r="U328" s="1982"/>
      <c r="V328" s="1969"/>
      <c r="W328" s="1972"/>
    </row>
    <row r="329" spans="1:23" ht="40.5" customHeight="1">
      <c r="A329" s="1977"/>
      <c r="B329" s="1977"/>
      <c r="C329" s="1981"/>
      <c r="D329" s="710" t="s">
        <v>2228</v>
      </c>
      <c r="E329" s="740"/>
      <c r="F329" s="684" t="s">
        <v>2229</v>
      </c>
      <c r="G329" s="1951"/>
      <c r="H329" s="689"/>
      <c r="I329" s="689"/>
      <c r="J329" s="689"/>
      <c r="K329" s="689"/>
      <c r="L329" s="689"/>
      <c r="M329" s="689"/>
      <c r="N329" s="741"/>
      <c r="O329" s="689"/>
      <c r="P329" s="689"/>
      <c r="Q329" s="689"/>
      <c r="R329" s="689"/>
      <c r="S329" s="689"/>
      <c r="T329" s="1923"/>
      <c r="U329" s="1982"/>
      <c r="V329" s="1969"/>
      <c r="W329" s="1972"/>
    </row>
    <row r="330" spans="1:23" ht="37.5" customHeight="1">
      <c r="A330" s="1977"/>
      <c r="B330" s="1977"/>
      <c r="C330" s="1981"/>
      <c r="D330" s="710" t="s">
        <v>2230</v>
      </c>
      <c r="E330" s="740"/>
      <c r="F330" s="684"/>
      <c r="G330" s="1951"/>
      <c r="H330" s="689"/>
      <c r="I330" s="689"/>
      <c r="J330" s="689"/>
      <c r="K330" s="689"/>
      <c r="L330" s="689"/>
      <c r="M330" s="689"/>
      <c r="N330" s="741"/>
      <c r="O330" s="689"/>
      <c r="P330" s="689"/>
      <c r="Q330" s="689"/>
      <c r="R330" s="689"/>
      <c r="S330" s="689"/>
      <c r="T330" s="1923"/>
      <c r="U330" s="1982"/>
      <c r="V330" s="1970"/>
      <c r="W330" s="1973"/>
    </row>
    <row r="331" spans="1:23" ht="30" customHeight="1">
      <c r="A331" s="1974" t="s">
        <v>2231</v>
      </c>
      <c r="B331" s="1976" t="s">
        <v>2232</v>
      </c>
      <c r="C331" s="1978">
        <v>4</v>
      </c>
      <c r="D331" s="1980" t="s">
        <v>2233</v>
      </c>
      <c r="E331" s="742"/>
      <c r="F331" s="732"/>
      <c r="G331" s="1860" t="s">
        <v>2234</v>
      </c>
      <c r="H331" s="706"/>
      <c r="I331" s="707"/>
      <c r="J331" s="707"/>
      <c r="K331" s="706"/>
      <c r="L331" s="707"/>
      <c r="M331" s="707"/>
      <c r="N331" s="706"/>
      <c r="O331" s="707"/>
      <c r="P331" s="707"/>
      <c r="Q331" s="706"/>
      <c r="R331" s="707"/>
      <c r="S331" s="707"/>
      <c r="T331" s="743" t="s">
        <v>2235</v>
      </c>
      <c r="U331" s="744">
        <v>749</v>
      </c>
      <c r="V331" s="745">
        <v>189780</v>
      </c>
      <c r="W331" s="746"/>
    </row>
    <row r="332" spans="1:23">
      <c r="A332" s="1975"/>
      <c r="B332" s="1977"/>
      <c r="C332" s="1979"/>
      <c r="D332" s="1980"/>
      <c r="E332" s="742"/>
      <c r="F332" s="564"/>
      <c r="G332" s="1860"/>
      <c r="H332" s="567"/>
      <c r="I332" s="594"/>
      <c r="J332" s="594"/>
      <c r="K332" s="567"/>
      <c r="L332" s="594"/>
      <c r="M332" s="594"/>
      <c r="N332" s="567"/>
      <c r="O332" s="594"/>
      <c r="P332" s="594"/>
      <c r="Q332" s="567"/>
      <c r="R332" s="594"/>
      <c r="S332" s="594"/>
      <c r="T332" s="681" t="s">
        <v>2236</v>
      </c>
      <c r="U332" s="747">
        <v>2215</v>
      </c>
      <c r="V332" s="748">
        <v>284072</v>
      </c>
      <c r="W332" s="749"/>
    </row>
    <row r="333" spans="1:23">
      <c r="A333" s="1975"/>
      <c r="B333" s="1977"/>
      <c r="C333" s="1979"/>
      <c r="D333" s="1980"/>
      <c r="E333" s="742"/>
      <c r="F333" s="564"/>
      <c r="G333" s="1860"/>
      <c r="H333" s="567"/>
      <c r="I333" s="594"/>
      <c r="J333" s="594"/>
      <c r="K333" s="567"/>
      <c r="L333" s="594"/>
      <c r="M333" s="594"/>
      <c r="N333" s="567"/>
      <c r="O333" s="594"/>
      <c r="P333" s="594"/>
      <c r="Q333" s="567"/>
      <c r="R333" s="594"/>
      <c r="S333" s="594"/>
      <c r="T333" s="681" t="s">
        <v>2237</v>
      </c>
      <c r="U333" s="750">
        <v>368</v>
      </c>
      <c r="V333" s="748">
        <v>4474000</v>
      </c>
      <c r="W333" s="749"/>
    </row>
    <row r="334" spans="1:23">
      <c r="A334" s="1975"/>
      <c r="B334" s="1977"/>
      <c r="C334" s="1979"/>
      <c r="D334" s="1980"/>
      <c r="E334" s="742"/>
      <c r="F334" s="564"/>
      <c r="G334" s="1860"/>
      <c r="H334" s="567"/>
      <c r="I334" s="594"/>
      <c r="J334" s="594"/>
      <c r="K334" s="567"/>
      <c r="L334" s="594"/>
      <c r="M334" s="594"/>
      <c r="N334" s="567"/>
      <c r="O334" s="594"/>
      <c r="P334" s="594"/>
      <c r="Q334" s="567"/>
      <c r="R334" s="594"/>
      <c r="S334" s="594"/>
      <c r="T334" s="681" t="s">
        <v>2238</v>
      </c>
      <c r="U334" s="750">
        <v>537</v>
      </c>
      <c r="V334" s="748">
        <v>2554000</v>
      </c>
      <c r="W334" s="749"/>
    </row>
    <row r="335" spans="1:23">
      <c r="A335" s="1975"/>
      <c r="B335" s="1977"/>
      <c r="C335" s="1979"/>
      <c r="D335" s="1980"/>
      <c r="E335" s="742"/>
      <c r="F335" s="564"/>
      <c r="G335" s="1860"/>
      <c r="H335" s="567"/>
      <c r="I335" s="594"/>
      <c r="J335" s="594"/>
      <c r="K335" s="567"/>
      <c r="L335" s="594"/>
      <c r="M335" s="594"/>
      <c r="N335" s="567"/>
      <c r="O335" s="594"/>
      <c r="P335" s="594"/>
      <c r="Q335" s="567"/>
      <c r="R335" s="594"/>
      <c r="S335" s="594"/>
      <c r="T335" s="681" t="s">
        <v>2239</v>
      </c>
      <c r="U335" s="750">
        <v>108</v>
      </c>
      <c r="V335" s="748">
        <v>32400</v>
      </c>
      <c r="W335" s="749"/>
    </row>
    <row r="336" spans="1:23" ht="30">
      <c r="A336" s="1975"/>
      <c r="B336" s="1977"/>
      <c r="C336" s="1979"/>
      <c r="D336" s="1965"/>
      <c r="E336" s="742"/>
      <c r="F336" s="564"/>
      <c r="G336" s="1860"/>
      <c r="H336" s="567"/>
      <c r="I336" s="594"/>
      <c r="J336" s="594"/>
      <c r="K336" s="567"/>
      <c r="L336" s="594"/>
      <c r="M336" s="594"/>
      <c r="N336" s="567"/>
      <c r="O336" s="594"/>
      <c r="P336" s="594"/>
      <c r="Q336" s="567"/>
      <c r="R336" s="594"/>
      <c r="S336" s="594"/>
      <c r="T336" s="681" t="s">
        <v>2240</v>
      </c>
      <c r="U336" s="750">
        <v>12</v>
      </c>
      <c r="V336" s="748">
        <v>240000</v>
      </c>
      <c r="W336" s="749"/>
    </row>
    <row r="337" spans="1:23" ht="39.75" customHeight="1">
      <c r="A337" s="1975"/>
      <c r="B337" s="1977"/>
      <c r="C337" s="1979"/>
      <c r="D337" s="1966" t="s">
        <v>2241</v>
      </c>
      <c r="E337" s="742"/>
      <c r="F337" s="564"/>
      <c r="G337" s="1860"/>
      <c r="H337" s="567"/>
      <c r="I337" s="594"/>
      <c r="J337" s="594"/>
      <c r="K337" s="567"/>
      <c r="L337" s="594"/>
      <c r="M337" s="594"/>
      <c r="N337" s="567"/>
      <c r="O337" s="594"/>
      <c r="P337" s="594"/>
      <c r="Q337" s="567"/>
      <c r="R337" s="594"/>
      <c r="S337" s="594"/>
      <c r="T337" s="681" t="s">
        <v>2242</v>
      </c>
      <c r="U337" s="750">
        <v>8</v>
      </c>
      <c r="V337" s="748">
        <v>200000</v>
      </c>
      <c r="W337" s="749"/>
    </row>
    <row r="338" spans="1:23">
      <c r="A338" s="1975"/>
      <c r="B338" s="1977"/>
      <c r="C338" s="1979"/>
      <c r="D338" s="1967"/>
      <c r="E338" s="742"/>
      <c r="F338" s="564"/>
      <c r="G338" s="1860"/>
      <c r="H338" s="567"/>
      <c r="I338" s="594"/>
      <c r="J338" s="594"/>
      <c r="K338" s="567"/>
      <c r="L338" s="594"/>
      <c r="M338" s="594"/>
      <c r="N338" s="567"/>
      <c r="O338" s="594"/>
      <c r="P338" s="594"/>
      <c r="Q338" s="567"/>
      <c r="R338" s="594"/>
      <c r="S338" s="594"/>
      <c r="T338" s="681" t="s">
        <v>2243</v>
      </c>
      <c r="U338" s="751">
        <v>1623</v>
      </c>
      <c r="V338" s="748">
        <v>228750</v>
      </c>
      <c r="W338" s="749"/>
    </row>
    <row r="339" spans="1:23" ht="30" customHeight="1">
      <c r="A339" s="1975"/>
      <c r="B339" s="1977"/>
      <c r="C339" s="1979"/>
      <c r="D339" s="1966" t="s">
        <v>2244</v>
      </c>
      <c r="E339" s="742"/>
      <c r="F339" s="1856" t="s">
        <v>2245</v>
      </c>
      <c r="G339" s="1860"/>
      <c r="H339" s="567"/>
      <c r="I339" s="594"/>
      <c r="J339" s="594"/>
      <c r="K339" s="567"/>
      <c r="L339" s="594"/>
      <c r="M339" s="594"/>
      <c r="N339" s="567"/>
      <c r="O339" s="594"/>
      <c r="P339" s="594"/>
      <c r="Q339" s="567"/>
      <c r="R339" s="594"/>
      <c r="S339" s="594"/>
      <c r="T339" s="681" t="s">
        <v>2246</v>
      </c>
      <c r="U339" s="750">
        <v>486</v>
      </c>
      <c r="V339" s="748">
        <v>207625</v>
      </c>
      <c r="W339" s="749"/>
    </row>
    <row r="340" spans="1:23">
      <c r="A340" s="1975"/>
      <c r="B340" s="1977"/>
      <c r="C340" s="1979"/>
      <c r="D340" s="1967"/>
      <c r="E340" s="742"/>
      <c r="F340" s="1856"/>
      <c r="G340" s="1860"/>
      <c r="H340" s="567"/>
      <c r="I340" s="594"/>
      <c r="J340" s="594"/>
      <c r="K340" s="567"/>
      <c r="L340" s="594"/>
      <c r="M340" s="594"/>
      <c r="N340" s="567"/>
      <c r="O340" s="594"/>
      <c r="P340" s="594"/>
      <c r="Q340" s="567"/>
      <c r="R340" s="594"/>
      <c r="S340" s="594"/>
      <c r="T340" s="681" t="s">
        <v>2247</v>
      </c>
      <c r="U340" s="750">
        <v>42</v>
      </c>
      <c r="V340" s="748">
        <v>133000</v>
      </c>
      <c r="W340" s="749"/>
    </row>
    <row r="341" spans="1:23" ht="30" customHeight="1">
      <c r="A341" s="1975"/>
      <c r="B341" s="1977"/>
      <c r="C341" s="1979"/>
      <c r="D341" s="1964" t="s">
        <v>2248</v>
      </c>
      <c r="E341" s="742"/>
      <c r="F341" s="564"/>
      <c r="G341" s="1860"/>
      <c r="H341" s="567"/>
      <c r="I341" s="594"/>
      <c r="J341" s="594"/>
      <c r="K341" s="567"/>
      <c r="L341" s="594"/>
      <c r="M341" s="594"/>
      <c r="N341" s="567"/>
      <c r="O341" s="594"/>
      <c r="P341" s="594"/>
      <c r="Q341" s="567"/>
      <c r="R341" s="594"/>
      <c r="S341" s="594"/>
      <c r="T341" s="681" t="s">
        <v>2249</v>
      </c>
      <c r="U341" s="750">
        <v>63</v>
      </c>
      <c r="V341" s="748"/>
      <c r="W341" s="749">
        <v>484600</v>
      </c>
    </row>
    <row r="342" spans="1:23">
      <c r="A342" s="1975"/>
      <c r="B342" s="1977"/>
      <c r="C342" s="1979"/>
      <c r="D342" s="1965"/>
      <c r="E342" s="742"/>
      <c r="F342" s="564"/>
      <c r="G342" s="1860"/>
      <c r="H342" s="567"/>
      <c r="I342" s="594"/>
      <c r="J342" s="594"/>
      <c r="K342" s="567"/>
      <c r="L342" s="594"/>
      <c r="M342" s="594"/>
      <c r="N342" s="567"/>
      <c r="O342" s="594"/>
      <c r="P342" s="594"/>
      <c r="Q342" s="567"/>
      <c r="R342" s="594"/>
      <c r="S342" s="594"/>
      <c r="T342" s="681" t="s">
        <v>2250</v>
      </c>
      <c r="U342" s="750">
        <v>427</v>
      </c>
      <c r="V342" s="748">
        <v>960750</v>
      </c>
      <c r="W342" s="749"/>
    </row>
    <row r="343" spans="1:23">
      <c r="A343" s="1975"/>
      <c r="B343" s="1977"/>
      <c r="C343" s="1979"/>
      <c r="D343" s="1966" t="s">
        <v>2251</v>
      </c>
      <c r="E343" s="742"/>
      <c r="F343" s="564"/>
      <c r="G343" s="1860"/>
      <c r="H343" s="567"/>
      <c r="I343" s="594"/>
      <c r="J343" s="594"/>
      <c r="K343" s="567"/>
      <c r="L343" s="594"/>
      <c r="M343" s="594"/>
      <c r="N343" s="567"/>
      <c r="O343" s="594"/>
      <c r="P343" s="594"/>
      <c r="Q343" s="567"/>
      <c r="R343" s="594"/>
      <c r="S343" s="594"/>
      <c r="T343" s="681" t="s">
        <v>2252</v>
      </c>
      <c r="U343" s="750">
        <v>172</v>
      </c>
      <c r="V343" s="748">
        <v>298000</v>
      </c>
      <c r="W343" s="749"/>
    </row>
    <row r="344" spans="1:23">
      <c r="A344" s="1975"/>
      <c r="B344" s="1977"/>
      <c r="C344" s="1979"/>
      <c r="D344" s="1967"/>
      <c r="E344" s="742"/>
      <c r="F344" s="571"/>
      <c r="G344" s="1845"/>
      <c r="H344" s="567"/>
      <c r="I344" s="594"/>
      <c r="J344" s="594"/>
      <c r="K344" s="567"/>
      <c r="L344" s="594"/>
      <c r="M344" s="594"/>
      <c r="N344" s="567"/>
      <c r="O344" s="594"/>
      <c r="P344" s="594"/>
      <c r="Q344" s="567"/>
      <c r="R344" s="594"/>
      <c r="S344" s="594"/>
      <c r="T344" s="681" t="s">
        <v>2253</v>
      </c>
      <c r="U344" s="750">
        <v>210</v>
      </c>
      <c r="V344" s="748">
        <v>105000</v>
      </c>
      <c r="W344" s="749"/>
    </row>
    <row r="345" spans="1:23">
      <c r="V345" s="752"/>
      <c r="W345" s="753"/>
    </row>
    <row r="346" spans="1:23">
      <c r="V346" s="753"/>
      <c r="W346" s="754"/>
    </row>
    <row r="347" spans="1:23">
      <c r="V347" s="755"/>
      <c r="W347" s="753"/>
    </row>
    <row r="348" spans="1:23">
      <c r="V348" s="753"/>
    </row>
  </sheetData>
  <mergeCells count="595">
    <mergeCell ref="D341:D342"/>
    <mergeCell ref="D343:D344"/>
    <mergeCell ref="V326:V330"/>
    <mergeCell ref="W326:W330"/>
    <mergeCell ref="A331:A344"/>
    <mergeCell ref="B331:B344"/>
    <mergeCell ref="C331:C344"/>
    <mergeCell ref="D331:D336"/>
    <mergeCell ref="G331:G344"/>
    <mergeCell ref="D337:D338"/>
    <mergeCell ref="D339:D340"/>
    <mergeCell ref="F339:F340"/>
    <mergeCell ref="A326:A330"/>
    <mergeCell ref="B326:B330"/>
    <mergeCell ref="C326:C330"/>
    <mergeCell ref="G326:G330"/>
    <mergeCell ref="T326:T330"/>
    <mergeCell ref="U326:U330"/>
    <mergeCell ref="W315:W318"/>
    <mergeCell ref="A319:A325"/>
    <mergeCell ref="B319:B325"/>
    <mergeCell ref="C319:C325"/>
    <mergeCell ref="G319:G325"/>
    <mergeCell ref="V319:W319"/>
    <mergeCell ref="V320:W320"/>
    <mergeCell ref="U313:U314"/>
    <mergeCell ref="V313:V314"/>
    <mergeCell ref="W313:W314"/>
    <mergeCell ref="A315:A318"/>
    <mergeCell ref="B315:B318"/>
    <mergeCell ref="C315:C318"/>
    <mergeCell ref="G315:G318"/>
    <mergeCell ref="T315:T318"/>
    <mergeCell ref="U315:U318"/>
    <mergeCell ref="V315:V318"/>
    <mergeCell ref="A313:A314"/>
    <mergeCell ref="B313:B314"/>
    <mergeCell ref="C313:C314"/>
    <mergeCell ref="F313:F314"/>
    <mergeCell ref="G313:G314"/>
    <mergeCell ref="T313:T314"/>
    <mergeCell ref="V309:V310"/>
    <mergeCell ref="W309:W310"/>
    <mergeCell ref="A311:A312"/>
    <mergeCell ref="G311:G312"/>
    <mergeCell ref="T311:T312"/>
    <mergeCell ref="U311:U312"/>
    <mergeCell ref="V311:V312"/>
    <mergeCell ref="W311:W312"/>
    <mergeCell ref="A303:A305"/>
    <mergeCell ref="A306:A308"/>
    <mergeCell ref="A309:A310"/>
    <mergeCell ref="G309:G310"/>
    <mergeCell ref="T309:T310"/>
    <mergeCell ref="U309:U310"/>
    <mergeCell ref="A296:A298"/>
    <mergeCell ref="B296:B298"/>
    <mergeCell ref="C296:C298"/>
    <mergeCell ref="G296:G298"/>
    <mergeCell ref="A299:A301"/>
    <mergeCell ref="B299:B301"/>
    <mergeCell ref="C299:C301"/>
    <mergeCell ref="G299:G301"/>
    <mergeCell ref="T291:T292"/>
    <mergeCell ref="U291:U292"/>
    <mergeCell ref="V291:V292"/>
    <mergeCell ref="W291:W292"/>
    <mergeCell ref="A293:A295"/>
    <mergeCell ref="B293:B295"/>
    <mergeCell ref="C293:C295"/>
    <mergeCell ref="G293:G295"/>
    <mergeCell ref="A286:A289"/>
    <mergeCell ref="B286:B289"/>
    <mergeCell ref="C286:C289"/>
    <mergeCell ref="G286:G289"/>
    <mergeCell ref="A291:A292"/>
    <mergeCell ref="B291:B292"/>
    <mergeCell ref="C291:C292"/>
    <mergeCell ref="D291:D292"/>
    <mergeCell ref="F291:F292"/>
    <mergeCell ref="G291:G292"/>
    <mergeCell ref="V279:V280"/>
    <mergeCell ref="W279:W280"/>
    <mergeCell ref="A281:A285"/>
    <mergeCell ref="B281:B285"/>
    <mergeCell ref="C281:C285"/>
    <mergeCell ref="G281:G285"/>
    <mergeCell ref="A277:A280"/>
    <mergeCell ref="B277:B279"/>
    <mergeCell ref="C277:C279"/>
    <mergeCell ref="G277:G280"/>
    <mergeCell ref="T279:T280"/>
    <mergeCell ref="U279:U280"/>
    <mergeCell ref="V267:V273"/>
    <mergeCell ref="W267:W273"/>
    <mergeCell ref="A274:A276"/>
    <mergeCell ref="B274:B276"/>
    <mergeCell ref="C274:C276"/>
    <mergeCell ref="G274:G276"/>
    <mergeCell ref="T263:T266"/>
    <mergeCell ref="U263:U266"/>
    <mergeCell ref="V263:V266"/>
    <mergeCell ref="W263:W266"/>
    <mergeCell ref="A267:A273"/>
    <mergeCell ref="B267:B273"/>
    <mergeCell ref="C267:C273"/>
    <mergeCell ref="G267:G273"/>
    <mergeCell ref="T267:T273"/>
    <mergeCell ref="U267:U273"/>
    <mergeCell ref="A260:A262"/>
    <mergeCell ref="B260:B262"/>
    <mergeCell ref="C260:C262"/>
    <mergeCell ref="G260:G262"/>
    <mergeCell ref="A263:A266"/>
    <mergeCell ref="B263:B266"/>
    <mergeCell ref="G263:G266"/>
    <mergeCell ref="A256:A259"/>
    <mergeCell ref="G256:G259"/>
    <mergeCell ref="T256:T259"/>
    <mergeCell ref="U256:U259"/>
    <mergeCell ref="V256:V259"/>
    <mergeCell ref="W256:W259"/>
    <mergeCell ref="V248:V252"/>
    <mergeCell ref="W248:W252"/>
    <mergeCell ref="A253:A255"/>
    <mergeCell ref="B253:B255"/>
    <mergeCell ref="C253:C255"/>
    <mergeCell ref="G253:G255"/>
    <mergeCell ref="T253:T255"/>
    <mergeCell ref="U253:U255"/>
    <mergeCell ref="V253:V255"/>
    <mergeCell ref="W253:W255"/>
    <mergeCell ref="A248:A252"/>
    <mergeCell ref="B248:B252"/>
    <mergeCell ref="C248:C250"/>
    <mergeCell ref="G248:G252"/>
    <mergeCell ref="T248:T252"/>
    <mergeCell ref="U248:U252"/>
    <mergeCell ref="A245:A247"/>
    <mergeCell ref="B245:B247"/>
    <mergeCell ref="C245:C247"/>
    <mergeCell ref="G245:G247"/>
    <mergeCell ref="T245:T247"/>
    <mergeCell ref="U245:U247"/>
    <mergeCell ref="V245:V247"/>
    <mergeCell ref="W245:W247"/>
    <mergeCell ref="A240:A244"/>
    <mergeCell ref="B240:B244"/>
    <mergeCell ref="C240:C244"/>
    <mergeCell ref="G240:G244"/>
    <mergeCell ref="T240:T244"/>
    <mergeCell ref="U240:U244"/>
    <mergeCell ref="A237:A239"/>
    <mergeCell ref="B237:B239"/>
    <mergeCell ref="C237:C239"/>
    <mergeCell ref="G237:G239"/>
    <mergeCell ref="T237:T239"/>
    <mergeCell ref="U237:U239"/>
    <mergeCell ref="V237:V239"/>
    <mergeCell ref="W237:W239"/>
    <mergeCell ref="V240:V244"/>
    <mergeCell ref="W240:W244"/>
    <mergeCell ref="V231:V233"/>
    <mergeCell ref="W231:W233"/>
    <mergeCell ref="A234:A236"/>
    <mergeCell ref="B234:B236"/>
    <mergeCell ref="C234:C236"/>
    <mergeCell ref="F234:F236"/>
    <mergeCell ref="G234:G236"/>
    <mergeCell ref="T234:T236"/>
    <mergeCell ref="U234:U236"/>
    <mergeCell ref="V234:V236"/>
    <mergeCell ref="W234:W236"/>
    <mergeCell ref="A231:A233"/>
    <mergeCell ref="B231:B233"/>
    <mergeCell ref="C231:C233"/>
    <mergeCell ref="F231:F233"/>
    <mergeCell ref="G231:G233"/>
    <mergeCell ref="T231:T233"/>
    <mergeCell ref="U231:U233"/>
    <mergeCell ref="A228:A230"/>
    <mergeCell ref="B228:B230"/>
    <mergeCell ref="C228:C230"/>
    <mergeCell ref="F228:F230"/>
    <mergeCell ref="G228:G230"/>
    <mergeCell ref="T228:T230"/>
    <mergeCell ref="A224:A227"/>
    <mergeCell ref="B224:B227"/>
    <mergeCell ref="C224:C227"/>
    <mergeCell ref="G224:G227"/>
    <mergeCell ref="T224:T227"/>
    <mergeCell ref="U224:U227"/>
    <mergeCell ref="V224:V227"/>
    <mergeCell ref="W224:W227"/>
    <mergeCell ref="U228:U230"/>
    <mergeCell ref="V228:V230"/>
    <mergeCell ref="W228:W230"/>
    <mergeCell ref="U216:U220"/>
    <mergeCell ref="V216:V220"/>
    <mergeCell ref="W216:W220"/>
    <mergeCell ref="W221:W223"/>
    <mergeCell ref="A221:A223"/>
    <mergeCell ref="B221:B223"/>
    <mergeCell ref="C221:C223"/>
    <mergeCell ref="G221:G223"/>
    <mergeCell ref="T221:T223"/>
    <mergeCell ref="U221:U223"/>
    <mergeCell ref="V221:V223"/>
    <mergeCell ref="A216:A220"/>
    <mergeCell ref="B216:B220"/>
    <mergeCell ref="C216:C220"/>
    <mergeCell ref="F216:F220"/>
    <mergeCell ref="G216:G220"/>
    <mergeCell ref="T216:T220"/>
    <mergeCell ref="A210:A212"/>
    <mergeCell ref="G210:G212"/>
    <mergeCell ref="A213:A215"/>
    <mergeCell ref="B213:B215"/>
    <mergeCell ref="C213:C215"/>
    <mergeCell ref="G213:G215"/>
    <mergeCell ref="U203:U206"/>
    <mergeCell ref="V203:V206"/>
    <mergeCell ref="W203:W206"/>
    <mergeCell ref="A207:A209"/>
    <mergeCell ref="B207:B209"/>
    <mergeCell ref="C207:C209"/>
    <mergeCell ref="G207:G209"/>
    <mergeCell ref="T199:T201"/>
    <mergeCell ref="A203:A206"/>
    <mergeCell ref="B203:B206"/>
    <mergeCell ref="C203:C206"/>
    <mergeCell ref="G203:G206"/>
    <mergeCell ref="T203:T206"/>
    <mergeCell ref="A195:A197"/>
    <mergeCell ref="B195:B197"/>
    <mergeCell ref="C195:C197"/>
    <mergeCell ref="E195:E197"/>
    <mergeCell ref="G195:G197"/>
    <mergeCell ref="A199:A202"/>
    <mergeCell ref="B199:B202"/>
    <mergeCell ref="C199:C202"/>
    <mergeCell ref="G199:G202"/>
    <mergeCell ref="A189:A191"/>
    <mergeCell ref="B189:B191"/>
    <mergeCell ref="C189:C191"/>
    <mergeCell ref="E189:E191"/>
    <mergeCell ref="G189:G191"/>
    <mergeCell ref="A192:A194"/>
    <mergeCell ref="B192:B194"/>
    <mergeCell ref="C192:C194"/>
    <mergeCell ref="E192:E194"/>
    <mergeCell ref="G192:G194"/>
    <mergeCell ref="W184:W185"/>
    <mergeCell ref="A186:A188"/>
    <mergeCell ref="B186:B188"/>
    <mergeCell ref="C186:C188"/>
    <mergeCell ref="E186:E188"/>
    <mergeCell ref="G186:G188"/>
    <mergeCell ref="V178:V182"/>
    <mergeCell ref="W178:W182"/>
    <mergeCell ref="A184:A185"/>
    <mergeCell ref="B184:B185"/>
    <mergeCell ref="C184:C185"/>
    <mergeCell ref="F184:F185"/>
    <mergeCell ref="G184:G185"/>
    <mergeCell ref="T184:T185"/>
    <mergeCell ref="U184:U185"/>
    <mergeCell ref="V184:V185"/>
    <mergeCell ref="A178:A183"/>
    <mergeCell ref="B178:B182"/>
    <mergeCell ref="C178:C182"/>
    <mergeCell ref="G178:G182"/>
    <mergeCell ref="T178:T182"/>
    <mergeCell ref="U178:U182"/>
    <mergeCell ref="W173:W174"/>
    <mergeCell ref="A175:A177"/>
    <mergeCell ref="B175:B177"/>
    <mergeCell ref="C175:C177"/>
    <mergeCell ref="G175:G177"/>
    <mergeCell ref="T175:T176"/>
    <mergeCell ref="U171:U172"/>
    <mergeCell ref="V171:V172"/>
    <mergeCell ref="W171:W172"/>
    <mergeCell ref="A173:A174"/>
    <mergeCell ref="B173:B174"/>
    <mergeCell ref="C173:C174"/>
    <mergeCell ref="G173:G174"/>
    <mergeCell ref="T173:T174"/>
    <mergeCell ref="U173:U174"/>
    <mergeCell ref="V173:V174"/>
    <mergeCell ref="A168:A170"/>
    <mergeCell ref="B168:B170"/>
    <mergeCell ref="C168:C170"/>
    <mergeCell ref="G168:G170"/>
    <mergeCell ref="T168:T170"/>
    <mergeCell ref="A171:A172"/>
    <mergeCell ref="B171:B172"/>
    <mergeCell ref="C171:C172"/>
    <mergeCell ref="G171:G172"/>
    <mergeCell ref="T171:T172"/>
    <mergeCell ref="A161:A163"/>
    <mergeCell ref="B161:B163"/>
    <mergeCell ref="C161:C163"/>
    <mergeCell ref="G161:G163"/>
    <mergeCell ref="A164:A167"/>
    <mergeCell ref="B164:B167"/>
    <mergeCell ref="C164:C167"/>
    <mergeCell ref="G164:G167"/>
    <mergeCell ref="A150:A155"/>
    <mergeCell ref="B150:B155"/>
    <mergeCell ref="C150:C155"/>
    <mergeCell ref="G150:G155"/>
    <mergeCell ref="A156:A160"/>
    <mergeCell ref="B156:B160"/>
    <mergeCell ref="C156:C160"/>
    <mergeCell ref="G156:G160"/>
    <mergeCell ref="A140:A144"/>
    <mergeCell ref="B140:B144"/>
    <mergeCell ref="C140:C144"/>
    <mergeCell ref="G140:G143"/>
    <mergeCell ref="A145:A149"/>
    <mergeCell ref="B145:B149"/>
    <mergeCell ref="C145:C149"/>
    <mergeCell ref="E145:E149"/>
    <mergeCell ref="G145:G149"/>
    <mergeCell ref="A137:A139"/>
    <mergeCell ref="B137:B139"/>
    <mergeCell ref="C137:C139"/>
    <mergeCell ref="G137:G139"/>
    <mergeCell ref="T137:T139"/>
    <mergeCell ref="W137:W139"/>
    <mergeCell ref="A133:A134"/>
    <mergeCell ref="B133:B134"/>
    <mergeCell ref="C133:C134"/>
    <mergeCell ref="G133:G134"/>
    <mergeCell ref="A135:A136"/>
    <mergeCell ref="B135:B136"/>
    <mergeCell ref="C135:C136"/>
    <mergeCell ref="G135:G136"/>
    <mergeCell ref="W127:W128"/>
    <mergeCell ref="A129:A132"/>
    <mergeCell ref="B129:B132"/>
    <mergeCell ref="C129:C132"/>
    <mergeCell ref="G129:G132"/>
    <mergeCell ref="T129:T132"/>
    <mergeCell ref="V129:V132"/>
    <mergeCell ref="W129:W132"/>
    <mergeCell ref="A127:A128"/>
    <mergeCell ref="B127:B128"/>
    <mergeCell ref="G127:G128"/>
    <mergeCell ref="T127:T128"/>
    <mergeCell ref="U127:U128"/>
    <mergeCell ref="V127:V128"/>
    <mergeCell ref="A120:A122"/>
    <mergeCell ref="B120:B122"/>
    <mergeCell ref="C120:C122"/>
    <mergeCell ref="G120:G122"/>
    <mergeCell ref="A123:A125"/>
    <mergeCell ref="B123:B125"/>
    <mergeCell ref="C123:C125"/>
    <mergeCell ref="G123:G125"/>
    <mergeCell ref="A113:A119"/>
    <mergeCell ref="B113:B119"/>
    <mergeCell ref="C113:C119"/>
    <mergeCell ref="G113:G119"/>
    <mergeCell ref="D118:D119"/>
    <mergeCell ref="F118:F119"/>
    <mergeCell ref="U108:U109"/>
    <mergeCell ref="V108:V109"/>
    <mergeCell ref="W108:W109"/>
    <mergeCell ref="T110:T112"/>
    <mergeCell ref="U110:U112"/>
    <mergeCell ref="V110:V112"/>
    <mergeCell ref="W110:W112"/>
    <mergeCell ref="W102:W103"/>
    <mergeCell ref="A104:A107"/>
    <mergeCell ref="B104:B107"/>
    <mergeCell ref="C104:C107"/>
    <mergeCell ref="G104:G107"/>
    <mergeCell ref="A108:A112"/>
    <mergeCell ref="B108:B112"/>
    <mergeCell ref="C108:C112"/>
    <mergeCell ref="G108:G112"/>
    <mergeCell ref="T108:T109"/>
    <mergeCell ref="A102:A103"/>
    <mergeCell ref="B102:B103"/>
    <mergeCell ref="C102:C103"/>
    <mergeCell ref="G102:G103"/>
    <mergeCell ref="T102:T103"/>
    <mergeCell ref="V102:V103"/>
    <mergeCell ref="A99:A101"/>
    <mergeCell ref="B99:B101"/>
    <mergeCell ref="C99:C101"/>
    <mergeCell ref="D99:D101"/>
    <mergeCell ref="E99:E101"/>
    <mergeCell ref="F99:F101"/>
    <mergeCell ref="T92:T95"/>
    <mergeCell ref="U92:U95"/>
    <mergeCell ref="V92:V95"/>
    <mergeCell ref="G99:G101"/>
    <mergeCell ref="H99:S99"/>
    <mergeCell ref="T99:W99"/>
    <mergeCell ref="H100:J100"/>
    <mergeCell ref="K100:M100"/>
    <mergeCell ref="N100:P100"/>
    <mergeCell ref="Q100:S100"/>
    <mergeCell ref="T100:T101"/>
    <mergeCell ref="V100:W100"/>
    <mergeCell ref="W92:W95"/>
    <mergeCell ref="A97:W97"/>
    <mergeCell ref="H98:S98"/>
    <mergeCell ref="T98:W98"/>
    <mergeCell ref="A89:A91"/>
    <mergeCell ref="B89:B91"/>
    <mergeCell ref="C89:C91"/>
    <mergeCell ref="G89:G91"/>
    <mergeCell ref="A92:A95"/>
    <mergeCell ref="B92:B95"/>
    <mergeCell ref="C92:C95"/>
    <mergeCell ref="G92:G95"/>
    <mergeCell ref="T84:T85"/>
    <mergeCell ref="U84:U85"/>
    <mergeCell ref="V84:V85"/>
    <mergeCell ref="W84:W85"/>
    <mergeCell ref="A86:A88"/>
    <mergeCell ref="B86:B88"/>
    <mergeCell ref="C86:C88"/>
    <mergeCell ref="G86:G88"/>
    <mergeCell ref="A81:A83"/>
    <mergeCell ref="B81:B83"/>
    <mergeCell ref="C81:C83"/>
    <mergeCell ref="G81:G83"/>
    <mergeCell ref="A84:A85"/>
    <mergeCell ref="B84:B85"/>
    <mergeCell ref="C84:C85"/>
    <mergeCell ref="G84:G85"/>
    <mergeCell ref="V75:V76"/>
    <mergeCell ref="W75:W76"/>
    <mergeCell ref="A77:A80"/>
    <mergeCell ref="B77:B80"/>
    <mergeCell ref="C77:C80"/>
    <mergeCell ref="G77:G80"/>
    <mergeCell ref="T77:T80"/>
    <mergeCell ref="U77:U80"/>
    <mergeCell ref="V77:V80"/>
    <mergeCell ref="W77:W80"/>
    <mergeCell ref="A75:A76"/>
    <mergeCell ref="B75:B76"/>
    <mergeCell ref="C75:C76"/>
    <mergeCell ref="G75:G76"/>
    <mergeCell ref="T75:T76"/>
    <mergeCell ref="U75:U76"/>
    <mergeCell ref="H72:S72"/>
    <mergeCell ref="T72:W72"/>
    <mergeCell ref="H73:J73"/>
    <mergeCell ref="K73:M73"/>
    <mergeCell ref="N73:P73"/>
    <mergeCell ref="Q73:S73"/>
    <mergeCell ref="T73:T74"/>
    <mergeCell ref="V73:W73"/>
    <mergeCell ref="A70:W70"/>
    <mergeCell ref="H71:S71"/>
    <mergeCell ref="T71:W71"/>
    <mergeCell ref="A72:A74"/>
    <mergeCell ref="B72:B74"/>
    <mergeCell ref="C72:C74"/>
    <mergeCell ref="D72:D74"/>
    <mergeCell ref="E72:E74"/>
    <mergeCell ref="F72:F74"/>
    <mergeCell ref="G72:G74"/>
    <mergeCell ref="A58:A62"/>
    <mergeCell ref="A63:A65"/>
    <mergeCell ref="B63:B65"/>
    <mergeCell ref="C63:C65"/>
    <mergeCell ref="G63:G65"/>
    <mergeCell ref="A66:A68"/>
    <mergeCell ref="B66:B68"/>
    <mergeCell ref="C66:C68"/>
    <mergeCell ref="G66:G68"/>
    <mergeCell ref="A50:A53"/>
    <mergeCell ref="G50:G53"/>
    <mergeCell ref="A54:A57"/>
    <mergeCell ref="B54:B57"/>
    <mergeCell ref="C54:C57"/>
    <mergeCell ref="F54:F57"/>
    <mergeCell ref="G47:G49"/>
    <mergeCell ref="H47:S47"/>
    <mergeCell ref="T47:W47"/>
    <mergeCell ref="H48:J48"/>
    <mergeCell ref="K48:M48"/>
    <mergeCell ref="N48:P48"/>
    <mergeCell ref="Q48:S48"/>
    <mergeCell ref="T48:T49"/>
    <mergeCell ref="V48:W48"/>
    <mergeCell ref="A47:A49"/>
    <mergeCell ref="B47:B49"/>
    <mergeCell ref="C47:C49"/>
    <mergeCell ref="D47:D49"/>
    <mergeCell ref="E47:E49"/>
    <mergeCell ref="F47:F49"/>
    <mergeCell ref="T42:T43"/>
    <mergeCell ref="U42:U43"/>
    <mergeCell ref="V42:V43"/>
    <mergeCell ref="A45:W45"/>
    <mergeCell ref="H46:S46"/>
    <mergeCell ref="T46:W46"/>
    <mergeCell ref="A38:A41"/>
    <mergeCell ref="B38:B41"/>
    <mergeCell ref="C38:C41"/>
    <mergeCell ref="G38:G41"/>
    <mergeCell ref="A42:A43"/>
    <mergeCell ref="B42:B43"/>
    <mergeCell ref="C42:C43"/>
    <mergeCell ref="G42:G43"/>
    <mergeCell ref="A25:A27"/>
    <mergeCell ref="A29:A31"/>
    <mergeCell ref="A33:W33"/>
    <mergeCell ref="H34:S34"/>
    <mergeCell ref="T34:W34"/>
    <mergeCell ref="A35:A37"/>
    <mergeCell ref="B35:B37"/>
    <mergeCell ref="C35:C37"/>
    <mergeCell ref="D35:D37"/>
    <mergeCell ref="E35:E37"/>
    <mergeCell ref="F35:F37"/>
    <mergeCell ref="G35:G37"/>
    <mergeCell ref="H35:S35"/>
    <mergeCell ref="T35:W35"/>
    <mergeCell ref="H36:J36"/>
    <mergeCell ref="K36:M36"/>
    <mergeCell ref="N36:P36"/>
    <mergeCell ref="Q36:S36"/>
    <mergeCell ref="T36:T37"/>
    <mergeCell ref="V36:W36"/>
    <mergeCell ref="H22:S22"/>
    <mergeCell ref="T22:W22"/>
    <mergeCell ref="H23:J23"/>
    <mergeCell ref="K23:M23"/>
    <mergeCell ref="N23:P23"/>
    <mergeCell ref="Q23:S23"/>
    <mergeCell ref="T23:T24"/>
    <mergeCell ref="V23:W23"/>
    <mergeCell ref="A20:W20"/>
    <mergeCell ref="H21:S21"/>
    <mergeCell ref="T21:W21"/>
    <mergeCell ref="A22:A24"/>
    <mergeCell ref="B22:B24"/>
    <mergeCell ref="C22:C24"/>
    <mergeCell ref="D22:D24"/>
    <mergeCell ref="E22:E24"/>
    <mergeCell ref="F22:F24"/>
    <mergeCell ref="G22:G24"/>
    <mergeCell ref="O14:O15"/>
    <mergeCell ref="P14:P15"/>
    <mergeCell ref="Q14:Q15"/>
    <mergeCell ref="R14:R15"/>
    <mergeCell ref="S14:S15"/>
    <mergeCell ref="A18:A19"/>
    <mergeCell ref="B18:B19"/>
    <mergeCell ref="C18:C19"/>
    <mergeCell ref="G18:G19"/>
    <mergeCell ref="I14:I15"/>
    <mergeCell ref="J14:J15"/>
    <mergeCell ref="K14:K15"/>
    <mergeCell ref="L14:L15"/>
    <mergeCell ref="M14:M15"/>
    <mergeCell ref="N14:N15"/>
    <mergeCell ref="B14:B16"/>
    <mergeCell ref="C14:C16"/>
    <mergeCell ref="D14:D15"/>
    <mergeCell ref="F14:F15"/>
    <mergeCell ref="G14:G16"/>
    <mergeCell ref="H14:H15"/>
    <mergeCell ref="A11:A13"/>
    <mergeCell ref="B11:B13"/>
    <mergeCell ref="C11:C13"/>
    <mergeCell ref="D11:D13"/>
    <mergeCell ref="E11:E13"/>
    <mergeCell ref="F11:F13"/>
    <mergeCell ref="A3:W3"/>
    <mergeCell ref="A4:W4"/>
    <mergeCell ref="A5:W5"/>
    <mergeCell ref="A8:W8"/>
    <mergeCell ref="A9:W9"/>
    <mergeCell ref="H10:S10"/>
    <mergeCell ref="T10:W10"/>
    <mergeCell ref="G11:G13"/>
    <mergeCell ref="H11:S11"/>
    <mergeCell ref="T11:W11"/>
    <mergeCell ref="H12:J12"/>
    <mergeCell ref="K12:M12"/>
    <mergeCell ref="N12:P12"/>
    <mergeCell ref="Q12:S12"/>
    <mergeCell ref="T12:T13"/>
    <mergeCell ref="V12:W12"/>
  </mergeCells>
  <pageMargins left="0.82677165354330717" right="0.82677165354330717" top="0.23622047244094491" bottom="0.23622047244094491" header="0.31496062992125984" footer="0.31496062992125984"/>
  <pageSetup scale="31" fitToHeight="0" orientation="landscape" cellComments="asDisplayed" r:id="rId1"/>
  <headerFooter>
    <oddFooter>&amp;LDIRECCIÓN PLANIFICACIÓN Y DESARROLLO&amp;R&amp;P/&amp;N
&amp;D</oddFooter>
  </headerFooter>
  <rowBreaks count="13" manualBreakCount="13">
    <brk id="31" max="20" man="1"/>
    <brk id="51" max="20" man="1"/>
    <brk id="81" max="20" man="1"/>
    <brk id="97" max="20" man="1"/>
    <brk id="156" max="20" man="1"/>
    <brk id="173" max="20" man="1"/>
    <brk id="197" max="20" man="1"/>
    <brk id="249" max="20" man="1"/>
    <brk id="263" max="20" man="1"/>
    <brk id="282" max="20" man="1"/>
    <brk id="292" max="20" man="1"/>
    <brk id="333" max="20" man="1"/>
    <brk id="369" max="20"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87"/>
  <sheetViews>
    <sheetView showGridLines="0" topLeftCell="A10" zoomScale="30" zoomScaleNormal="30" zoomScaleSheetLayoutView="33" workbookViewId="0">
      <selection activeCell="D20" sqref="D20"/>
    </sheetView>
  </sheetViews>
  <sheetFormatPr baseColWidth="10" defaultRowHeight="86.25" customHeight="1"/>
  <cols>
    <col min="1" max="1" width="149" style="454" customWidth="1"/>
    <col min="2" max="2" width="49.5703125" style="454" hidden="1" customWidth="1"/>
    <col min="3" max="3" width="12.140625" style="454" hidden="1" customWidth="1"/>
    <col min="4" max="4" width="114.140625" style="454" customWidth="1"/>
    <col min="5" max="5" width="102.140625" style="455" customWidth="1"/>
    <col min="6" max="6" width="49.85546875" style="454" customWidth="1"/>
    <col min="7" max="7" width="16.140625" style="454" customWidth="1"/>
    <col min="8" max="8" width="15.28515625" style="454" customWidth="1"/>
    <col min="9" max="9" width="13.5703125" style="454" customWidth="1"/>
    <col min="10" max="11" width="13" style="454" customWidth="1"/>
    <col min="12" max="12" width="16.85546875" style="454" customWidth="1"/>
    <col min="13" max="13" width="13.42578125" style="454" customWidth="1"/>
    <col min="14" max="14" width="17" style="454" customWidth="1"/>
    <col min="15" max="15" width="13.5703125" style="454" customWidth="1"/>
    <col min="16" max="16" width="14.42578125" style="454" customWidth="1"/>
    <col min="17" max="17" width="15.28515625" style="454" customWidth="1"/>
    <col min="18" max="18" width="18.28515625" style="454" customWidth="1"/>
    <col min="19" max="19" width="93.85546875" style="456" customWidth="1"/>
    <col min="20" max="20" width="26" style="456" customWidth="1"/>
    <col min="21" max="21" width="30.140625" style="456" customWidth="1"/>
    <col min="22" max="22" width="11.42578125" style="454"/>
    <col min="23" max="23" width="79.5703125" style="454" customWidth="1"/>
    <col min="24" max="256" width="11.42578125" style="454"/>
    <col min="257" max="257" width="149" style="454" customWidth="1"/>
    <col min="258" max="259" width="0" style="454" hidden="1" customWidth="1"/>
    <col min="260" max="260" width="114.140625" style="454" customWidth="1"/>
    <col min="261" max="261" width="135.42578125" style="454" customWidth="1"/>
    <col min="262" max="262" width="49.85546875" style="454" customWidth="1"/>
    <col min="263" max="263" width="16.140625" style="454" customWidth="1"/>
    <col min="264" max="264" width="15.28515625" style="454" customWidth="1"/>
    <col min="265" max="265" width="13.5703125" style="454" customWidth="1"/>
    <col min="266" max="267" width="13" style="454" customWidth="1"/>
    <col min="268" max="268" width="16.85546875" style="454" customWidth="1"/>
    <col min="269" max="269" width="13.42578125" style="454" customWidth="1"/>
    <col min="270" max="270" width="17" style="454" customWidth="1"/>
    <col min="271" max="271" width="13.5703125" style="454" customWidth="1"/>
    <col min="272" max="272" width="14.42578125" style="454" customWidth="1"/>
    <col min="273" max="273" width="15.28515625" style="454" customWidth="1"/>
    <col min="274" max="274" width="18.28515625" style="454" customWidth="1"/>
    <col min="275" max="275" width="93.85546875" style="454" customWidth="1"/>
    <col min="276" max="276" width="26" style="454" customWidth="1"/>
    <col min="277" max="277" width="30.140625" style="454" customWidth="1"/>
    <col min="278" max="278" width="11.42578125" style="454"/>
    <col min="279" max="279" width="79.5703125" style="454" customWidth="1"/>
    <col min="280" max="512" width="11.42578125" style="454"/>
    <col min="513" max="513" width="149" style="454" customWidth="1"/>
    <col min="514" max="515" width="0" style="454" hidden="1" customWidth="1"/>
    <col min="516" max="516" width="114.140625" style="454" customWidth="1"/>
    <col min="517" max="517" width="135.42578125" style="454" customWidth="1"/>
    <col min="518" max="518" width="49.85546875" style="454" customWidth="1"/>
    <col min="519" max="519" width="16.140625" style="454" customWidth="1"/>
    <col min="520" max="520" width="15.28515625" style="454" customWidth="1"/>
    <col min="521" max="521" width="13.5703125" style="454" customWidth="1"/>
    <col min="522" max="523" width="13" style="454" customWidth="1"/>
    <col min="524" max="524" width="16.85546875" style="454" customWidth="1"/>
    <col min="525" max="525" width="13.42578125" style="454" customWidth="1"/>
    <col min="526" max="526" width="17" style="454" customWidth="1"/>
    <col min="527" max="527" width="13.5703125" style="454" customWidth="1"/>
    <col min="528" max="528" width="14.42578125" style="454" customWidth="1"/>
    <col min="529" max="529" width="15.28515625" style="454" customWidth="1"/>
    <col min="530" max="530" width="18.28515625" style="454" customWidth="1"/>
    <col min="531" max="531" width="93.85546875" style="454" customWidth="1"/>
    <col min="532" max="532" width="26" style="454" customWidth="1"/>
    <col min="533" max="533" width="30.140625" style="454" customWidth="1"/>
    <col min="534" max="534" width="11.42578125" style="454"/>
    <col min="535" max="535" width="79.5703125" style="454" customWidth="1"/>
    <col min="536" max="768" width="11.42578125" style="454"/>
    <col min="769" max="769" width="149" style="454" customWidth="1"/>
    <col min="770" max="771" width="0" style="454" hidden="1" customWidth="1"/>
    <col min="772" max="772" width="114.140625" style="454" customWidth="1"/>
    <col min="773" max="773" width="135.42578125" style="454" customWidth="1"/>
    <col min="774" max="774" width="49.85546875" style="454" customWidth="1"/>
    <col min="775" max="775" width="16.140625" style="454" customWidth="1"/>
    <col min="776" max="776" width="15.28515625" style="454" customWidth="1"/>
    <col min="777" max="777" width="13.5703125" style="454" customWidth="1"/>
    <col min="778" max="779" width="13" style="454" customWidth="1"/>
    <col min="780" max="780" width="16.85546875" style="454" customWidth="1"/>
    <col min="781" max="781" width="13.42578125" style="454" customWidth="1"/>
    <col min="782" max="782" width="17" style="454" customWidth="1"/>
    <col min="783" max="783" width="13.5703125" style="454" customWidth="1"/>
    <col min="784" max="784" width="14.42578125" style="454" customWidth="1"/>
    <col min="785" max="785" width="15.28515625" style="454" customWidth="1"/>
    <col min="786" max="786" width="18.28515625" style="454" customWidth="1"/>
    <col min="787" max="787" width="93.85546875" style="454" customWidth="1"/>
    <col min="788" max="788" width="26" style="454" customWidth="1"/>
    <col min="789" max="789" width="30.140625" style="454" customWidth="1"/>
    <col min="790" max="790" width="11.42578125" style="454"/>
    <col min="791" max="791" width="79.5703125" style="454" customWidth="1"/>
    <col min="792" max="1024" width="11.42578125" style="454"/>
    <col min="1025" max="1025" width="149" style="454" customWidth="1"/>
    <col min="1026" max="1027" width="0" style="454" hidden="1" customWidth="1"/>
    <col min="1028" max="1028" width="114.140625" style="454" customWidth="1"/>
    <col min="1029" max="1029" width="135.42578125" style="454" customWidth="1"/>
    <col min="1030" max="1030" width="49.85546875" style="454" customWidth="1"/>
    <col min="1031" max="1031" width="16.140625" style="454" customWidth="1"/>
    <col min="1032" max="1032" width="15.28515625" style="454" customWidth="1"/>
    <col min="1033" max="1033" width="13.5703125" style="454" customWidth="1"/>
    <col min="1034" max="1035" width="13" style="454" customWidth="1"/>
    <col min="1036" max="1036" width="16.85546875" style="454" customWidth="1"/>
    <col min="1037" max="1037" width="13.42578125" style="454" customWidth="1"/>
    <col min="1038" max="1038" width="17" style="454" customWidth="1"/>
    <col min="1039" max="1039" width="13.5703125" style="454" customWidth="1"/>
    <col min="1040" max="1040" width="14.42578125" style="454" customWidth="1"/>
    <col min="1041" max="1041" width="15.28515625" style="454" customWidth="1"/>
    <col min="1042" max="1042" width="18.28515625" style="454" customWidth="1"/>
    <col min="1043" max="1043" width="93.85546875" style="454" customWidth="1"/>
    <col min="1044" max="1044" width="26" style="454" customWidth="1"/>
    <col min="1045" max="1045" width="30.140625" style="454" customWidth="1"/>
    <col min="1046" max="1046" width="11.42578125" style="454"/>
    <col min="1047" max="1047" width="79.5703125" style="454" customWidth="1"/>
    <col min="1048" max="1280" width="11.42578125" style="454"/>
    <col min="1281" max="1281" width="149" style="454" customWidth="1"/>
    <col min="1282" max="1283" width="0" style="454" hidden="1" customWidth="1"/>
    <col min="1284" max="1284" width="114.140625" style="454" customWidth="1"/>
    <col min="1285" max="1285" width="135.42578125" style="454" customWidth="1"/>
    <col min="1286" max="1286" width="49.85546875" style="454" customWidth="1"/>
    <col min="1287" max="1287" width="16.140625" style="454" customWidth="1"/>
    <col min="1288" max="1288" width="15.28515625" style="454" customWidth="1"/>
    <col min="1289" max="1289" width="13.5703125" style="454" customWidth="1"/>
    <col min="1290" max="1291" width="13" style="454" customWidth="1"/>
    <col min="1292" max="1292" width="16.85546875" style="454" customWidth="1"/>
    <col min="1293" max="1293" width="13.42578125" style="454" customWidth="1"/>
    <col min="1294" max="1294" width="17" style="454" customWidth="1"/>
    <col min="1295" max="1295" width="13.5703125" style="454" customWidth="1"/>
    <col min="1296" max="1296" width="14.42578125" style="454" customWidth="1"/>
    <col min="1297" max="1297" width="15.28515625" style="454" customWidth="1"/>
    <col min="1298" max="1298" width="18.28515625" style="454" customWidth="1"/>
    <col min="1299" max="1299" width="93.85546875" style="454" customWidth="1"/>
    <col min="1300" max="1300" width="26" style="454" customWidth="1"/>
    <col min="1301" max="1301" width="30.140625" style="454" customWidth="1"/>
    <col min="1302" max="1302" width="11.42578125" style="454"/>
    <col min="1303" max="1303" width="79.5703125" style="454" customWidth="1"/>
    <col min="1304" max="1536" width="11.42578125" style="454"/>
    <col min="1537" max="1537" width="149" style="454" customWidth="1"/>
    <col min="1538" max="1539" width="0" style="454" hidden="1" customWidth="1"/>
    <col min="1540" max="1540" width="114.140625" style="454" customWidth="1"/>
    <col min="1541" max="1541" width="135.42578125" style="454" customWidth="1"/>
    <col min="1542" max="1542" width="49.85546875" style="454" customWidth="1"/>
    <col min="1543" max="1543" width="16.140625" style="454" customWidth="1"/>
    <col min="1544" max="1544" width="15.28515625" style="454" customWidth="1"/>
    <col min="1545" max="1545" width="13.5703125" style="454" customWidth="1"/>
    <col min="1546" max="1547" width="13" style="454" customWidth="1"/>
    <col min="1548" max="1548" width="16.85546875" style="454" customWidth="1"/>
    <col min="1549" max="1549" width="13.42578125" style="454" customWidth="1"/>
    <col min="1550" max="1550" width="17" style="454" customWidth="1"/>
    <col min="1551" max="1551" width="13.5703125" style="454" customWidth="1"/>
    <col min="1552" max="1552" width="14.42578125" style="454" customWidth="1"/>
    <col min="1553" max="1553" width="15.28515625" style="454" customWidth="1"/>
    <col min="1554" max="1554" width="18.28515625" style="454" customWidth="1"/>
    <col min="1555" max="1555" width="93.85546875" style="454" customWidth="1"/>
    <col min="1556" max="1556" width="26" style="454" customWidth="1"/>
    <col min="1557" max="1557" width="30.140625" style="454" customWidth="1"/>
    <col min="1558" max="1558" width="11.42578125" style="454"/>
    <col min="1559" max="1559" width="79.5703125" style="454" customWidth="1"/>
    <col min="1560" max="1792" width="11.42578125" style="454"/>
    <col min="1793" max="1793" width="149" style="454" customWidth="1"/>
    <col min="1794" max="1795" width="0" style="454" hidden="1" customWidth="1"/>
    <col min="1796" max="1796" width="114.140625" style="454" customWidth="1"/>
    <col min="1797" max="1797" width="135.42578125" style="454" customWidth="1"/>
    <col min="1798" max="1798" width="49.85546875" style="454" customWidth="1"/>
    <col min="1799" max="1799" width="16.140625" style="454" customWidth="1"/>
    <col min="1800" max="1800" width="15.28515625" style="454" customWidth="1"/>
    <col min="1801" max="1801" width="13.5703125" style="454" customWidth="1"/>
    <col min="1802" max="1803" width="13" style="454" customWidth="1"/>
    <col min="1804" max="1804" width="16.85546875" style="454" customWidth="1"/>
    <col min="1805" max="1805" width="13.42578125" style="454" customWidth="1"/>
    <col min="1806" max="1806" width="17" style="454" customWidth="1"/>
    <col min="1807" max="1807" width="13.5703125" style="454" customWidth="1"/>
    <col min="1808" max="1808" width="14.42578125" style="454" customWidth="1"/>
    <col min="1809" max="1809" width="15.28515625" style="454" customWidth="1"/>
    <col min="1810" max="1810" width="18.28515625" style="454" customWidth="1"/>
    <col min="1811" max="1811" width="93.85546875" style="454" customWidth="1"/>
    <col min="1812" max="1812" width="26" style="454" customWidth="1"/>
    <col min="1813" max="1813" width="30.140625" style="454" customWidth="1"/>
    <col min="1814" max="1814" width="11.42578125" style="454"/>
    <col min="1815" max="1815" width="79.5703125" style="454" customWidth="1"/>
    <col min="1816" max="2048" width="11.42578125" style="454"/>
    <col min="2049" max="2049" width="149" style="454" customWidth="1"/>
    <col min="2050" max="2051" width="0" style="454" hidden="1" customWidth="1"/>
    <col min="2052" max="2052" width="114.140625" style="454" customWidth="1"/>
    <col min="2053" max="2053" width="135.42578125" style="454" customWidth="1"/>
    <col min="2054" max="2054" width="49.85546875" style="454" customWidth="1"/>
    <col min="2055" max="2055" width="16.140625" style="454" customWidth="1"/>
    <col min="2056" max="2056" width="15.28515625" style="454" customWidth="1"/>
    <col min="2057" max="2057" width="13.5703125" style="454" customWidth="1"/>
    <col min="2058" max="2059" width="13" style="454" customWidth="1"/>
    <col min="2060" max="2060" width="16.85546875" style="454" customWidth="1"/>
    <col min="2061" max="2061" width="13.42578125" style="454" customWidth="1"/>
    <col min="2062" max="2062" width="17" style="454" customWidth="1"/>
    <col min="2063" max="2063" width="13.5703125" style="454" customWidth="1"/>
    <col min="2064" max="2064" width="14.42578125" style="454" customWidth="1"/>
    <col min="2065" max="2065" width="15.28515625" style="454" customWidth="1"/>
    <col min="2066" max="2066" width="18.28515625" style="454" customWidth="1"/>
    <col min="2067" max="2067" width="93.85546875" style="454" customWidth="1"/>
    <col min="2068" max="2068" width="26" style="454" customWidth="1"/>
    <col min="2069" max="2069" width="30.140625" style="454" customWidth="1"/>
    <col min="2070" max="2070" width="11.42578125" style="454"/>
    <col min="2071" max="2071" width="79.5703125" style="454" customWidth="1"/>
    <col min="2072" max="2304" width="11.42578125" style="454"/>
    <col min="2305" max="2305" width="149" style="454" customWidth="1"/>
    <col min="2306" max="2307" width="0" style="454" hidden="1" customWidth="1"/>
    <col min="2308" max="2308" width="114.140625" style="454" customWidth="1"/>
    <col min="2309" max="2309" width="135.42578125" style="454" customWidth="1"/>
    <col min="2310" max="2310" width="49.85546875" style="454" customWidth="1"/>
    <col min="2311" max="2311" width="16.140625" style="454" customWidth="1"/>
    <col min="2312" max="2312" width="15.28515625" style="454" customWidth="1"/>
    <col min="2313" max="2313" width="13.5703125" style="454" customWidth="1"/>
    <col min="2314" max="2315" width="13" style="454" customWidth="1"/>
    <col min="2316" max="2316" width="16.85546875" style="454" customWidth="1"/>
    <col min="2317" max="2317" width="13.42578125" style="454" customWidth="1"/>
    <col min="2318" max="2318" width="17" style="454" customWidth="1"/>
    <col min="2319" max="2319" width="13.5703125" style="454" customWidth="1"/>
    <col min="2320" max="2320" width="14.42578125" style="454" customWidth="1"/>
    <col min="2321" max="2321" width="15.28515625" style="454" customWidth="1"/>
    <col min="2322" max="2322" width="18.28515625" style="454" customWidth="1"/>
    <col min="2323" max="2323" width="93.85546875" style="454" customWidth="1"/>
    <col min="2324" max="2324" width="26" style="454" customWidth="1"/>
    <col min="2325" max="2325" width="30.140625" style="454" customWidth="1"/>
    <col min="2326" max="2326" width="11.42578125" style="454"/>
    <col min="2327" max="2327" width="79.5703125" style="454" customWidth="1"/>
    <col min="2328" max="2560" width="11.42578125" style="454"/>
    <col min="2561" max="2561" width="149" style="454" customWidth="1"/>
    <col min="2562" max="2563" width="0" style="454" hidden="1" customWidth="1"/>
    <col min="2564" max="2564" width="114.140625" style="454" customWidth="1"/>
    <col min="2565" max="2565" width="135.42578125" style="454" customWidth="1"/>
    <col min="2566" max="2566" width="49.85546875" style="454" customWidth="1"/>
    <col min="2567" max="2567" width="16.140625" style="454" customWidth="1"/>
    <col min="2568" max="2568" width="15.28515625" style="454" customWidth="1"/>
    <col min="2569" max="2569" width="13.5703125" style="454" customWidth="1"/>
    <col min="2570" max="2571" width="13" style="454" customWidth="1"/>
    <col min="2572" max="2572" width="16.85546875" style="454" customWidth="1"/>
    <col min="2573" max="2573" width="13.42578125" style="454" customWidth="1"/>
    <col min="2574" max="2574" width="17" style="454" customWidth="1"/>
    <col min="2575" max="2575" width="13.5703125" style="454" customWidth="1"/>
    <col min="2576" max="2576" width="14.42578125" style="454" customWidth="1"/>
    <col min="2577" max="2577" width="15.28515625" style="454" customWidth="1"/>
    <col min="2578" max="2578" width="18.28515625" style="454" customWidth="1"/>
    <col min="2579" max="2579" width="93.85546875" style="454" customWidth="1"/>
    <col min="2580" max="2580" width="26" style="454" customWidth="1"/>
    <col min="2581" max="2581" width="30.140625" style="454" customWidth="1"/>
    <col min="2582" max="2582" width="11.42578125" style="454"/>
    <col min="2583" max="2583" width="79.5703125" style="454" customWidth="1"/>
    <col min="2584" max="2816" width="11.42578125" style="454"/>
    <col min="2817" max="2817" width="149" style="454" customWidth="1"/>
    <col min="2818" max="2819" width="0" style="454" hidden="1" customWidth="1"/>
    <col min="2820" max="2820" width="114.140625" style="454" customWidth="1"/>
    <col min="2821" max="2821" width="135.42578125" style="454" customWidth="1"/>
    <col min="2822" max="2822" width="49.85546875" style="454" customWidth="1"/>
    <col min="2823" max="2823" width="16.140625" style="454" customWidth="1"/>
    <col min="2824" max="2824" width="15.28515625" style="454" customWidth="1"/>
    <col min="2825" max="2825" width="13.5703125" style="454" customWidth="1"/>
    <col min="2826" max="2827" width="13" style="454" customWidth="1"/>
    <col min="2828" max="2828" width="16.85546875" style="454" customWidth="1"/>
    <col min="2829" max="2829" width="13.42578125" style="454" customWidth="1"/>
    <col min="2830" max="2830" width="17" style="454" customWidth="1"/>
    <col min="2831" max="2831" width="13.5703125" style="454" customWidth="1"/>
    <col min="2832" max="2832" width="14.42578125" style="454" customWidth="1"/>
    <col min="2833" max="2833" width="15.28515625" style="454" customWidth="1"/>
    <col min="2834" max="2834" width="18.28515625" style="454" customWidth="1"/>
    <col min="2835" max="2835" width="93.85546875" style="454" customWidth="1"/>
    <col min="2836" max="2836" width="26" style="454" customWidth="1"/>
    <col min="2837" max="2837" width="30.140625" style="454" customWidth="1"/>
    <col min="2838" max="2838" width="11.42578125" style="454"/>
    <col min="2839" max="2839" width="79.5703125" style="454" customWidth="1"/>
    <col min="2840" max="3072" width="11.42578125" style="454"/>
    <col min="3073" max="3073" width="149" style="454" customWidth="1"/>
    <col min="3074" max="3075" width="0" style="454" hidden="1" customWidth="1"/>
    <col min="3076" max="3076" width="114.140625" style="454" customWidth="1"/>
    <col min="3077" max="3077" width="135.42578125" style="454" customWidth="1"/>
    <col min="3078" max="3078" width="49.85546875" style="454" customWidth="1"/>
    <col min="3079" max="3079" width="16.140625" style="454" customWidth="1"/>
    <col min="3080" max="3080" width="15.28515625" style="454" customWidth="1"/>
    <col min="3081" max="3081" width="13.5703125" style="454" customWidth="1"/>
    <col min="3082" max="3083" width="13" style="454" customWidth="1"/>
    <col min="3084" max="3084" width="16.85546875" style="454" customWidth="1"/>
    <col min="3085" max="3085" width="13.42578125" style="454" customWidth="1"/>
    <col min="3086" max="3086" width="17" style="454" customWidth="1"/>
    <col min="3087" max="3087" width="13.5703125" style="454" customWidth="1"/>
    <col min="3088" max="3088" width="14.42578125" style="454" customWidth="1"/>
    <col min="3089" max="3089" width="15.28515625" style="454" customWidth="1"/>
    <col min="3090" max="3090" width="18.28515625" style="454" customWidth="1"/>
    <col min="3091" max="3091" width="93.85546875" style="454" customWidth="1"/>
    <col min="3092" max="3092" width="26" style="454" customWidth="1"/>
    <col min="3093" max="3093" width="30.140625" style="454" customWidth="1"/>
    <col min="3094" max="3094" width="11.42578125" style="454"/>
    <col min="3095" max="3095" width="79.5703125" style="454" customWidth="1"/>
    <col min="3096" max="3328" width="11.42578125" style="454"/>
    <col min="3329" max="3329" width="149" style="454" customWidth="1"/>
    <col min="3330" max="3331" width="0" style="454" hidden="1" customWidth="1"/>
    <col min="3332" max="3332" width="114.140625" style="454" customWidth="1"/>
    <col min="3333" max="3333" width="135.42578125" style="454" customWidth="1"/>
    <col min="3334" max="3334" width="49.85546875" style="454" customWidth="1"/>
    <col min="3335" max="3335" width="16.140625" style="454" customWidth="1"/>
    <col min="3336" max="3336" width="15.28515625" style="454" customWidth="1"/>
    <col min="3337" max="3337" width="13.5703125" style="454" customWidth="1"/>
    <col min="3338" max="3339" width="13" style="454" customWidth="1"/>
    <col min="3340" max="3340" width="16.85546875" style="454" customWidth="1"/>
    <col min="3341" max="3341" width="13.42578125" style="454" customWidth="1"/>
    <col min="3342" max="3342" width="17" style="454" customWidth="1"/>
    <col min="3343" max="3343" width="13.5703125" style="454" customWidth="1"/>
    <col min="3344" max="3344" width="14.42578125" style="454" customWidth="1"/>
    <col min="3345" max="3345" width="15.28515625" style="454" customWidth="1"/>
    <col min="3346" max="3346" width="18.28515625" style="454" customWidth="1"/>
    <col min="3347" max="3347" width="93.85546875" style="454" customWidth="1"/>
    <col min="3348" max="3348" width="26" style="454" customWidth="1"/>
    <col min="3349" max="3349" width="30.140625" style="454" customWidth="1"/>
    <col min="3350" max="3350" width="11.42578125" style="454"/>
    <col min="3351" max="3351" width="79.5703125" style="454" customWidth="1"/>
    <col min="3352" max="3584" width="11.42578125" style="454"/>
    <col min="3585" max="3585" width="149" style="454" customWidth="1"/>
    <col min="3586" max="3587" width="0" style="454" hidden="1" customWidth="1"/>
    <col min="3588" max="3588" width="114.140625" style="454" customWidth="1"/>
    <col min="3589" max="3589" width="135.42578125" style="454" customWidth="1"/>
    <col min="3590" max="3590" width="49.85546875" style="454" customWidth="1"/>
    <col min="3591" max="3591" width="16.140625" style="454" customWidth="1"/>
    <col min="3592" max="3592" width="15.28515625" style="454" customWidth="1"/>
    <col min="3593" max="3593" width="13.5703125" style="454" customWidth="1"/>
    <col min="3594" max="3595" width="13" style="454" customWidth="1"/>
    <col min="3596" max="3596" width="16.85546875" style="454" customWidth="1"/>
    <col min="3597" max="3597" width="13.42578125" style="454" customWidth="1"/>
    <col min="3598" max="3598" width="17" style="454" customWidth="1"/>
    <col min="3599" max="3599" width="13.5703125" style="454" customWidth="1"/>
    <col min="3600" max="3600" width="14.42578125" style="454" customWidth="1"/>
    <col min="3601" max="3601" width="15.28515625" style="454" customWidth="1"/>
    <col min="3602" max="3602" width="18.28515625" style="454" customWidth="1"/>
    <col min="3603" max="3603" width="93.85546875" style="454" customWidth="1"/>
    <col min="3604" max="3604" width="26" style="454" customWidth="1"/>
    <col min="3605" max="3605" width="30.140625" style="454" customWidth="1"/>
    <col min="3606" max="3606" width="11.42578125" style="454"/>
    <col min="3607" max="3607" width="79.5703125" style="454" customWidth="1"/>
    <col min="3608" max="3840" width="11.42578125" style="454"/>
    <col min="3841" max="3841" width="149" style="454" customWidth="1"/>
    <col min="3842" max="3843" width="0" style="454" hidden="1" customWidth="1"/>
    <col min="3844" max="3844" width="114.140625" style="454" customWidth="1"/>
    <col min="3845" max="3845" width="135.42578125" style="454" customWidth="1"/>
    <col min="3846" max="3846" width="49.85546875" style="454" customWidth="1"/>
    <col min="3847" max="3847" width="16.140625" style="454" customWidth="1"/>
    <col min="3848" max="3848" width="15.28515625" style="454" customWidth="1"/>
    <col min="3849" max="3849" width="13.5703125" style="454" customWidth="1"/>
    <col min="3850" max="3851" width="13" style="454" customWidth="1"/>
    <col min="3852" max="3852" width="16.85546875" style="454" customWidth="1"/>
    <col min="3853" max="3853" width="13.42578125" style="454" customWidth="1"/>
    <col min="3854" max="3854" width="17" style="454" customWidth="1"/>
    <col min="3855" max="3855" width="13.5703125" style="454" customWidth="1"/>
    <col min="3856" max="3856" width="14.42578125" style="454" customWidth="1"/>
    <col min="3857" max="3857" width="15.28515625" style="454" customWidth="1"/>
    <col min="3858" max="3858" width="18.28515625" style="454" customWidth="1"/>
    <col min="3859" max="3859" width="93.85546875" style="454" customWidth="1"/>
    <col min="3860" max="3860" width="26" style="454" customWidth="1"/>
    <col min="3861" max="3861" width="30.140625" style="454" customWidth="1"/>
    <col min="3862" max="3862" width="11.42578125" style="454"/>
    <col min="3863" max="3863" width="79.5703125" style="454" customWidth="1"/>
    <col min="3864" max="4096" width="11.42578125" style="454"/>
    <col min="4097" max="4097" width="149" style="454" customWidth="1"/>
    <col min="4098" max="4099" width="0" style="454" hidden="1" customWidth="1"/>
    <col min="4100" max="4100" width="114.140625" style="454" customWidth="1"/>
    <col min="4101" max="4101" width="135.42578125" style="454" customWidth="1"/>
    <col min="4102" max="4102" width="49.85546875" style="454" customWidth="1"/>
    <col min="4103" max="4103" width="16.140625" style="454" customWidth="1"/>
    <col min="4104" max="4104" width="15.28515625" style="454" customWidth="1"/>
    <col min="4105" max="4105" width="13.5703125" style="454" customWidth="1"/>
    <col min="4106" max="4107" width="13" style="454" customWidth="1"/>
    <col min="4108" max="4108" width="16.85546875" style="454" customWidth="1"/>
    <col min="4109" max="4109" width="13.42578125" style="454" customWidth="1"/>
    <col min="4110" max="4110" width="17" style="454" customWidth="1"/>
    <col min="4111" max="4111" width="13.5703125" style="454" customWidth="1"/>
    <col min="4112" max="4112" width="14.42578125" style="454" customWidth="1"/>
    <col min="4113" max="4113" width="15.28515625" style="454" customWidth="1"/>
    <col min="4114" max="4114" width="18.28515625" style="454" customWidth="1"/>
    <col min="4115" max="4115" width="93.85546875" style="454" customWidth="1"/>
    <col min="4116" max="4116" width="26" style="454" customWidth="1"/>
    <col min="4117" max="4117" width="30.140625" style="454" customWidth="1"/>
    <col min="4118" max="4118" width="11.42578125" style="454"/>
    <col min="4119" max="4119" width="79.5703125" style="454" customWidth="1"/>
    <col min="4120" max="4352" width="11.42578125" style="454"/>
    <col min="4353" max="4353" width="149" style="454" customWidth="1"/>
    <col min="4354" max="4355" width="0" style="454" hidden="1" customWidth="1"/>
    <col min="4356" max="4356" width="114.140625" style="454" customWidth="1"/>
    <col min="4357" max="4357" width="135.42578125" style="454" customWidth="1"/>
    <col min="4358" max="4358" width="49.85546875" style="454" customWidth="1"/>
    <col min="4359" max="4359" width="16.140625" style="454" customWidth="1"/>
    <col min="4360" max="4360" width="15.28515625" style="454" customWidth="1"/>
    <col min="4361" max="4361" width="13.5703125" style="454" customWidth="1"/>
    <col min="4362" max="4363" width="13" style="454" customWidth="1"/>
    <col min="4364" max="4364" width="16.85546875" style="454" customWidth="1"/>
    <col min="4365" max="4365" width="13.42578125" style="454" customWidth="1"/>
    <col min="4366" max="4366" width="17" style="454" customWidth="1"/>
    <col min="4367" max="4367" width="13.5703125" style="454" customWidth="1"/>
    <col min="4368" max="4368" width="14.42578125" style="454" customWidth="1"/>
    <col min="4369" max="4369" width="15.28515625" style="454" customWidth="1"/>
    <col min="4370" max="4370" width="18.28515625" style="454" customWidth="1"/>
    <col min="4371" max="4371" width="93.85546875" style="454" customWidth="1"/>
    <col min="4372" max="4372" width="26" style="454" customWidth="1"/>
    <col min="4373" max="4373" width="30.140625" style="454" customWidth="1"/>
    <col min="4374" max="4374" width="11.42578125" style="454"/>
    <col min="4375" max="4375" width="79.5703125" style="454" customWidth="1"/>
    <col min="4376" max="4608" width="11.42578125" style="454"/>
    <col min="4609" max="4609" width="149" style="454" customWidth="1"/>
    <col min="4610" max="4611" width="0" style="454" hidden="1" customWidth="1"/>
    <col min="4612" max="4612" width="114.140625" style="454" customWidth="1"/>
    <col min="4613" max="4613" width="135.42578125" style="454" customWidth="1"/>
    <col min="4614" max="4614" width="49.85546875" style="454" customWidth="1"/>
    <col min="4615" max="4615" width="16.140625" style="454" customWidth="1"/>
    <col min="4616" max="4616" width="15.28515625" style="454" customWidth="1"/>
    <col min="4617" max="4617" width="13.5703125" style="454" customWidth="1"/>
    <col min="4618" max="4619" width="13" style="454" customWidth="1"/>
    <col min="4620" max="4620" width="16.85546875" style="454" customWidth="1"/>
    <col min="4621" max="4621" width="13.42578125" style="454" customWidth="1"/>
    <col min="4622" max="4622" width="17" style="454" customWidth="1"/>
    <col min="4623" max="4623" width="13.5703125" style="454" customWidth="1"/>
    <col min="4624" max="4624" width="14.42578125" style="454" customWidth="1"/>
    <col min="4625" max="4625" width="15.28515625" style="454" customWidth="1"/>
    <col min="4626" max="4626" width="18.28515625" style="454" customWidth="1"/>
    <col min="4627" max="4627" width="93.85546875" style="454" customWidth="1"/>
    <col min="4628" max="4628" width="26" style="454" customWidth="1"/>
    <col min="4629" max="4629" width="30.140625" style="454" customWidth="1"/>
    <col min="4630" max="4630" width="11.42578125" style="454"/>
    <col min="4631" max="4631" width="79.5703125" style="454" customWidth="1"/>
    <col min="4632" max="4864" width="11.42578125" style="454"/>
    <col min="4865" max="4865" width="149" style="454" customWidth="1"/>
    <col min="4866" max="4867" width="0" style="454" hidden="1" customWidth="1"/>
    <col min="4868" max="4868" width="114.140625" style="454" customWidth="1"/>
    <col min="4869" max="4869" width="135.42578125" style="454" customWidth="1"/>
    <col min="4870" max="4870" width="49.85546875" style="454" customWidth="1"/>
    <col min="4871" max="4871" width="16.140625" style="454" customWidth="1"/>
    <col min="4872" max="4872" width="15.28515625" style="454" customWidth="1"/>
    <col min="4873" max="4873" width="13.5703125" style="454" customWidth="1"/>
    <col min="4874" max="4875" width="13" style="454" customWidth="1"/>
    <col min="4876" max="4876" width="16.85546875" style="454" customWidth="1"/>
    <col min="4877" max="4877" width="13.42578125" style="454" customWidth="1"/>
    <col min="4878" max="4878" width="17" style="454" customWidth="1"/>
    <col min="4879" max="4879" width="13.5703125" style="454" customWidth="1"/>
    <col min="4880" max="4880" width="14.42578125" style="454" customWidth="1"/>
    <col min="4881" max="4881" width="15.28515625" style="454" customWidth="1"/>
    <col min="4882" max="4882" width="18.28515625" style="454" customWidth="1"/>
    <col min="4883" max="4883" width="93.85546875" style="454" customWidth="1"/>
    <col min="4884" max="4884" width="26" style="454" customWidth="1"/>
    <col min="4885" max="4885" width="30.140625" style="454" customWidth="1"/>
    <col min="4886" max="4886" width="11.42578125" style="454"/>
    <col min="4887" max="4887" width="79.5703125" style="454" customWidth="1"/>
    <col min="4888" max="5120" width="11.42578125" style="454"/>
    <col min="5121" max="5121" width="149" style="454" customWidth="1"/>
    <col min="5122" max="5123" width="0" style="454" hidden="1" customWidth="1"/>
    <col min="5124" max="5124" width="114.140625" style="454" customWidth="1"/>
    <col min="5125" max="5125" width="135.42578125" style="454" customWidth="1"/>
    <col min="5126" max="5126" width="49.85546875" style="454" customWidth="1"/>
    <col min="5127" max="5127" width="16.140625" style="454" customWidth="1"/>
    <col min="5128" max="5128" width="15.28515625" style="454" customWidth="1"/>
    <col min="5129" max="5129" width="13.5703125" style="454" customWidth="1"/>
    <col min="5130" max="5131" width="13" style="454" customWidth="1"/>
    <col min="5132" max="5132" width="16.85546875" style="454" customWidth="1"/>
    <col min="5133" max="5133" width="13.42578125" style="454" customWidth="1"/>
    <col min="5134" max="5134" width="17" style="454" customWidth="1"/>
    <col min="5135" max="5135" width="13.5703125" style="454" customWidth="1"/>
    <col min="5136" max="5136" width="14.42578125" style="454" customWidth="1"/>
    <col min="5137" max="5137" width="15.28515625" style="454" customWidth="1"/>
    <col min="5138" max="5138" width="18.28515625" style="454" customWidth="1"/>
    <col min="5139" max="5139" width="93.85546875" style="454" customWidth="1"/>
    <col min="5140" max="5140" width="26" style="454" customWidth="1"/>
    <col min="5141" max="5141" width="30.140625" style="454" customWidth="1"/>
    <col min="5142" max="5142" width="11.42578125" style="454"/>
    <col min="5143" max="5143" width="79.5703125" style="454" customWidth="1"/>
    <col min="5144" max="5376" width="11.42578125" style="454"/>
    <col min="5377" max="5377" width="149" style="454" customWidth="1"/>
    <col min="5378" max="5379" width="0" style="454" hidden="1" customWidth="1"/>
    <col min="5380" max="5380" width="114.140625" style="454" customWidth="1"/>
    <col min="5381" max="5381" width="135.42578125" style="454" customWidth="1"/>
    <col min="5382" max="5382" width="49.85546875" style="454" customWidth="1"/>
    <col min="5383" max="5383" width="16.140625" style="454" customWidth="1"/>
    <col min="5384" max="5384" width="15.28515625" style="454" customWidth="1"/>
    <col min="5385" max="5385" width="13.5703125" style="454" customWidth="1"/>
    <col min="5386" max="5387" width="13" style="454" customWidth="1"/>
    <col min="5388" max="5388" width="16.85546875" style="454" customWidth="1"/>
    <col min="5389" max="5389" width="13.42578125" style="454" customWidth="1"/>
    <col min="5390" max="5390" width="17" style="454" customWidth="1"/>
    <col min="5391" max="5391" width="13.5703125" style="454" customWidth="1"/>
    <col min="5392" max="5392" width="14.42578125" style="454" customWidth="1"/>
    <col min="5393" max="5393" width="15.28515625" style="454" customWidth="1"/>
    <col min="5394" max="5394" width="18.28515625" style="454" customWidth="1"/>
    <col min="5395" max="5395" width="93.85546875" style="454" customWidth="1"/>
    <col min="5396" max="5396" width="26" style="454" customWidth="1"/>
    <col min="5397" max="5397" width="30.140625" style="454" customWidth="1"/>
    <col min="5398" max="5398" width="11.42578125" style="454"/>
    <col min="5399" max="5399" width="79.5703125" style="454" customWidth="1"/>
    <col min="5400" max="5632" width="11.42578125" style="454"/>
    <col min="5633" max="5633" width="149" style="454" customWidth="1"/>
    <col min="5634" max="5635" width="0" style="454" hidden="1" customWidth="1"/>
    <col min="5636" max="5636" width="114.140625" style="454" customWidth="1"/>
    <col min="5637" max="5637" width="135.42578125" style="454" customWidth="1"/>
    <col min="5638" max="5638" width="49.85546875" style="454" customWidth="1"/>
    <col min="5639" max="5639" width="16.140625" style="454" customWidth="1"/>
    <col min="5640" max="5640" width="15.28515625" style="454" customWidth="1"/>
    <col min="5641" max="5641" width="13.5703125" style="454" customWidth="1"/>
    <col min="5642" max="5643" width="13" style="454" customWidth="1"/>
    <col min="5644" max="5644" width="16.85546875" style="454" customWidth="1"/>
    <col min="5645" max="5645" width="13.42578125" style="454" customWidth="1"/>
    <col min="5646" max="5646" width="17" style="454" customWidth="1"/>
    <col min="5647" max="5647" width="13.5703125" style="454" customWidth="1"/>
    <col min="5648" max="5648" width="14.42578125" style="454" customWidth="1"/>
    <col min="5649" max="5649" width="15.28515625" style="454" customWidth="1"/>
    <col min="5650" max="5650" width="18.28515625" style="454" customWidth="1"/>
    <col min="5651" max="5651" width="93.85546875" style="454" customWidth="1"/>
    <col min="5652" max="5652" width="26" style="454" customWidth="1"/>
    <col min="5653" max="5653" width="30.140625" style="454" customWidth="1"/>
    <col min="5654" max="5654" width="11.42578125" style="454"/>
    <col min="5655" max="5655" width="79.5703125" style="454" customWidth="1"/>
    <col min="5656" max="5888" width="11.42578125" style="454"/>
    <col min="5889" max="5889" width="149" style="454" customWidth="1"/>
    <col min="5890" max="5891" width="0" style="454" hidden="1" customWidth="1"/>
    <col min="5892" max="5892" width="114.140625" style="454" customWidth="1"/>
    <col min="5893" max="5893" width="135.42578125" style="454" customWidth="1"/>
    <col min="5894" max="5894" width="49.85546875" style="454" customWidth="1"/>
    <col min="5895" max="5895" width="16.140625" style="454" customWidth="1"/>
    <col min="5896" max="5896" width="15.28515625" style="454" customWidth="1"/>
    <col min="5897" max="5897" width="13.5703125" style="454" customWidth="1"/>
    <col min="5898" max="5899" width="13" style="454" customWidth="1"/>
    <col min="5900" max="5900" width="16.85546875" style="454" customWidth="1"/>
    <col min="5901" max="5901" width="13.42578125" style="454" customWidth="1"/>
    <col min="5902" max="5902" width="17" style="454" customWidth="1"/>
    <col min="5903" max="5903" width="13.5703125" style="454" customWidth="1"/>
    <col min="5904" max="5904" width="14.42578125" style="454" customWidth="1"/>
    <col min="5905" max="5905" width="15.28515625" style="454" customWidth="1"/>
    <col min="5906" max="5906" width="18.28515625" style="454" customWidth="1"/>
    <col min="5907" max="5907" width="93.85546875" style="454" customWidth="1"/>
    <col min="5908" max="5908" width="26" style="454" customWidth="1"/>
    <col min="5909" max="5909" width="30.140625" style="454" customWidth="1"/>
    <col min="5910" max="5910" width="11.42578125" style="454"/>
    <col min="5911" max="5911" width="79.5703125" style="454" customWidth="1"/>
    <col min="5912" max="6144" width="11.42578125" style="454"/>
    <col min="6145" max="6145" width="149" style="454" customWidth="1"/>
    <col min="6146" max="6147" width="0" style="454" hidden="1" customWidth="1"/>
    <col min="6148" max="6148" width="114.140625" style="454" customWidth="1"/>
    <col min="6149" max="6149" width="135.42578125" style="454" customWidth="1"/>
    <col min="6150" max="6150" width="49.85546875" style="454" customWidth="1"/>
    <col min="6151" max="6151" width="16.140625" style="454" customWidth="1"/>
    <col min="6152" max="6152" width="15.28515625" style="454" customWidth="1"/>
    <col min="6153" max="6153" width="13.5703125" style="454" customWidth="1"/>
    <col min="6154" max="6155" width="13" style="454" customWidth="1"/>
    <col min="6156" max="6156" width="16.85546875" style="454" customWidth="1"/>
    <col min="6157" max="6157" width="13.42578125" style="454" customWidth="1"/>
    <col min="6158" max="6158" width="17" style="454" customWidth="1"/>
    <col min="6159" max="6159" width="13.5703125" style="454" customWidth="1"/>
    <col min="6160" max="6160" width="14.42578125" style="454" customWidth="1"/>
    <col min="6161" max="6161" width="15.28515625" style="454" customWidth="1"/>
    <col min="6162" max="6162" width="18.28515625" style="454" customWidth="1"/>
    <col min="6163" max="6163" width="93.85546875" style="454" customWidth="1"/>
    <col min="6164" max="6164" width="26" style="454" customWidth="1"/>
    <col min="6165" max="6165" width="30.140625" style="454" customWidth="1"/>
    <col min="6166" max="6166" width="11.42578125" style="454"/>
    <col min="6167" max="6167" width="79.5703125" style="454" customWidth="1"/>
    <col min="6168" max="6400" width="11.42578125" style="454"/>
    <col min="6401" max="6401" width="149" style="454" customWidth="1"/>
    <col min="6402" max="6403" width="0" style="454" hidden="1" customWidth="1"/>
    <col min="6404" max="6404" width="114.140625" style="454" customWidth="1"/>
    <col min="6405" max="6405" width="135.42578125" style="454" customWidth="1"/>
    <col min="6406" max="6406" width="49.85546875" style="454" customWidth="1"/>
    <col min="6407" max="6407" width="16.140625" style="454" customWidth="1"/>
    <col min="6408" max="6408" width="15.28515625" style="454" customWidth="1"/>
    <col min="6409" max="6409" width="13.5703125" style="454" customWidth="1"/>
    <col min="6410" max="6411" width="13" style="454" customWidth="1"/>
    <col min="6412" max="6412" width="16.85546875" style="454" customWidth="1"/>
    <col min="6413" max="6413" width="13.42578125" style="454" customWidth="1"/>
    <col min="6414" max="6414" width="17" style="454" customWidth="1"/>
    <col min="6415" max="6415" width="13.5703125" style="454" customWidth="1"/>
    <col min="6416" max="6416" width="14.42578125" style="454" customWidth="1"/>
    <col min="6417" max="6417" width="15.28515625" style="454" customWidth="1"/>
    <col min="6418" max="6418" width="18.28515625" style="454" customWidth="1"/>
    <col min="6419" max="6419" width="93.85546875" style="454" customWidth="1"/>
    <col min="6420" max="6420" width="26" style="454" customWidth="1"/>
    <col min="6421" max="6421" width="30.140625" style="454" customWidth="1"/>
    <col min="6422" max="6422" width="11.42578125" style="454"/>
    <col min="6423" max="6423" width="79.5703125" style="454" customWidth="1"/>
    <col min="6424" max="6656" width="11.42578125" style="454"/>
    <col min="6657" max="6657" width="149" style="454" customWidth="1"/>
    <col min="6658" max="6659" width="0" style="454" hidden="1" customWidth="1"/>
    <col min="6660" max="6660" width="114.140625" style="454" customWidth="1"/>
    <col min="6661" max="6661" width="135.42578125" style="454" customWidth="1"/>
    <col min="6662" max="6662" width="49.85546875" style="454" customWidth="1"/>
    <col min="6663" max="6663" width="16.140625" style="454" customWidth="1"/>
    <col min="6664" max="6664" width="15.28515625" style="454" customWidth="1"/>
    <col min="6665" max="6665" width="13.5703125" style="454" customWidth="1"/>
    <col min="6666" max="6667" width="13" style="454" customWidth="1"/>
    <col min="6668" max="6668" width="16.85546875" style="454" customWidth="1"/>
    <col min="6669" max="6669" width="13.42578125" style="454" customWidth="1"/>
    <col min="6670" max="6670" width="17" style="454" customWidth="1"/>
    <col min="6671" max="6671" width="13.5703125" style="454" customWidth="1"/>
    <col min="6672" max="6672" width="14.42578125" style="454" customWidth="1"/>
    <col min="6673" max="6673" width="15.28515625" style="454" customWidth="1"/>
    <col min="6674" max="6674" width="18.28515625" style="454" customWidth="1"/>
    <col min="6675" max="6675" width="93.85546875" style="454" customWidth="1"/>
    <col min="6676" max="6676" width="26" style="454" customWidth="1"/>
    <col min="6677" max="6677" width="30.140625" style="454" customWidth="1"/>
    <col min="6678" max="6678" width="11.42578125" style="454"/>
    <col min="6679" max="6679" width="79.5703125" style="454" customWidth="1"/>
    <col min="6680" max="6912" width="11.42578125" style="454"/>
    <col min="6913" max="6913" width="149" style="454" customWidth="1"/>
    <col min="6914" max="6915" width="0" style="454" hidden="1" customWidth="1"/>
    <col min="6916" max="6916" width="114.140625" style="454" customWidth="1"/>
    <col min="6917" max="6917" width="135.42578125" style="454" customWidth="1"/>
    <col min="6918" max="6918" width="49.85546875" style="454" customWidth="1"/>
    <col min="6919" max="6919" width="16.140625" style="454" customWidth="1"/>
    <col min="6920" max="6920" width="15.28515625" style="454" customWidth="1"/>
    <col min="6921" max="6921" width="13.5703125" style="454" customWidth="1"/>
    <col min="6922" max="6923" width="13" style="454" customWidth="1"/>
    <col min="6924" max="6924" width="16.85546875" style="454" customWidth="1"/>
    <col min="6925" max="6925" width="13.42578125" style="454" customWidth="1"/>
    <col min="6926" max="6926" width="17" style="454" customWidth="1"/>
    <col min="6927" max="6927" width="13.5703125" style="454" customWidth="1"/>
    <col min="6928" max="6928" width="14.42578125" style="454" customWidth="1"/>
    <col min="6929" max="6929" width="15.28515625" style="454" customWidth="1"/>
    <col min="6930" max="6930" width="18.28515625" style="454" customWidth="1"/>
    <col min="6931" max="6931" width="93.85546875" style="454" customWidth="1"/>
    <col min="6932" max="6932" width="26" style="454" customWidth="1"/>
    <col min="6933" max="6933" width="30.140625" style="454" customWidth="1"/>
    <col min="6934" max="6934" width="11.42578125" style="454"/>
    <col min="6935" max="6935" width="79.5703125" style="454" customWidth="1"/>
    <col min="6936" max="7168" width="11.42578125" style="454"/>
    <col min="7169" max="7169" width="149" style="454" customWidth="1"/>
    <col min="7170" max="7171" width="0" style="454" hidden="1" customWidth="1"/>
    <col min="7172" max="7172" width="114.140625" style="454" customWidth="1"/>
    <col min="7173" max="7173" width="135.42578125" style="454" customWidth="1"/>
    <col min="7174" max="7174" width="49.85546875" style="454" customWidth="1"/>
    <col min="7175" max="7175" width="16.140625" style="454" customWidth="1"/>
    <col min="7176" max="7176" width="15.28515625" style="454" customWidth="1"/>
    <col min="7177" max="7177" width="13.5703125" style="454" customWidth="1"/>
    <col min="7178" max="7179" width="13" style="454" customWidth="1"/>
    <col min="7180" max="7180" width="16.85546875" style="454" customWidth="1"/>
    <col min="7181" max="7181" width="13.42578125" style="454" customWidth="1"/>
    <col min="7182" max="7182" width="17" style="454" customWidth="1"/>
    <col min="7183" max="7183" width="13.5703125" style="454" customWidth="1"/>
    <col min="7184" max="7184" width="14.42578125" style="454" customWidth="1"/>
    <col min="7185" max="7185" width="15.28515625" style="454" customWidth="1"/>
    <col min="7186" max="7186" width="18.28515625" style="454" customWidth="1"/>
    <col min="7187" max="7187" width="93.85546875" style="454" customWidth="1"/>
    <col min="7188" max="7188" width="26" style="454" customWidth="1"/>
    <col min="7189" max="7189" width="30.140625" style="454" customWidth="1"/>
    <col min="7190" max="7190" width="11.42578125" style="454"/>
    <col min="7191" max="7191" width="79.5703125" style="454" customWidth="1"/>
    <col min="7192" max="7424" width="11.42578125" style="454"/>
    <col min="7425" max="7425" width="149" style="454" customWidth="1"/>
    <col min="7426" max="7427" width="0" style="454" hidden="1" customWidth="1"/>
    <col min="7428" max="7428" width="114.140625" style="454" customWidth="1"/>
    <col min="7429" max="7429" width="135.42578125" style="454" customWidth="1"/>
    <col min="7430" max="7430" width="49.85546875" style="454" customWidth="1"/>
    <col min="7431" max="7431" width="16.140625" style="454" customWidth="1"/>
    <col min="7432" max="7432" width="15.28515625" style="454" customWidth="1"/>
    <col min="7433" max="7433" width="13.5703125" style="454" customWidth="1"/>
    <col min="7434" max="7435" width="13" style="454" customWidth="1"/>
    <col min="7436" max="7436" width="16.85546875" style="454" customWidth="1"/>
    <col min="7437" max="7437" width="13.42578125" style="454" customWidth="1"/>
    <col min="7438" max="7438" width="17" style="454" customWidth="1"/>
    <col min="7439" max="7439" width="13.5703125" style="454" customWidth="1"/>
    <col min="7440" max="7440" width="14.42578125" style="454" customWidth="1"/>
    <col min="7441" max="7441" width="15.28515625" style="454" customWidth="1"/>
    <col min="7442" max="7442" width="18.28515625" style="454" customWidth="1"/>
    <col min="7443" max="7443" width="93.85546875" style="454" customWidth="1"/>
    <col min="7444" max="7444" width="26" style="454" customWidth="1"/>
    <col min="7445" max="7445" width="30.140625" style="454" customWidth="1"/>
    <col min="7446" max="7446" width="11.42578125" style="454"/>
    <col min="7447" max="7447" width="79.5703125" style="454" customWidth="1"/>
    <col min="7448" max="7680" width="11.42578125" style="454"/>
    <col min="7681" max="7681" width="149" style="454" customWidth="1"/>
    <col min="7682" max="7683" width="0" style="454" hidden="1" customWidth="1"/>
    <col min="7684" max="7684" width="114.140625" style="454" customWidth="1"/>
    <col min="7685" max="7685" width="135.42578125" style="454" customWidth="1"/>
    <col min="7686" max="7686" width="49.85546875" style="454" customWidth="1"/>
    <col min="7687" max="7687" width="16.140625" style="454" customWidth="1"/>
    <col min="7688" max="7688" width="15.28515625" style="454" customWidth="1"/>
    <col min="7689" max="7689" width="13.5703125" style="454" customWidth="1"/>
    <col min="7690" max="7691" width="13" style="454" customWidth="1"/>
    <col min="7692" max="7692" width="16.85546875" style="454" customWidth="1"/>
    <col min="7693" max="7693" width="13.42578125" style="454" customWidth="1"/>
    <col min="7694" max="7694" width="17" style="454" customWidth="1"/>
    <col min="7695" max="7695" width="13.5703125" style="454" customWidth="1"/>
    <col min="7696" max="7696" width="14.42578125" style="454" customWidth="1"/>
    <col min="7697" max="7697" width="15.28515625" style="454" customWidth="1"/>
    <col min="7698" max="7698" width="18.28515625" style="454" customWidth="1"/>
    <col min="7699" max="7699" width="93.85546875" style="454" customWidth="1"/>
    <col min="7700" max="7700" width="26" style="454" customWidth="1"/>
    <col min="7701" max="7701" width="30.140625" style="454" customWidth="1"/>
    <col min="7702" max="7702" width="11.42578125" style="454"/>
    <col min="7703" max="7703" width="79.5703125" style="454" customWidth="1"/>
    <col min="7704" max="7936" width="11.42578125" style="454"/>
    <col min="7937" max="7937" width="149" style="454" customWidth="1"/>
    <col min="7938" max="7939" width="0" style="454" hidden="1" customWidth="1"/>
    <col min="7940" max="7940" width="114.140625" style="454" customWidth="1"/>
    <col min="7941" max="7941" width="135.42578125" style="454" customWidth="1"/>
    <col min="7942" max="7942" width="49.85546875" style="454" customWidth="1"/>
    <col min="7943" max="7943" width="16.140625" style="454" customWidth="1"/>
    <col min="7944" max="7944" width="15.28515625" style="454" customWidth="1"/>
    <col min="7945" max="7945" width="13.5703125" style="454" customWidth="1"/>
    <col min="7946" max="7947" width="13" style="454" customWidth="1"/>
    <col min="7948" max="7948" width="16.85546875" style="454" customWidth="1"/>
    <col min="7949" max="7949" width="13.42578125" style="454" customWidth="1"/>
    <col min="7950" max="7950" width="17" style="454" customWidth="1"/>
    <col min="7951" max="7951" width="13.5703125" style="454" customWidth="1"/>
    <col min="7952" max="7952" width="14.42578125" style="454" customWidth="1"/>
    <col min="7953" max="7953" width="15.28515625" style="454" customWidth="1"/>
    <col min="7954" max="7954" width="18.28515625" style="454" customWidth="1"/>
    <col min="7955" max="7955" width="93.85546875" style="454" customWidth="1"/>
    <col min="7956" max="7956" width="26" style="454" customWidth="1"/>
    <col min="7957" max="7957" width="30.140625" style="454" customWidth="1"/>
    <col min="7958" max="7958" width="11.42578125" style="454"/>
    <col min="7959" max="7959" width="79.5703125" style="454" customWidth="1"/>
    <col min="7960" max="8192" width="11.42578125" style="454"/>
    <col min="8193" max="8193" width="149" style="454" customWidth="1"/>
    <col min="8194" max="8195" width="0" style="454" hidden="1" customWidth="1"/>
    <col min="8196" max="8196" width="114.140625" style="454" customWidth="1"/>
    <col min="8197" max="8197" width="135.42578125" style="454" customWidth="1"/>
    <col min="8198" max="8198" width="49.85546875" style="454" customWidth="1"/>
    <col min="8199" max="8199" width="16.140625" style="454" customWidth="1"/>
    <col min="8200" max="8200" width="15.28515625" style="454" customWidth="1"/>
    <col min="8201" max="8201" width="13.5703125" style="454" customWidth="1"/>
    <col min="8202" max="8203" width="13" style="454" customWidth="1"/>
    <col min="8204" max="8204" width="16.85546875" style="454" customWidth="1"/>
    <col min="8205" max="8205" width="13.42578125" style="454" customWidth="1"/>
    <col min="8206" max="8206" width="17" style="454" customWidth="1"/>
    <col min="8207" max="8207" width="13.5703125" style="454" customWidth="1"/>
    <col min="8208" max="8208" width="14.42578125" style="454" customWidth="1"/>
    <col min="8209" max="8209" width="15.28515625" style="454" customWidth="1"/>
    <col min="8210" max="8210" width="18.28515625" style="454" customWidth="1"/>
    <col min="8211" max="8211" width="93.85546875" style="454" customWidth="1"/>
    <col min="8212" max="8212" width="26" style="454" customWidth="1"/>
    <col min="8213" max="8213" width="30.140625" style="454" customWidth="1"/>
    <col min="8214" max="8214" width="11.42578125" style="454"/>
    <col min="8215" max="8215" width="79.5703125" style="454" customWidth="1"/>
    <col min="8216" max="8448" width="11.42578125" style="454"/>
    <col min="8449" max="8449" width="149" style="454" customWidth="1"/>
    <col min="8450" max="8451" width="0" style="454" hidden="1" customWidth="1"/>
    <col min="8452" max="8452" width="114.140625" style="454" customWidth="1"/>
    <col min="8453" max="8453" width="135.42578125" style="454" customWidth="1"/>
    <col min="8454" max="8454" width="49.85546875" style="454" customWidth="1"/>
    <col min="8455" max="8455" width="16.140625" style="454" customWidth="1"/>
    <col min="8456" max="8456" width="15.28515625" style="454" customWidth="1"/>
    <col min="8457" max="8457" width="13.5703125" style="454" customWidth="1"/>
    <col min="8458" max="8459" width="13" style="454" customWidth="1"/>
    <col min="8460" max="8460" width="16.85546875" style="454" customWidth="1"/>
    <col min="8461" max="8461" width="13.42578125" style="454" customWidth="1"/>
    <col min="8462" max="8462" width="17" style="454" customWidth="1"/>
    <col min="8463" max="8463" width="13.5703125" style="454" customWidth="1"/>
    <col min="8464" max="8464" width="14.42578125" style="454" customWidth="1"/>
    <col min="8465" max="8465" width="15.28515625" style="454" customWidth="1"/>
    <col min="8466" max="8466" width="18.28515625" style="454" customWidth="1"/>
    <col min="8467" max="8467" width="93.85546875" style="454" customWidth="1"/>
    <col min="8468" max="8468" width="26" style="454" customWidth="1"/>
    <col min="8469" max="8469" width="30.140625" style="454" customWidth="1"/>
    <col min="8470" max="8470" width="11.42578125" style="454"/>
    <col min="8471" max="8471" width="79.5703125" style="454" customWidth="1"/>
    <col min="8472" max="8704" width="11.42578125" style="454"/>
    <col min="8705" max="8705" width="149" style="454" customWidth="1"/>
    <col min="8706" max="8707" width="0" style="454" hidden="1" customWidth="1"/>
    <col min="8708" max="8708" width="114.140625" style="454" customWidth="1"/>
    <col min="8709" max="8709" width="135.42578125" style="454" customWidth="1"/>
    <col min="8710" max="8710" width="49.85546875" style="454" customWidth="1"/>
    <col min="8711" max="8711" width="16.140625" style="454" customWidth="1"/>
    <col min="8712" max="8712" width="15.28515625" style="454" customWidth="1"/>
    <col min="8713" max="8713" width="13.5703125" style="454" customWidth="1"/>
    <col min="8714" max="8715" width="13" style="454" customWidth="1"/>
    <col min="8716" max="8716" width="16.85546875" style="454" customWidth="1"/>
    <col min="8717" max="8717" width="13.42578125" style="454" customWidth="1"/>
    <col min="8718" max="8718" width="17" style="454" customWidth="1"/>
    <col min="8719" max="8719" width="13.5703125" style="454" customWidth="1"/>
    <col min="8720" max="8720" width="14.42578125" style="454" customWidth="1"/>
    <col min="8721" max="8721" width="15.28515625" style="454" customWidth="1"/>
    <col min="8722" max="8722" width="18.28515625" style="454" customWidth="1"/>
    <col min="8723" max="8723" width="93.85546875" style="454" customWidth="1"/>
    <col min="8724" max="8724" width="26" style="454" customWidth="1"/>
    <col min="8725" max="8725" width="30.140625" style="454" customWidth="1"/>
    <col min="8726" max="8726" width="11.42578125" style="454"/>
    <col min="8727" max="8727" width="79.5703125" style="454" customWidth="1"/>
    <col min="8728" max="8960" width="11.42578125" style="454"/>
    <col min="8961" max="8961" width="149" style="454" customWidth="1"/>
    <col min="8962" max="8963" width="0" style="454" hidden="1" customWidth="1"/>
    <col min="8964" max="8964" width="114.140625" style="454" customWidth="1"/>
    <col min="8965" max="8965" width="135.42578125" style="454" customWidth="1"/>
    <col min="8966" max="8966" width="49.85546875" style="454" customWidth="1"/>
    <col min="8967" max="8967" width="16.140625" style="454" customWidth="1"/>
    <col min="8968" max="8968" width="15.28515625" style="454" customWidth="1"/>
    <col min="8969" max="8969" width="13.5703125" style="454" customWidth="1"/>
    <col min="8970" max="8971" width="13" style="454" customWidth="1"/>
    <col min="8972" max="8972" width="16.85546875" style="454" customWidth="1"/>
    <col min="8973" max="8973" width="13.42578125" style="454" customWidth="1"/>
    <col min="8974" max="8974" width="17" style="454" customWidth="1"/>
    <col min="8975" max="8975" width="13.5703125" style="454" customWidth="1"/>
    <col min="8976" max="8976" width="14.42578125" style="454" customWidth="1"/>
    <col min="8977" max="8977" width="15.28515625" style="454" customWidth="1"/>
    <col min="8978" max="8978" width="18.28515625" style="454" customWidth="1"/>
    <col min="8979" max="8979" width="93.85546875" style="454" customWidth="1"/>
    <col min="8980" max="8980" width="26" style="454" customWidth="1"/>
    <col min="8981" max="8981" width="30.140625" style="454" customWidth="1"/>
    <col min="8982" max="8982" width="11.42578125" style="454"/>
    <col min="8983" max="8983" width="79.5703125" style="454" customWidth="1"/>
    <col min="8984" max="9216" width="11.42578125" style="454"/>
    <col min="9217" max="9217" width="149" style="454" customWidth="1"/>
    <col min="9218" max="9219" width="0" style="454" hidden="1" customWidth="1"/>
    <col min="9220" max="9220" width="114.140625" style="454" customWidth="1"/>
    <col min="9221" max="9221" width="135.42578125" style="454" customWidth="1"/>
    <col min="9222" max="9222" width="49.85546875" style="454" customWidth="1"/>
    <col min="9223" max="9223" width="16.140625" style="454" customWidth="1"/>
    <col min="9224" max="9224" width="15.28515625" style="454" customWidth="1"/>
    <col min="9225" max="9225" width="13.5703125" style="454" customWidth="1"/>
    <col min="9226" max="9227" width="13" style="454" customWidth="1"/>
    <col min="9228" max="9228" width="16.85546875" style="454" customWidth="1"/>
    <col min="9229" max="9229" width="13.42578125" style="454" customWidth="1"/>
    <col min="9230" max="9230" width="17" style="454" customWidth="1"/>
    <col min="9231" max="9231" width="13.5703125" style="454" customWidth="1"/>
    <col min="9232" max="9232" width="14.42578125" style="454" customWidth="1"/>
    <col min="9233" max="9233" width="15.28515625" style="454" customWidth="1"/>
    <col min="9234" max="9234" width="18.28515625" style="454" customWidth="1"/>
    <col min="9235" max="9235" width="93.85546875" style="454" customWidth="1"/>
    <col min="9236" max="9236" width="26" style="454" customWidth="1"/>
    <col min="9237" max="9237" width="30.140625" style="454" customWidth="1"/>
    <col min="9238" max="9238" width="11.42578125" style="454"/>
    <col min="9239" max="9239" width="79.5703125" style="454" customWidth="1"/>
    <col min="9240" max="9472" width="11.42578125" style="454"/>
    <col min="9473" max="9473" width="149" style="454" customWidth="1"/>
    <col min="9474" max="9475" width="0" style="454" hidden="1" customWidth="1"/>
    <col min="9476" max="9476" width="114.140625" style="454" customWidth="1"/>
    <col min="9477" max="9477" width="135.42578125" style="454" customWidth="1"/>
    <col min="9478" max="9478" width="49.85546875" style="454" customWidth="1"/>
    <col min="9479" max="9479" width="16.140625" style="454" customWidth="1"/>
    <col min="9480" max="9480" width="15.28515625" style="454" customWidth="1"/>
    <col min="9481" max="9481" width="13.5703125" style="454" customWidth="1"/>
    <col min="9482" max="9483" width="13" style="454" customWidth="1"/>
    <col min="9484" max="9484" width="16.85546875" style="454" customWidth="1"/>
    <col min="9485" max="9485" width="13.42578125" style="454" customWidth="1"/>
    <col min="9486" max="9486" width="17" style="454" customWidth="1"/>
    <col min="9487" max="9487" width="13.5703125" style="454" customWidth="1"/>
    <col min="9488" max="9488" width="14.42578125" style="454" customWidth="1"/>
    <col min="9489" max="9489" width="15.28515625" style="454" customWidth="1"/>
    <col min="9490" max="9490" width="18.28515625" style="454" customWidth="1"/>
    <col min="9491" max="9491" width="93.85546875" style="454" customWidth="1"/>
    <col min="9492" max="9492" width="26" style="454" customWidth="1"/>
    <col min="9493" max="9493" width="30.140625" style="454" customWidth="1"/>
    <col min="9494" max="9494" width="11.42578125" style="454"/>
    <col min="9495" max="9495" width="79.5703125" style="454" customWidth="1"/>
    <col min="9496" max="9728" width="11.42578125" style="454"/>
    <col min="9729" max="9729" width="149" style="454" customWidth="1"/>
    <col min="9730" max="9731" width="0" style="454" hidden="1" customWidth="1"/>
    <col min="9732" max="9732" width="114.140625" style="454" customWidth="1"/>
    <col min="9733" max="9733" width="135.42578125" style="454" customWidth="1"/>
    <col min="9734" max="9734" width="49.85546875" style="454" customWidth="1"/>
    <col min="9735" max="9735" width="16.140625" style="454" customWidth="1"/>
    <col min="9736" max="9736" width="15.28515625" style="454" customWidth="1"/>
    <col min="9737" max="9737" width="13.5703125" style="454" customWidth="1"/>
    <col min="9738" max="9739" width="13" style="454" customWidth="1"/>
    <col min="9740" max="9740" width="16.85546875" style="454" customWidth="1"/>
    <col min="9741" max="9741" width="13.42578125" style="454" customWidth="1"/>
    <col min="9742" max="9742" width="17" style="454" customWidth="1"/>
    <col min="9743" max="9743" width="13.5703125" style="454" customWidth="1"/>
    <col min="9744" max="9744" width="14.42578125" style="454" customWidth="1"/>
    <col min="9745" max="9745" width="15.28515625" style="454" customWidth="1"/>
    <col min="9746" max="9746" width="18.28515625" style="454" customWidth="1"/>
    <col min="9747" max="9747" width="93.85546875" style="454" customWidth="1"/>
    <col min="9748" max="9748" width="26" style="454" customWidth="1"/>
    <col min="9749" max="9749" width="30.140625" style="454" customWidth="1"/>
    <col min="9750" max="9750" width="11.42578125" style="454"/>
    <col min="9751" max="9751" width="79.5703125" style="454" customWidth="1"/>
    <col min="9752" max="9984" width="11.42578125" style="454"/>
    <col min="9985" max="9985" width="149" style="454" customWidth="1"/>
    <col min="9986" max="9987" width="0" style="454" hidden="1" customWidth="1"/>
    <col min="9988" max="9988" width="114.140625" style="454" customWidth="1"/>
    <col min="9989" max="9989" width="135.42578125" style="454" customWidth="1"/>
    <col min="9990" max="9990" width="49.85546875" style="454" customWidth="1"/>
    <col min="9991" max="9991" width="16.140625" style="454" customWidth="1"/>
    <col min="9992" max="9992" width="15.28515625" style="454" customWidth="1"/>
    <col min="9993" max="9993" width="13.5703125" style="454" customWidth="1"/>
    <col min="9994" max="9995" width="13" style="454" customWidth="1"/>
    <col min="9996" max="9996" width="16.85546875" style="454" customWidth="1"/>
    <col min="9997" max="9997" width="13.42578125" style="454" customWidth="1"/>
    <col min="9998" max="9998" width="17" style="454" customWidth="1"/>
    <col min="9999" max="9999" width="13.5703125" style="454" customWidth="1"/>
    <col min="10000" max="10000" width="14.42578125" style="454" customWidth="1"/>
    <col min="10001" max="10001" width="15.28515625" style="454" customWidth="1"/>
    <col min="10002" max="10002" width="18.28515625" style="454" customWidth="1"/>
    <col min="10003" max="10003" width="93.85546875" style="454" customWidth="1"/>
    <col min="10004" max="10004" width="26" style="454" customWidth="1"/>
    <col min="10005" max="10005" width="30.140625" style="454" customWidth="1"/>
    <col min="10006" max="10006" width="11.42578125" style="454"/>
    <col min="10007" max="10007" width="79.5703125" style="454" customWidth="1"/>
    <col min="10008" max="10240" width="11.42578125" style="454"/>
    <col min="10241" max="10241" width="149" style="454" customWidth="1"/>
    <col min="10242" max="10243" width="0" style="454" hidden="1" customWidth="1"/>
    <col min="10244" max="10244" width="114.140625" style="454" customWidth="1"/>
    <col min="10245" max="10245" width="135.42578125" style="454" customWidth="1"/>
    <col min="10246" max="10246" width="49.85546875" style="454" customWidth="1"/>
    <col min="10247" max="10247" width="16.140625" style="454" customWidth="1"/>
    <col min="10248" max="10248" width="15.28515625" style="454" customWidth="1"/>
    <col min="10249" max="10249" width="13.5703125" style="454" customWidth="1"/>
    <col min="10250" max="10251" width="13" style="454" customWidth="1"/>
    <col min="10252" max="10252" width="16.85546875" style="454" customWidth="1"/>
    <col min="10253" max="10253" width="13.42578125" style="454" customWidth="1"/>
    <col min="10254" max="10254" width="17" style="454" customWidth="1"/>
    <col min="10255" max="10255" width="13.5703125" style="454" customWidth="1"/>
    <col min="10256" max="10256" width="14.42578125" style="454" customWidth="1"/>
    <col min="10257" max="10257" width="15.28515625" style="454" customWidth="1"/>
    <col min="10258" max="10258" width="18.28515625" style="454" customWidth="1"/>
    <col min="10259" max="10259" width="93.85546875" style="454" customWidth="1"/>
    <col min="10260" max="10260" width="26" style="454" customWidth="1"/>
    <col min="10261" max="10261" width="30.140625" style="454" customWidth="1"/>
    <col min="10262" max="10262" width="11.42578125" style="454"/>
    <col min="10263" max="10263" width="79.5703125" style="454" customWidth="1"/>
    <col min="10264" max="10496" width="11.42578125" style="454"/>
    <col min="10497" max="10497" width="149" style="454" customWidth="1"/>
    <col min="10498" max="10499" width="0" style="454" hidden="1" customWidth="1"/>
    <col min="10500" max="10500" width="114.140625" style="454" customWidth="1"/>
    <col min="10501" max="10501" width="135.42578125" style="454" customWidth="1"/>
    <col min="10502" max="10502" width="49.85546875" style="454" customWidth="1"/>
    <col min="10503" max="10503" width="16.140625" style="454" customWidth="1"/>
    <col min="10504" max="10504" width="15.28515625" style="454" customWidth="1"/>
    <col min="10505" max="10505" width="13.5703125" style="454" customWidth="1"/>
    <col min="10506" max="10507" width="13" style="454" customWidth="1"/>
    <col min="10508" max="10508" width="16.85546875" style="454" customWidth="1"/>
    <col min="10509" max="10509" width="13.42578125" style="454" customWidth="1"/>
    <col min="10510" max="10510" width="17" style="454" customWidth="1"/>
    <col min="10511" max="10511" width="13.5703125" style="454" customWidth="1"/>
    <col min="10512" max="10512" width="14.42578125" style="454" customWidth="1"/>
    <col min="10513" max="10513" width="15.28515625" style="454" customWidth="1"/>
    <col min="10514" max="10514" width="18.28515625" style="454" customWidth="1"/>
    <col min="10515" max="10515" width="93.85546875" style="454" customWidth="1"/>
    <col min="10516" max="10516" width="26" style="454" customWidth="1"/>
    <col min="10517" max="10517" width="30.140625" style="454" customWidth="1"/>
    <col min="10518" max="10518" width="11.42578125" style="454"/>
    <col min="10519" max="10519" width="79.5703125" style="454" customWidth="1"/>
    <col min="10520" max="10752" width="11.42578125" style="454"/>
    <col min="10753" max="10753" width="149" style="454" customWidth="1"/>
    <col min="10754" max="10755" width="0" style="454" hidden="1" customWidth="1"/>
    <col min="10756" max="10756" width="114.140625" style="454" customWidth="1"/>
    <col min="10757" max="10757" width="135.42578125" style="454" customWidth="1"/>
    <col min="10758" max="10758" width="49.85546875" style="454" customWidth="1"/>
    <col min="10759" max="10759" width="16.140625" style="454" customWidth="1"/>
    <col min="10760" max="10760" width="15.28515625" style="454" customWidth="1"/>
    <col min="10761" max="10761" width="13.5703125" style="454" customWidth="1"/>
    <col min="10762" max="10763" width="13" style="454" customWidth="1"/>
    <col min="10764" max="10764" width="16.85546875" style="454" customWidth="1"/>
    <col min="10765" max="10765" width="13.42578125" style="454" customWidth="1"/>
    <col min="10766" max="10766" width="17" style="454" customWidth="1"/>
    <col min="10767" max="10767" width="13.5703125" style="454" customWidth="1"/>
    <col min="10768" max="10768" width="14.42578125" style="454" customWidth="1"/>
    <col min="10769" max="10769" width="15.28515625" style="454" customWidth="1"/>
    <col min="10770" max="10770" width="18.28515625" style="454" customWidth="1"/>
    <col min="10771" max="10771" width="93.85546875" style="454" customWidth="1"/>
    <col min="10772" max="10772" width="26" style="454" customWidth="1"/>
    <col min="10773" max="10773" width="30.140625" style="454" customWidth="1"/>
    <col min="10774" max="10774" width="11.42578125" style="454"/>
    <col min="10775" max="10775" width="79.5703125" style="454" customWidth="1"/>
    <col min="10776" max="11008" width="11.42578125" style="454"/>
    <col min="11009" max="11009" width="149" style="454" customWidth="1"/>
    <col min="11010" max="11011" width="0" style="454" hidden="1" customWidth="1"/>
    <col min="11012" max="11012" width="114.140625" style="454" customWidth="1"/>
    <col min="11013" max="11013" width="135.42578125" style="454" customWidth="1"/>
    <col min="11014" max="11014" width="49.85546875" style="454" customWidth="1"/>
    <col min="11015" max="11015" width="16.140625" style="454" customWidth="1"/>
    <col min="11016" max="11016" width="15.28515625" style="454" customWidth="1"/>
    <col min="11017" max="11017" width="13.5703125" style="454" customWidth="1"/>
    <col min="11018" max="11019" width="13" style="454" customWidth="1"/>
    <col min="11020" max="11020" width="16.85546875" style="454" customWidth="1"/>
    <col min="11021" max="11021" width="13.42578125" style="454" customWidth="1"/>
    <col min="11022" max="11022" width="17" style="454" customWidth="1"/>
    <col min="11023" max="11023" width="13.5703125" style="454" customWidth="1"/>
    <col min="11024" max="11024" width="14.42578125" style="454" customWidth="1"/>
    <col min="11025" max="11025" width="15.28515625" style="454" customWidth="1"/>
    <col min="11026" max="11026" width="18.28515625" style="454" customWidth="1"/>
    <col min="11027" max="11027" width="93.85546875" style="454" customWidth="1"/>
    <col min="11028" max="11028" width="26" style="454" customWidth="1"/>
    <col min="11029" max="11029" width="30.140625" style="454" customWidth="1"/>
    <col min="11030" max="11030" width="11.42578125" style="454"/>
    <col min="11031" max="11031" width="79.5703125" style="454" customWidth="1"/>
    <col min="11032" max="11264" width="11.42578125" style="454"/>
    <col min="11265" max="11265" width="149" style="454" customWidth="1"/>
    <col min="11266" max="11267" width="0" style="454" hidden="1" customWidth="1"/>
    <col min="11268" max="11268" width="114.140625" style="454" customWidth="1"/>
    <col min="11269" max="11269" width="135.42578125" style="454" customWidth="1"/>
    <col min="11270" max="11270" width="49.85546875" style="454" customWidth="1"/>
    <col min="11271" max="11271" width="16.140625" style="454" customWidth="1"/>
    <col min="11272" max="11272" width="15.28515625" style="454" customWidth="1"/>
    <col min="11273" max="11273" width="13.5703125" style="454" customWidth="1"/>
    <col min="11274" max="11275" width="13" style="454" customWidth="1"/>
    <col min="11276" max="11276" width="16.85546875" style="454" customWidth="1"/>
    <col min="11277" max="11277" width="13.42578125" style="454" customWidth="1"/>
    <col min="11278" max="11278" width="17" style="454" customWidth="1"/>
    <col min="11279" max="11279" width="13.5703125" style="454" customWidth="1"/>
    <col min="11280" max="11280" width="14.42578125" style="454" customWidth="1"/>
    <col min="11281" max="11281" width="15.28515625" style="454" customWidth="1"/>
    <col min="11282" max="11282" width="18.28515625" style="454" customWidth="1"/>
    <col min="11283" max="11283" width="93.85546875" style="454" customWidth="1"/>
    <col min="11284" max="11284" width="26" style="454" customWidth="1"/>
    <col min="11285" max="11285" width="30.140625" style="454" customWidth="1"/>
    <col min="11286" max="11286" width="11.42578125" style="454"/>
    <col min="11287" max="11287" width="79.5703125" style="454" customWidth="1"/>
    <col min="11288" max="11520" width="11.42578125" style="454"/>
    <col min="11521" max="11521" width="149" style="454" customWidth="1"/>
    <col min="11522" max="11523" width="0" style="454" hidden="1" customWidth="1"/>
    <col min="11524" max="11524" width="114.140625" style="454" customWidth="1"/>
    <col min="11525" max="11525" width="135.42578125" style="454" customWidth="1"/>
    <col min="11526" max="11526" width="49.85546875" style="454" customWidth="1"/>
    <col min="11527" max="11527" width="16.140625" style="454" customWidth="1"/>
    <col min="11528" max="11528" width="15.28515625" style="454" customWidth="1"/>
    <col min="11529" max="11529" width="13.5703125" style="454" customWidth="1"/>
    <col min="11530" max="11531" width="13" style="454" customWidth="1"/>
    <col min="11532" max="11532" width="16.85546875" style="454" customWidth="1"/>
    <col min="11533" max="11533" width="13.42578125" style="454" customWidth="1"/>
    <col min="11534" max="11534" width="17" style="454" customWidth="1"/>
    <col min="11535" max="11535" width="13.5703125" style="454" customWidth="1"/>
    <col min="11536" max="11536" width="14.42578125" style="454" customWidth="1"/>
    <col min="11537" max="11537" width="15.28515625" style="454" customWidth="1"/>
    <col min="11538" max="11538" width="18.28515625" style="454" customWidth="1"/>
    <col min="11539" max="11539" width="93.85546875" style="454" customWidth="1"/>
    <col min="11540" max="11540" width="26" style="454" customWidth="1"/>
    <col min="11541" max="11541" width="30.140625" style="454" customWidth="1"/>
    <col min="11542" max="11542" width="11.42578125" style="454"/>
    <col min="11543" max="11543" width="79.5703125" style="454" customWidth="1"/>
    <col min="11544" max="11776" width="11.42578125" style="454"/>
    <col min="11777" max="11777" width="149" style="454" customWidth="1"/>
    <col min="11778" max="11779" width="0" style="454" hidden="1" customWidth="1"/>
    <col min="11780" max="11780" width="114.140625" style="454" customWidth="1"/>
    <col min="11781" max="11781" width="135.42578125" style="454" customWidth="1"/>
    <col min="11782" max="11782" width="49.85546875" style="454" customWidth="1"/>
    <col min="11783" max="11783" width="16.140625" style="454" customWidth="1"/>
    <col min="11784" max="11784" width="15.28515625" style="454" customWidth="1"/>
    <col min="11785" max="11785" width="13.5703125" style="454" customWidth="1"/>
    <col min="11786" max="11787" width="13" style="454" customWidth="1"/>
    <col min="11788" max="11788" width="16.85546875" style="454" customWidth="1"/>
    <col min="11789" max="11789" width="13.42578125" style="454" customWidth="1"/>
    <col min="11790" max="11790" width="17" style="454" customWidth="1"/>
    <col min="11791" max="11791" width="13.5703125" style="454" customWidth="1"/>
    <col min="11792" max="11792" width="14.42578125" style="454" customWidth="1"/>
    <col min="11793" max="11793" width="15.28515625" style="454" customWidth="1"/>
    <col min="11794" max="11794" width="18.28515625" style="454" customWidth="1"/>
    <col min="11795" max="11795" width="93.85546875" style="454" customWidth="1"/>
    <col min="11796" max="11796" width="26" style="454" customWidth="1"/>
    <col min="11797" max="11797" width="30.140625" style="454" customWidth="1"/>
    <col min="11798" max="11798" width="11.42578125" style="454"/>
    <col min="11799" max="11799" width="79.5703125" style="454" customWidth="1"/>
    <col min="11800" max="12032" width="11.42578125" style="454"/>
    <col min="12033" max="12033" width="149" style="454" customWidth="1"/>
    <col min="12034" max="12035" width="0" style="454" hidden="1" customWidth="1"/>
    <col min="12036" max="12036" width="114.140625" style="454" customWidth="1"/>
    <col min="12037" max="12037" width="135.42578125" style="454" customWidth="1"/>
    <col min="12038" max="12038" width="49.85546875" style="454" customWidth="1"/>
    <col min="12039" max="12039" width="16.140625" style="454" customWidth="1"/>
    <col min="12040" max="12040" width="15.28515625" style="454" customWidth="1"/>
    <col min="12041" max="12041" width="13.5703125" style="454" customWidth="1"/>
    <col min="12042" max="12043" width="13" style="454" customWidth="1"/>
    <col min="12044" max="12044" width="16.85546875" style="454" customWidth="1"/>
    <col min="12045" max="12045" width="13.42578125" style="454" customWidth="1"/>
    <col min="12046" max="12046" width="17" style="454" customWidth="1"/>
    <col min="12047" max="12047" width="13.5703125" style="454" customWidth="1"/>
    <col min="12048" max="12048" width="14.42578125" style="454" customWidth="1"/>
    <col min="12049" max="12049" width="15.28515625" style="454" customWidth="1"/>
    <col min="12050" max="12050" width="18.28515625" style="454" customWidth="1"/>
    <col min="12051" max="12051" width="93.85546875" style="454" customWidth="1"/>
    <col min="12052" max="12052" width="26" style="454" customWidth="1"/>
    <col min="12053" max="12053" width="30.140625" style="454" customWidth="1"/>
    <col min="12054" max="12054" width="11.42578125" style="454"/>
    <col min="12055" max="12055" width="79.5703125" style="454" customWidth="1"/>
    <col min="12056" max="12288" width="11.42578125" style="454"/>
    <col min="12289" max="12289" width="149" style="454" customWidth="1"/>
    <col min="12290" max="12291" width="0" style="454" hidden="1" customWidth="1"/>
    <col min="12292" max="12292" width="114.140625" style="454" customWidth="1"/>
    <col min="12293" max="12293" width="135.42578125" style="454" customWidth="1"/>
    <col min="12294" max="12294" width="49.85546875" style="454" customWidth="1"/>
    <col min="12295" max="12295" width="16.140625" style="454" customWidth="1"/>
    <col min="12296" max="12296" width="15.28515625" style="454" customWidth="1"/>
    <col min="12297" max="12297" width="13.5703125" style="454" customWidth="1"/>
    <col min="12298" max="12299" width="13" style="454" customWidth="1"/>
    <col min="12300" max="12300" width="16.85546875" style="454" customWidth="1"/>
    <col min="12301" max="12301" width="13.42578125" style="454" customWidth="1"/>
    <col min="12302" max="12302" width="17" style="454" customWidth="1"/>
    <col min="12303" max="12303" width="13.5703125" style="454" customWidth="1"/>
    <col min="12304" max="12304" width="14.42578125" style="454" customWidth="1"/>
    <col min="12305" max="12305" width="15.28515625" style="454" customWidth="1"/>
    <col min="12306" max="12306" width="18.28515625" style="454" customWidth="1"/>
    <col min="12307" max="12307" width="93.85546875" style="454" customWidth="1"/>
    <col min="12308" max="12308" width="26" style="454" customWidth="1"/>
    <col min="12309" max="12309" width="30.140625" style="454" customWidth="1"/>
    <col min="12310" max="12310" width="11.42578125" style="454"/>
    <col min="12311" max="12311" width="79.5703125" style="454" customWidth="1"/>
    <col min="12312" max="12544" width="11.42578125" style="454"/>
    <col min="12545" max="12545" width="149" style="454" customWidth="1"/>
    <col min="12546" max="12547" width="0" style="454" hidden="1" customWidth="1"/>
    <col min="12548" max="12548" width="114.140625" style="454" customWidth="1"/>
    <col min="12549" max="12549" width="135.42578125" style="454" customWidth="1"/>
    <col min="12550" max="12550" width="49.85546875" style="454" customWidth="1"/>
    <col min="12551" max="12551" width="16.140625" style="454" customWidth="1"/>
    <col min="12552" max="12552" width="15.28515625" style="454" customWidth="1"/>
    <col min="12553" max="12553" width="13.5703125" style="454" customWidth="1"/>
    <col min="12554" max="12555" width="13" style="454" customWidth="1"/>
    <col min="12556" max="12556" width="16.85546875" style="454" customWidth="1"/>
    <col min="12557" max="12557" width="13.42578125" style="454" customWidth="1"/>
    <col min="12558" max="12558" width="17" style="454" customWidth="1"/>
    <col min="12559" max="12559" width="13.5703125" style="454" customWidth="1"/>
    <col min="12560" max="12560" width="14.42578125" style="454" customWidth="1"/>
    <col min="12561" max="12561" width="15.28515625" style="454" customWidth="1"/>
    <col min="12562" max="12562" width="18.28515625" style="454" customWidth="1"/>
    <col min="12563" max="12563" width="93.85546875" style="454" customWidth="1"/>
    <col min="12564" max="12564" width="26" style="454" customWidth="1"/>
    <col min="12565" max="12565" width="30.140625" style="454" customWidth="1"/>
    <col min="12566" max="12566" width="11.42578125" style="454"/>
    <col min="12567" max="12567" width="79.5703125" style="454" customWidth="1"/>
    <col min="12568" max="12800" width="11.42578125" style="454"/>
    <col min="12801" max="12801" width="149" style="454" customWidth="1"/>
    <col min="12802" max="12803" width="0" style="454" hidden="1" customWidth="1"/>
    <col min="12804" max="12804" width="114.140625" style="454" customWidth="1"/>
    <col min="12805" max="12805" width="135.42578125" style="454" customWidth="1"/>
    <col min="12806" max="12806" width="49.85546875" style="454" customWidth="1"/>
    <col min="12807" max="12807" width="16.140625" style="454" customWidth="1"/>
    <col min="12808" max="12808" width="15.28515625" style="454" customWidth="1"/>
    <col min="12809" max="12809" width="13.5703125" style="454" customWidth="1"/>
    <col min="12810" max="12811" width="13" style="454" customWidth="1"/>
    <col min="12812" max="12812" width="16.85546875" style="454" customWidth="1"/>
    <col min="12813" max="12813" width="13.42578125" style="454" customWidth="1"/>
    <col min="12814" max="12814" width="17" style="454" customWidth="1"/>
    <col min="12815" max="12815" width="13.5703125" style="454" customWidth="1"/>
    <col min="12816" max="12816" width="14.42578125" style="454" customWidth="1"/>
    <col min="12817" max="12817" width="15.28515625" style="454" customWidth="1"/>
    <col min="12818" max="12818" width="18.28515625" style="454" customWidth="1"/>
    <col min="12819" max="12819" width="93.85546875" style="454" customWidth="1"/>
    <col min="12820" max="12820" width="26" style="454" customWidth="1"/>
    <col min="12821" max="12821" width="30.140625" style="454" customWidth="1"/>
    <col min="12822" max="12822" width="11.42578125" style="454"/>
    <col min="12823" max="12823" width="79.5703125" style="454" customWidth="1"/>
    <col min="12824" max="13056" width="11.42578125" style="454"/>
    <col min="13057" max="13057" width="149" style="454" customWidth="1"/>
    <col min="13058" max="13059" width="0" style="454" hidden="1" customWidth="1"/>
    <col min="13060" max="13060" width="114.140625" style="454" customWidth="1"/>
    <col min="13061" max="13061" width="135.42578125" style="454" customWidth="1"/>
    <col min="13062" max="13062" width="49.85546875" style="454" customWidth="1"/>
    <col min="13063" max="13063" width="16.140625" style="454" customWidth="1"/>
    <col min="13064" max="13064" width="15.28515625" style="454" customWidth="1"/>
    <col min="13065" max="13065" width="13.5703125" style="454" customWidth="1"/>
    <col min="13066" max="13067" width="13" style="454" customWidth="1"/>
    <col min="13068" max="13068" width="16.85546875" style="454" customWidth="1"/>
    <col min="13069" max="13069" width="13.42578125" style="454" customWidth="1"/>
    <col min="13070" max="13070" width="17" style="454" customWidth="1"/>
    <col min="13071" max="13071" width="13.5703125" style="454" customWidth="1"/>
    <col min="13072" max="13072" width="14.42578125" style="454" customWidth="1"/>
    <col min="13073" max="13073" width="15.28515625" style="454" customWidth="1"/>
    <col min="13074" max="13074" width="18.28515625" style="454" customWidth="1"/>
    <col min="13075" max="13075" width="93.85546875" style="454" customWidth="1"/>
    <col min="13076" max="13076" width="26" style="454" customWidth="1"/>
    <col min="13077" max="13077" width="30.140625" style="454" customWidth="1"/>
    <col min="13078" max="13078" width="11.42578125" style="454"/>
    <col min="13079" max="13079" width="79.5703125" style="454" customWidth="1"/>
    <col min="13080" max="13312" width="11.42578125" style="454"/>
    <col min="13313" max="13313" width="149" style="454" customWidth="1"/>
    <col min="13314" max="13315" width="0" style="454" hidden="1" customWidth="1"/>
    <col min="13316" max="13316" width="114.140625" style="454" customWidth="1"/>
    <col min="13317" max="13317" width="135.42578125" style="454" customWidth="1"/>
    <col min="13318" max="13318" width="49.85546875" style="454" customWidth="1"/>
    <col min="13319" max="13319" width="16.140625" style="454" customWidth="1"/>
    <col min="13320" max="13320" width="15.28515625" style="454" customWidth="1"/>
    <col min="13321" max="13321" width="13.5703125" style="454" customWidth="1"/>
    <col min="13322" max="13323" width="13" style="454" customWidth="1"/>
    <col min="13324" max="13324" width="16.85546875" style="454" customWidth="1"/>
    <col min="13325" max="13325" width="13.42578125" style="454" customWidth="1"/>
    <col min="13326" max="13326" width="17" style="454" customWidth="1"/>
    <col min="13327" max="13327" width="13.5703125" style="454" customWidth="1"/>
    <col min="13328" max="13328" width="14.42578125" style="454" customWidth="1"/>
    <col min="13329" max="13329" width="15.28515625" style="454" customWidth="1"/>
    <col min="13330" max="13330" width="18.28515625" style="454" customWidth="1"/>
    <col min="13331" max="13331" width="93.85546875" style="454" customWidth="1"/>
    <col min="13332" max="13332" width="26" style="454" customWidth="1"/>
    <col min="13333" max="13333" width="30.140625" style="454" customWidth="1"/>
    <col min="13334" max="13334" width="11.42578125" style="454"/>
    <col min="13335" max="13335" width="79.5703125" style="454" customWidth="1"/>
    <col min="13336" max="13568" width="11.42578125" style="454"/>
    <col min="13569" max="13569" width="149" style="454" customWidth="1"/>
    <col min="13570" max="13571" width="0" style="454" hidden="1" customWidth="1"/>
    <col min="13572" max="13572" width="114.140625" style="454" customWidth="1"/>
    <col min="13573" max="13573" width="135.42578125" style="454" customWidth="1"/>
    <col min="13574" max="13574" width="49.85546875" style="454" customWidth="1"/>
    <col min="13575" max="13575" width="16.140625" style="454" customWidth="1"/>
    <col min="13576" max="13576" width="15.28515625" style="454" customWidth="1"/>
    <col min="13577" max="13577" width="13.5703125" style="454" customWidth="1"/>
    <col min="13578" max="13579" width="13" style="454" customWidth="1"/>
    <col min="13580" max="13580" width="16.85546875" style="454" customWidth="1"/>
    <col min="13581" max="13581" width="13.42578125" style="454" customWidth="1"/>
    <col min="13582" max="13582" width="17" style="454" customWidth="1"/>
    <col min="13583" max="13583" width="13.5703125" style="454" customWidth="1"/>
    <col min="13584" max="13584" width="14.42578125" style="454" customWidth="1"/>
    <col min="13585" max="13585" width="15.28515625" style="454" customWidth="1"/>
    <col min="13586" max="13586" width="18.28515625" style="454" customWidth="1"/>
    <col min="13587" max="13587" width="93.85546875" style="454" customWidth="1"/>
    <col min="13588" max="13588" width="26" style="454" customWidth="1"/>
    <col min="13589" max="13589" width="30.140625" style="454" customWidth="1"/>
    <col min="13590" max="13590" width="11.42578125" style="454"/>
    <col min="13591" max="13591" width="79.5703125" style="454" customWidth="1"/>
    <col min="13592" max="13824" width="11.42578125" style="454"/>
    <col min="13825" max="13825" width="149" style="454" customWidth="1"/>
    <col min="13826" max="13827" width="0" style="454" hidden="1" customWidth="1"/>
    <col min="13828" max="13828" width="114.140625" style="454" customWidth="1"/>
    <col min="13829" max="13829" width="135.42578125" style="454" customWidth="1"/>
    <col min="13830" max="13830" width="49.85546875" style="454" customWidth="1"/>
    <col min="13831" max="13831" width="16.140625" style="454" customWidth="1"/>
    <col min="13832" max="13832" width="15.28515625" style="454" customWidth="1"/>
    <col min="13833" max="13833" width="13.5703125" style="454" customWidth="1"/>
    <col min="13834" max="13835" width="13" style="454" customWidth="1"/>
    <col min="13836" max="13836" width="16.85546875" style="454" customWidth="1"/>
    <col min="13837" max="13837" width="13.42578125" style="454" customWidth="1"/>
    <col min="13838" max="13838" width="17" style="454" customWidth="1"/>
    <col min="13839" max="13839" width="13.5703125" style="454" customWidth="1"/>
    <col min="13840" max="13840" width="14.42578125" style="454" customWidth="1"/>
    <col min="13841" max="13841" width="15.28515625" style="454" customWidth="1"/>
    <col min="13842" max="13842" width="18.28515625" style="454" customWidth="1"/>
    <col min="13843" max="13843" width="93.85546875" style="454" customWidth="1"/>
    <col min="13844" max="13844" width="26" style="454" customWidth="1"/>
    <col min="13845" max="13845" width="30.140625" style="454" customWidth="1"/>
    <col min="13846" max="13846" width="11.42578125" style="454"/>
    <col min="13847" max="13847" width="79.5703125" style="454" customWidth="1"/>
    <col min="13848" max="14080" width="11.42578125" style="454"/>
    <col min="14081" max="14081" width="149" style="454" customWidth="1"/>
    <col min="14082" max="14083" width="0" style="454" hidden="1" customWidth="1"/>
    <col min="14084" max="14084" width="114.140625" style="454" customWidth="1"/>
    <col min="14085" max="14085" width="135.42578125" style="454" customWidth="1"/>
    <col min="14086" max="14086" width="49.85546875" style="454" customWidth="1"/>
    <col min="14087" max="14087" width="16.140625" style="454" customWidth="1"/>
    <col min="14088" max="14088" width="15.28515625" style="454" customWidth="1"/>
    <col min="14089" max="14089" width="13.5703125" style="454" customWidth="1"/>
    <col min="14090" max="14091" width="13" style="454" customWidth="1"/>
    <col min="14092" max="14092" width="16.85546875" style="454" customWidth="1"/>
    <col min="14093" max="14093" width="13.42578125" style="454" customWidth="1"/>
    <col min="14094" max="14094" width="17" style="454" customWidth="1"/>
    <col min="14095" max="14095" width="13.5703125" style="454" customWidth="1"/>
    <col min="14096" max="14096" width="14.42578125" style="454" customWidth="1"/>
    <col min="14097" max="14097" width="15.28515625" style="454" customWidth="1"/>
    <col min="14098" max="14098" width="18.28515625" style="454" customWidth="1"/>
    <col min="14099" max="14099" width="93.85546875" style="454" customWidth="1"/>
    <col min="14100" max="14100" width="26" style="454" customWidth="1"/>
    <col min="14101" max="14101" width="30.140625" style="454" customWidth="1"/>
    <col min="14102" max="14102" width="11.42578125" style="454"/>
    <col min="14103" max="14103" width="79.5703125" style="454" customWidth="1"/>
    <col min="14104" max="14336" width="11.42578125" style="454"/>
    <col min="14337" max="14337" width="149" style="454" customWidth="1"/>
    <col min="14338" max="14339" width="0" style="454" hidden="1" customWidth="1"/>
    <col min="14340" max="14340" width="114.140625" style="454" customWidth="1"/>
    <col min="14341" max="14341" width="135.42578125" style="454" customWidth="1"/>
    <col min="14342" max="14342" width="49.85546875" style="454" customWidth="1"/>
    <col min="14343" max="14343" width="16.140625" style="454" customWidth="1"/>
    <col min="14344" max="14344" width="15.28515625" style="454" customWidth="1"/>
    <col min="14345" max="14345" width="13.5703125" style="454" customWidth="1"/>
    <col min="14346" max="14347" width="13" style="454" customWidth="1"/>
    <col min="14348" max="14348" width="16.85546875" style="454" customWidth="1"/>
    <col min="14349" max="14349" width="13.42578125" style="454" customWidth="1"/>
    <col min="14350" max="14350" width="17" style="454" customWidth="1"/>
    <col min="14351" max="14351" width="13.5703125" style="454" customWidth="1"/>
    <col min="14352" max="14352" width="14.42578125" style="454" customWidth="1"/>
    <col min="14353" max="14353" width="15.28515625" style="454" customWidth="1"/>
    <col min="14354" max="14354" width="18.28515625" style="454" customWidth="1"/>
    <col min="14355" max="14355" width="93.85546875" style="454" customWidth="1"/>
    <col min="14356" max="14356" width="26" style="454" customWidth="1"/>
    <col min="14357" max="14357" width="30.140625" style="454" customWidth="1"/>
    <col min="14358" max="14358" width="11.42578125" style="454"/>
    <col min="14359" max="14359" width="79.5703125" style="454" customWidth="1"/>
    <col min="14360" max="14592" width="11.42578125" style="454"/>
    <col min="14593" max="14593" width="149" style="454" customWidth="1"/>
    <col min="14594" max="14595" width="0" style="454" hidden="1" customWidth="1"/>
    <col min="14596" max="14596" width="114.140625" style="454" customWidth="1"/>
    <col min="14597" max="14597" width="135.42578125" style="454" customWidth="1"/>
    <col min="14598" max="14598" width="49.85546875" style="454" customWidth="1"/>
    <col min="14599" max="14599" width="16.140625" style="454" customWidth="1"/>
    <col min="14600" max="14600" width="15.28515625" style="454" customWidth="1"/>
    <col min="14601" max="14601" width="13.5703125" style="454" customWidth="1"/>
    <col min="14602" max="14603" width="13" style="454" customWidth="1"/>
    <col min="14604" max="14604" width="16.85546875" style="454" customWidth="1"/>
    <col min="14605" max="14605" width="13.42578125" style="454" customWidth="1"/>
    <col min="14606" max="14606" width="17" style="454" customWidth="1"/>
    <col min="14607" max="14607" width="13.5703125" style="454" customWidth="1"/>
    <col min="14608" max="14608" width="14.42578125" style="454" customWidth="1"/>
    <col min="14609" max="14609" width="15.28515625" style="454" customWidth="1"/>
    <col min="14610" max="14610" width="18.28515625" style="454" customWidth="1"/>
    <col min="14611" max="14611" width="93.85546875" style="454" customWidth="1"/>
    <col min="14612" max="14612" width="26" style="454" customWidth="1"/>
    <col min="14613" max="14613" width="30.140625" style="454" customWidth="1"/>
    <col min="14614" max="14614" width="11.42578125" style="454"/>
    <col min="14615" max="14615" width="79.5703125" style="454" customWidth="1"/>
    <col min="14616" max="14848" width="11.42578125" style="454"/>
    <col min="14849" max="14849" width="149" style="454" customWidth="1"/>
    <col min="14850" max="14851" width="0" style="454" hidden="1" customWidth="1"/>
    <col min="14852" max="14852" width="114.140625" style="454" customWidth="1"/>
    <col min="14853" max="14853" width="135.42578125" style="454" customWidth="1"/>
    <col min="14854" max="14854" width="49.85546875" style="454" customWidth="1"/>
    <col min="14855" max="14855" width="16.140625" style="454" customWidth="1"/>
    <col min="14856" max="14856" width="15.28515625" style="454" customWidth="1"/>
    <col min="14857" max="14857" width="13.5703125" style="454" customWidth="1"/>
    <col min="14858" max="14859" width="13" style="454" customWidth="1"/>
    <col min="14860" max="14860" width="16.85546875" style="454" customWidth="1"/>
    <col min="14861" max="14861" width="13.42578125" style="454" customWidth="1"/>
    <col min="14862" max="14862" width="17" style="454" customWidth="1"/>
    <col min="14863" max="14863" width="13.5703125" style="454" customWidth="1"/>
    <col min="14864" max="14864" width="14.42578125" style="454" customWidth="1"/>
    <col min="14865" max="14865" width="15.28515625" style="454" customWidth="1"/>
    <col min="14866" max="14866" width="18.28515625" style="454" customWidth="1"/>
    <col min="14867" max="14867" width="93.85546875" style="454" customWidth="1"/>
    <col min="14868" max="14868" width="26" style="454" customWidth="1"/>
    <col min="14869" max="14869" width="30.140625" style="454" customWidth="1"/>
    <col min="14870" max="14870" width="11.42578125" style="454"/>
    <col min="14871" max="14871" width="79.5703125" style="454" customWidth="1"/>
    <col min="14872" max="15104" width="11.42578125" style="454"/>
    <col min="15105" max="15105" width="149" style="454" customWidth="1"/>
    <col min="15106" max="15107" width="0" style="454" hidden="1" customWidth="1"/>
    <col min="15108" max="15108" width="114.140625" style="454" customWidth="1"/>
    <col min="15109" max="15109" width="135.42578125" style="454" customWidth="1"/>
    <col min="15110" max="15110" width="49.85546875" style="454" customWidth="1"/>
    <col min="15111" max="15111" width="16.140625" style="454" customWidth="1"/>
    <col min="15112" max="15112" width="15.28515625" style="454" customWidth="1"/>
    <col min="15113" max="15113" width="13.5703125" style="454" customWidth="1"/>
    <col min="15114" max="15115" width="13" style="454" customWidth="1"/>
    <col min="15116" max="15116" width="16.85546875" style="454" customWidth="1"/>
    <col min="15117" max="15117" width="13.42578125" style="454" customWidth="1"/>
    <col min="15118" max="15118" width="17" style="454" customWidth="1"/>
    <col min="15119" max="15119" width="13.5703125" style="454" customWidth="1"/>
    <col min="15120" max="15120" width="14.42578125" style="454" customWidth="1"/>
    <col min="15121" max="15121" width="15.28515625" style="454" customWidth="1"/>
    <col min="15122" max="15122" width="18.28515625" style="454" customWidth="1"/>
    <col min="15123" max="15123" width="93.85546875" style="454" customWidth="1"/>
    <col min="15124" max="15124" width="26" style="454" customWidth="1"/>
    <col min="15125" max="15125" width="30.140625" style="454" customWidth="1"/>
    <col min="15126" max="15126" width="11.42578125" style="454"/>
    <col min="15127" max="15127" width="79.5703125" style="454" customWidth="1"/>
    <col min="15128" max="15360" width="11.42578125" style="454"/>
    <col min="15361" max="15361" width="149" style="454" customWidth="1"/>
    <col min="15362" max="15363" width="0" style="454" hidden="1" customWidth="1"/>
    <col min="15364" max="15364" width="114.140625" style="454" customWidth="1"/>
    <col min="15365" max="15365" width="135.42578125" style="454" customWidth="1"/>
    <col min="15366" max="15366" width="49.85546875" style="454" customWidth="1"/>
    <col min="15367" max="15367" width="16.140625" style="454" customWidth="1"/>
    <col min="15368" max="15368" width="15.28515625" style="454" customWidth="1"/>
    <col min="15369" max="15369" width="13.5703125" style="454" customWidth="1"/>
    <col min="15370" max="15371" width="13" style="454" customWidth="1"/>
    <col min="15372" max="15372" width="16.85546875" style="454" customWidth="1"/>
    <col min="15373" max="15373" width="13.42578125" style="454" customWidth="1"/>
    <col min="15374" max="15374" width="17" style="454" customWidth="1"/>
    <col min="15375" max="15375" width="13.5703125" style="454" customWidth="1"/>
    <col min="15376" max="15376" width="14.42578125" style="454" customWidth="1"/>
    <col min="15377" max="15377" width="15.28515625" style="454" customWidth="1"/>
    <col min="15378" max="15378" width="18.28515625" style="454" customWidth="1"/>
    <col min="15379" max="15379" width="93.85546875" style="454" customWidth="1"/>
    <col min="15380" max="15380" width="26" style="454" customWidth="1"/>
    <col min="15381" max="15381" width="30.140625" style="454" customWidth="1"/>
    <col min="15382" max="15382" width="11.42578125" style="454"/>
    <col min="15383" max="15383" width="79.5703125" style="454" customWidth="1"/>
    <col min="15384" max="15616" width="11.42578125" style="454"/>
    <col min="15617" max="15617" width="149" style="454" customWidth="1"/>
    <col min="15618" max="15619" width="0" style="454" hidden="1" customWidth="1"/>
    <col min="15620" max="15620" width="114.140625" style="454" customWidth="1"/>
    <col min="15621" max="15621" width="135.42578125" style="454" customWidth="1"/>
    <col min="15622" max="15622" width="49.85546875" style="454" customWidth="1"/>
    <col min="15623" max="15623" width="16.140625" style="454" customWidth="1"/>
    <col min="15624" max="15624" width="15.28515625" style="454" customWidth="1"/>
    <col min="15625" max="15625" width="13.5703125" style="454" customWidth="1"/>
    <col min="15626" max="15627" width="13" style="454" customWidth="1"/>
    <col min="15628" max="15628" width="16.85546875" style="454" customWidth="1"/>
    <col min="15629" max="15629" width="13.42578125" style="454" customWidth="1"/>
    <col min="15630" max="15630" width="17" style="454" customWidth="1"/>
    <col min="15631" max="15631" width="13.5703125" style="454" customWidth="1"/>
    <col min="15632" max="15632" width="14.42578125" style="454" customWidth="1"/>
    <col min="15633" max="15633" width="15.28515625" style="454" customWidth="1"/>
    <col min="15634" max="15634" width="18.28515625" style="454" customWidth="1"/>
    <col min="15635" max="15635" width="93.85546875" style="454" customWidth="1"/>
    <col min="15636" max="15636" width="26" style="454" customWidth="1"/>
    <col min="15637" max="15637" width="30.140625" style="454" customWidth="1"/>
    <col min="15638" max="15638" width="11.42578125" style="454"/>
    <col min="15639" max="15639" width="79.5703125" style="454" customWidth="1"/>
    <col min="15640" max="15872" width="11.42578125" style="454"/>
    <col min="15873" max="15873" width="149" style="454" customWidth="1"/>
    <col min="15874" max="15875" width="0" style="454" hidden="1" customWidth="1"/>
    <col min="15876" max="15876" width="114.140625" style="454" customWidth="1"/>
    <col min="15877" max="15877" width="135.42578125" style="454" customWidth="1"/>
    <col min="15878" max="15878" width="49.85546875" style="454" customWidth="1"/>
    <col min="15879" max="15879" width="16.140625" style="454" customWidth="1"/>
    <col min="15880" max="15880" width="15.28515625" style="454" customWidth="1"/>
    <col min="15881" max="15881" width="13.5703125" style="454" customWidth="1"/>
    <col min="15882" max="15883" width="13" style="454" customWidth="1"/>
    <col min="15884" max="15884" width="16.85546875" style="454" customWidth="1"/>
    <col min="15885" max="15885" width="13.42578125" style="454" customWidth="1"/>
    <col min="15886" max="15886" width="17" style="454" customWidth="1"/>
    <col min="15887" max="15887" width="13.5703125" style="454" customWidth="1"/>
    <col min="15888" max="15888" width="14.42578125" style="454" customWidth="1"/>
    <col min="15889" max="15889" width="15.28515625" style="454" customWidth="1"/>
    <col min="15890" max="15890" width="18.28515625" style="454" customWidth="1"/>
    <col min="15891" max="15891" width="93.85546875" style="454" customWidth="1"/>
    <col min="15892" max="15892" width="26" style="454" customWidth="1"/>
    <col min="15893" max="15893" width="30.140625" style="454" customWidth="1"/>
    <col min="15894" max="15894" width="11.42578125" style="454"/>
    <col min="15895" max="15895" width="79.5703125" style="454" customWidth="1"/>
    <col min="15896" max="16128" width="11.42578125" style="454"/>
    <col min="16129" max="16129" width="149" style="454" customWidth="1"/>
    <col min="16130" max="16131" width="0" style="454" hidden="1" customWidth="1"/>
    <col min="16132" max="16132" width="114.140625" style="454" customWidth="1"/>
    <col min="16133" max="16133" width="135.42578125" style="454" customWidth="1"/>
    <col min="16134" max="16134" width="49.85546875" style="454" customWidth="1"/>
    <col min="16135" max="16135" width="16.140625" style="454" customWidth="1"/>
    <col min="16136" max="16136" width="15.28515625" style="454" customWidth="1"/>
    <col min="16137" max="16137" width="13.5703125" style="454" customWidth="1"/>
    <col min="16138" max="16139" width="13" style="454" customWidth="1"/>
    <col min="16140" max="16140" width="16.85546875" style="454" customWidth="1"/>
    <col min="16141" max="16141" width="13.42578125" style="454" customWidth="1"/>
    <col min="16142" max="16142" width="17" style="454" customWidth="1"/>
    <col min="16143" max="16143" width="13.5703125" style="454" customWidth="1"/>
    <col min="16144" max="16144" width="14.42578125" style="454" customWidth="1"/>
    <col min="16145" max="16145" width="15.28515625" style="454" customWidth="1"/>
    <col min="16146" max="16146" width="18.28515625" style="454" customWidth="1"/>
    <col min="16147" max="16147" width="93.85546875" style="454" customWidth="1"/>
    <col min="16148" max="16148" width="26" style="454" customWidth="1"/>
    <col min="16149" max="16149" width="30.140625" style="454" customWidth="1"/>
    <col min="16150" max="16150" width="11.42578125" style="454"/>
    <col min="16151" max="16151" width="79.5703125" style="454" customWidth="1"/>
    <col min="16152" max="16384" width="11.42578125" style="454"/>
  </cols>
  <sheetData>
    <row r="2" spans="1:26" ht="59.25" customHeight="1">
      <c r="W2" s="457"/>
    </row>
    <row r="3" spans="1:26" ht="57.75" customHeight="1">
      <c r="A3" s="1984" t="s">
        <v>0</v>
      </c>
      <c r="B3" s="1984"/>
      <c r="C3" s="1984"/>
      <c r="D3" s="1984"/>
      <c r="E3" s="1984"/>
      <c r="F3" s="1984"/>
      <c r="G3" s="1984"/>
      <c r="H3" s="1984"/>
      <c r="I3" s="1984"/>
      <c r="J3" s="1984"/>
      <c r="K3" s="1984"/>
      <c r="L3" s="1984"/>
      <c r="M3" s="1984"/>
      <c r="N3" s="1984"/>
      <c r="O3" s="1984"/>
      <c r="P3" s="1984"/>
      <c r="Q3" s="1984"/>
      <c r="R3" s="1984"/>
      <c r="S3" s="1984"/>
      <c r="T3" s="1984"/>
      <c r="U3" s="1984"/>
      <c r="W3" s="457"/>
    </row>
    <row r="4" spans="1:26" s="457" customFormat="1" ht="42" customHeight="1">
      <c r="A4" s="1985" t="s">
        <v>1305</v>
      </c>
      <c r="B4" s="1985"/>
      <c r="C4" s="1985"/>
      <c r="D4" s="1985"/>
      <c r="E4" s="1985"/>
      <c r="F4" s="1985"/>
      <c r="G4" s="1985"/>
      <c r="H4" s="1985"/>
      <c r="I4" s="1985"/>
      <c r="J4" s="1985"/>
      <c r="K4" s="1985"/>
      <c r="L4" s="1985"/>
      <c r="M4" s="1985"/>
      <c r="N4" s="1985"/>
      <c r="O4" s="1985"/>
      <c r="P4" s="1985"/>
      <c r="Q4" s="1985"/>
      <c r="R4" s="1985"/>
      <c r="S4" s="1985"/>
      <c r="T4" s="1985"/>
      <c r="U4" s="1985"/>
    </row>
    <row r="5" spans="1:26" s="457" customFormat="1" ht="69.75" customHeight="1">
      <c r="A5" s="1986" t="s">
        <v>177</v>
      </c>
      <c r="B5" s="1986"/>
      <c r="C5" s="1986"/>
      <c r="D5" s="1986"/>
      <c r="E5" s="1986"/>
      <c r="F5" s="1986"/>
      <c r="G5" s="1986"/>
      <c r="H5" s="1986"/>
      <c r="I5" s="1986"/>
      <c r="J5" s="1986"/>
      <c r="K5" s="1986"/>
      <c r="L5" s="1986"/>
      <c r="M5" s="1986"/>
      <c r="N5" s="1986"/>
      <c r="O5" s="1986"/>
      <c r="P5" s="1986"/>
      <c r="Q5" s="1986"/>
      <c r="R5" s="1986"/>
      <c r="S5" s="1986"/>
      <c r="T5" s="1986"/>
      <c r="U5" s="1986"/>
    </row>
    <row r="6" spans="1:26" s="458" customFormat="1" ht="68.25" customHeight="1">
      <c r="A6" s="1987" t="s">
        <v>2</v>
      </c>
      <c r="B6" s="1988"/>
      <c r="C6" s="1988"/>
      <c r="D6" s="1988"/>
      <c r="E6" s="1988"/>
      <c r="F6" s="1988"/>
      <c r="G6" s="1988"/>
      <c r="H6" s="1988"/>
      <c r="I6" s="1988"/>
      <c r="J6" s="1988"/>
      <c r="K6" s="1988"/>
      <c r="L6" s="1988"/>
      <c r="M6" s="1988"/>
      <c r="N6" s="1988"/>
      <c r="O6" s="1988"/>
      <c r="P6" s="1988"/>
      <c r="Q6" s="1988"/>
      <c r="R6" s="1988"/>
      <c r="S6" s="1988"/>
      <c r="T6" s="1988"/>
      <c r="U6" s="1989"/>
    </row>
    <row r="7" spans="1:26" s="458" customFormat="1" ht="68.25" customHeight="1">
      <c r="A7" s="1990"/>
      <c r="B7" s="1991"/>
      <c r="C7" s="1991"/>
      <c r="D7" s="1991"/>
      <c r="E7" s="1991"/>
      <c r="F7" s="1991"/>
      <c r="G7" s="1991"/>
      <c r="H7" s="1991"/>
      <c r="I7" s="1991"/>
      <c r="J7" s="1991"/>
      <c r="K7" s="1991"/>
      <c r="L7" s="1991"/>
      <c r="M7" s="1991"/>
      <c r="N7" s="1991"/>
      <c r="O7" s="1991"/>
      <c r="P7" s="1991"/>
      <c r="Q7" s="1991"/>
      <c r="R7" s="1991"/>
      <c r="S7" s="1991"/>
      <c r="T7" s="1991"/>
      <c r="U7" s="1992"/>
    </row>
    <row r="8" spans="1:26" s="461" customFormat="1" ht="68.25" customHeight="1">
      <c r="A8" s="459"/>
      <c r="B8" s="459"/>
      <c r="C8" s="459"/>
      <c r="D8" s="459"/>
      <c r="E8" s="460"/>
      <c r="F8" s="459"/>
      <c r="G8" s="1993"/>
      <c r="H8" s="1993"/>
      <c r="I8" s="1993"/>
      <c r="J8" s="1993"/>
      <c r="K8" s="1993"/>
      <c r="L8" s="1993"/>
      <c r="M8" s="1993"/>
      <c r="N8" s="1993"/>
      <c r="O8" s="1993"/>
      <c r="P8" s="1993"/>
      <c r="Q8" s="1993"/>
      <c r="R8" s="1993"/>
      <c r="S8" s="1994"/>
      <c r="T8" s="1994"/>
      <c r="U8" s="1994"/>
    </row>
    <row r="9" spans="1:26" s="458" customFormat="1" ht="56.25" customHeight="1">
      <c r="A9" s="1983" t="s">
        <v>350</v>
      </c>
      <c r="B9" s="1983" t="s">
        <v>5</v>
      </c>
      <c r="C9" s="1983" t="s">
        <v>6</v>
      </c>
      <c r="D9" s="1983" t="s">
        <v>632</v>
      </c>
      <c r="E9" s="1983" t="s">
        <v>8</v>
      </c>
      <c r="F9" s="1983" t="s">
        <v>9</v>
      </c>
      <c r="G9" s="1983" t="s">
        <v>10</v>
      </c>
      <c r="H9" s="1983"/>
      <c r="I9" s="1983"/>
      <c r="J9" s="1983"/>
      <c r="K9" s="1983"/>
      <c r="L9" s="1983"/>
      <c r="M9" s="1983"/>
      <c r="N9" s="1983"/>
      <c r="O9" s="1983"/>
      <c r="P9" s="1983"/>
      <c r="Q9" s="1983"/>
      <c r="R9" s="1983"/>
      <c r="S9" s="1996" t="s">
        <v>11</v>
      </c>
      <c r="T9" s="1996"/>
      <c r="U9" s="1996"/>
    </row>
    <row r="10" spans="1:26" s="458" customFormat="1" ht="56.25" customHeight="1">
      <c r="A10" s="1983"/>
      <c r="B10" s="1983"/>
      <c r="C10" s="1983"/>
      <c r="D10" s="1983"/>
      <c r="E10" s="1983"/>
      <c r="F10" s="1983"/>
      <c r="G10" s="1993" t="s">
        <v>12</v>
      </c>
      <c r="H10" s="1993"/>
      <c r="I10" s="1993"/>
      <c r="J10" s="1993" t="s">
        <v>13</v>
      </c>
      <c r="K10" s="1993"/>
      <c r="L10" s="1993"/>
      <c r="M10" s="1993" t="s">
        <v>14</v>
      </c>
      <c r="N10" s="1993"/>
      <c r="O10" s="1993"/>
      <c r="P10" s="1993" t="s">
        <v>15</v>
      </c>
      <c r="Q10" s="1993"/>
      <c r="R10" s="1993"/>
      <c r="S10" s="1996" t="s">
        <v>1306</v>
      </c>
      <c r="T10" s="1997" t="s">
        <v>181</v>
      </c>
      <c r="U10" s="1997"/>
    </row>
    <row r="11" spans="1:26" s="458" customFormat="1" ht="63" customHeight="1">
      <c r="A11" s="1983"/>
      <c r="B11" s="1983"/>
      <c r="C11" s="1983"/>
      <c r="D11" s="1983"/>
      <c r="E11" s="1983"/>
      <c r="F11" s="1983"/>
      <c r="G11" s="462">
        <v>1</v>
      </c>
      <c r="H11" s="462">
        <v>2</v>
      </c>
      <c r="I11" s="462">
        <v>3</v>
      </c>
      <c r="J11" s="462">
        <v>4</v>
      </c>
      <c r="K11" s="462">
        <v>5</v>
      </c>
      <c r="L11" s="462">
        <v>6</v>
      </c>
      <c r="M11" s="462">
        <v>7</v>
      </c>
      <c r="N11" s="462">
        <v>8</v>
      </c>
      <c r="O11" s="462">
        <v>9</v>
      </c>
      <c r="P11" s="462">
        <v>10</v>
      </c>
      <c r="Q11" s="462">
        <v>11</v>
      </c>
      <c r="R11" s="462">
        <v>12</v>
      </c>
      <c r="S11" s="1996"/>
      <c r="T11" s="463" t="s">
        <v>18</v>
      </c>
      <c r="U11" s="463" t="s">
        <v>19</v>
      </c>
    </row>
    <row r="12" spans="1:26" s="457" customFormat="1" ht="311.25" customHeight="1">
      <c r="A12" s="1998" t="s">
        <v>1307</v>
      </c>
      <c r="B12" s="1999" t="s">
        <v>1308</v>
      </c>
      <c r="C12" s="2000">
        <v>1</v>
      </c>
      <c r="D12" s="464" t="s">
        <v>1309</v>
      </c>
      <c r="E12" s="465" t="s">
        <v>1310</v>
      </c>
      <c r="F12" s="466" t="s">
        <v>1311</v>
      </c>
      <c r="G12" s="467"/>
      <c r="H12" s="467"/>
      <c r="I12" s="467"/>
      <c r="J12" s="467"/>
      <c r="K12" s="467"/>
      <c r="L12" s="467"/>
      <c r="M12" s="467"/>
      <c r="N12" s="467"/>
      <c r="O12" s="467"/>
      <c r="P12" s="467"/>
      <c r="Q12" s="467"/>
      <c r="R12" s="467"/>
      <c r="S12" s="2001" t="s">
        <v>1312</v>
      </c>
      <c r="T12" s="2003"/>
      <c r="U12" s="1995"/>
      <c r="V12" s="468"/>
      <c r="W12" s="468"/>
      <c r="X12" s="468"/>
      <c r="Y12" s="468"/>
      <c r="Z12" s="468"/>
    </row>
    <row r="13" spans="1:26" s="457" customFormat="1" ht="296.25" customHeight="1">
      <c r="A13" s="1998"/>
      <c r="B13" s="1999"/>
      <c r="C13" s="2000"/>
      <c r="D13" s="469" t="s">
        <v>1313</v>
      </c>
      <c r="E13" s="465" t="s">
        <v>1314</v>
      </c>
      <c r="F13" s="466" t="s">
        <v>1311</v>
      </c>
      <c r="G13" s="470"/>
      <c r="H13" s="470"/>
      <c r="I13" s="470"/>
      <c r="J13" s="470"/>
      <c r="K13" s="470"/>
      <c r="L13" s="470"/>
      <c r="M13" s="470"/>
      <c r="N13" s="470"/>
      <c r="O13" s="470"/>
      <c r="P13" s="470"/>
      <c r="Q13" s="471"/>
      <c r="R13" s="471"/>
      <c r="S13" s="2002"/>
      <c r="T13" s="2003"/>
      <c r="U13" s="1995"/>
      <c r="V13" s="468"/>
      <c r="W13" s="468"/>
      <c r="X13" s="468"/>
      <c r="Y13" s="468"/>
      <c r="Z13" s="468"/>
    </row>
    <row r="14" spans="1:26" s="479" customFormat="1" ht="215.25" customHeight="1">
      <c r="A14" s="2007" t="s">
        <v>1315</v>
      </c>
      <c r="B14" s="2010" t="s">
        <v>1316</v>
      </c>
      <c r="C14" s="2011">
        <v>1</v>
      </c>
      <c r="D14" s="472" t="s">
        <v>1317</v>
      </c>
      <c r="E14" s="473" t="s">
        <v>1318</v>
      </c>
      <c r="F14" s="474" t="s">
        <v>1319</v>
      </c>
      <c r="G14" s="475"/>
      <c r="H14" s="475"/>
      <c r="I14" s="476"/>
      <c r="J14" s="475"/>
      <c r="K14" s="475"/>
      <c r="L14" s="476"/>
      <c r="M14" s="475"/>
      <c r="N14" s="475"/>
      <c r="O14" s="476"/>
      <c r="P14" s="475"/>
      <c r="Q14" s="475"/>
      <c r="R14" s="476"/>
      <c r="S14" s="2012" t="s">
        <v>1320</v>
      </c>
      <c r="T14" s="2013"/>
      <c r="U14" s="2013"/>
      <c r="V14" s="477"/>
      <c r="W14" s="478"/>
      <c r="X14" s="478"/>
      <c r="Y14" s="478"/>
      <c r="Z14" s="478"/>
    </row>
    <row r="15" spans="1:26" s="479" customFormat="1" ht="135.75" customHeight="1">
      <c r="A15" s="2008"/>
      <c r="B15" s="2010"/>
      <c r="C15" s="2011"/>
      <c r="D15" s="480" t="s">
        <v>1321</v>
      </c>
      <c r="E15" s="481" t="s">
        <v>1322</v>
      </c>
      <c r="F15" s="474" t="s">
        <v>1323</v>
      </c>
      <c r="G15" s="475"/>
      <c r="H15" s="475"/>
      <c r="I15" s="476"/>
      <c r="J15" s="475"/>
      <c r="K15" s="475"/>
      <c r="L15" s="476"/>
      <c r="M15" s="475"/>
      <c r="N15" s="475"/>
      <c r="O15" s="476"/>
      <c r="P15" s="475"/>
      <c r="Q15" s="475"/>
      <c r="R15" s="476"/>
      <c r="S15" s="2012"/>
      <c r="T15" s="2013"/>
      <c r="U15" s="2013"/>
      <c r="V15" s="477"/>
      <c r="W15" s="478"/>
      <c r="X15" s="478"/>
      <c r="Y15" s="478"/>
      <c r="Z15" s="478"/>
    </row>
    <row r="16" spans="1:26" s="479" customFormat="1" ht="159" customHeight="1">
      <c r="A16" s="2008"/>
      <c r="B16" s="2010"/>
      <c r="C16" s="2011"/>
      <c r="D16" s="480" t="s">
        <v>1324</v>
      </c>
      <c r="E16" s="481" t="s">
        <v>1322</v>
      </c>
      <c r="F16" s="474" t="s">
        <v>1323</v>
      </c>
      <c r="G16" s="475"/>
      <c r="H16" s="475"/>
      <c r="I16" s="476"/>
      <c r="J16" s="475"/>
      <c r="K16" s="475"/>
      <c r="L16" s="476"/>
      <c r="M16" s="475"/>
      <c r="N16" s="475"/>
      <c r="O16" s="476"/>
      <c r="P16" s="475"/>
      <c r="Q16" s="475"/>
      <c r="R16" s="476"/>
      <c r="S16" s="2012"/>
      <c r="T16" s="2013"/>
      <c r="U16" s="2013"/>
      <c r="V16" s="477"/>
      <c r="W16" s="478"/>
      <c r="X16" s="478"/>
      <c r="Y16" s="478"/>
      <c r="Z16" s="478"/>
    </row>
    <row r="17" spans="1:26" s="479" customFormat="1" ht="182.25" customHeight="1">
      <c r="A17" s="2009"/>
      <c r="B17" s="482"/>
      <c r="C17" s="483"/>
      <c r="D17" s="464" t="s">
        <v>1325</v>
      </c>
      <c r="E17" s="481" t="s">
        <v>1322</v>
      </c>
      <c r="F17" s="474" t="s">
        <v>1323</v>
      </c>
      <c r="G17" s="475"/>
      <c r="H17" s="475"/>
      <c r="I17" s="476"/>
      <c r="J17" s="475"/>
      <c r="K17" s="475"/>
      <c r="L17" s="476"/>
      <c r="M17" s="475"/>
      <c r="N17" s="475"/>
      <c r="O17" s="476"/>
      <c r="P17" s="475"/>
      <c r="Q17" s="475"/>
      <c r="R17" s="476"/>
      <c r="S17" s="484"/>
      <c r="T17" s="485"/>
      <c r="U17" s="485"/>
      <c r="V17" s="477"/>
      <c r="W17" s="478"/>
      <c r="X17" s="478"/>
      <c r="Y17" s="478"/>
      <c r="Z17" s="478"/>
    </row>
    <row r="18" spans="1:26" s="479" customFormat="1" ht="208.5" customHeight="1">
      <c r="A18" s="2012" t="s">
        <v>1326</v>
      </c>
      <c r="B18" s="2010" t="s">
        <v>1327</v>
      </c>
      <c r="C18" s="2011">
        <v>1</v>
      </c>
      <c r="D18" s="480" t="s">
        <v>1328</v>
      </c>
      <c r="E18" s="465" t="s">
        <v>1329</v>
      </c>
      <c r="F18" s="474" t="s">
        <v>1330</v>
      </c>
      <c r="G18" s="475"/>
      <c r="H18" s="475"/>
      <c r="I18" s="476"/>
      <c r="J18" s="475"/>
      <c r="K18" s="475"/>
      <c r="L18" s="476"/>
      <c r="M18" s="475"/>
      <c r="N18" s="475"/>
      <c r="O18" s="476"/>
      <c r="P18" s="475"/>
      <c r="Q18" s="475"/>
      <c r="R18" s="476"/>
      <c r="S18" s="2014" t="s">
        <v>1331</v>
      </c>
      <c r="T18" s="2004"/>
      <c r="U18" s="2004"/>
      <c r="V18" s="477"/>
      <c r="W18" s="478"/>
      <c r="X18" s="478"/>
      <c r="Y18" s="478"/>
      <c r="Z18" s="478"/>
    </row>
    <row r="19" spans="1:26" s="479" customFormat="1" ht="249.75" customHeight="1">
      <c r="A19" s="2012"/>
      <c r="B19" s="2010"/>
      <c r="C19" s="2011"/>
      <c r="D19" s="464" t="s">
        <v>1332</v>
      </c>
      <c r="E19" s="465" t="s">
        <v>1333</v>
      </c>
      <c r="F19" s="474" t="s">
        <v>1334</v>
      </c>
      <c r="G19" s="475"/>
      <c r="H19" s="475"/>
      <c r="I19" s="476"/>
      <c r="J19" s="475"/>
      <c r="K19" s="475"/>
      <c r="L19" s="476"/>
      <c r="M19" s="475"/>
      <c r="N19" s="475"/>
      <c r="O19" s="476"/>
      <c r="P19" s="475"/>
      <c r="Q19" s="475"/>
      <c r="R19" s="476"/>
      <c r="S19" s="2015"/>
      <c r="T19" s="2005"/>
      <c r="U19" s="2005"/>
      <c r="V19" s="477"/>
      <c r="W19" s="478"/>
      <c r="X19" s="478"/>
      <c r="Y19" s="478"/>
      <c r="Z19" s="478"/>
    </row>
    <row r="20" spans="1:26" s="479" customFormat="1" ht="237" customHeight="1">
      <c r="A20" s="2012"/>
      <c r="B20" s="2010"/>
      <c r="C20" s="2011"/>
      <c r="D20" s="464" t="s">
        <v>1335</v>
      </c>
      <c r="E20" s="486"/>
      <c r="F20" s="474" t="s">
        <v>1336</v>
      </c>
      <c r="G20" s="475"/>
      <c r="H20" s="475"/>
      <c r="I20" s="476"/>
      <c r="J20" s="475"/>
      <c r="K20" s="475"/>
      <c r="L20" s="476"/>
      <c r="M20" s="475"/>
      <c r="N20" s="475"/>
      <c r="O20" s="476"/>
      <c r="P20" s="475"/>
      <c r="Q20" s="475"/>
      <c r="R20" s="476"/>
      <c r="S20" s="2016"/>
      <c r="T20" s="2006"/>
      <c r="U20" s="2006"/>
      <c r="V20" s="477"/>
      <c r="W20" s="478"/>
      <c r="X20" s="478"/>
      <c r="Y20" s="478"/>
      <c r="Z20" s="478"/>
    </row>
    <row r="21" spans="1:26" s="490" customFormat="1" ht="85.5" customHeight="1">
      <c r="A21" s="2012" t="s">
        <v>1337</v>
      </c>
      <c r="B21" s="2010" t="s">
        <v>1338</v>
      </c>
      <c r="C21" s="2011">
        <v>1</v>
      </c>
      <c r="D21" s="480" t="s">
        <v>1339</v>
      </c>
      <c r="E21" s="487" t="s">
        <v>1340</v>
      </c>
      <c r="F21" s="482" t="s">
        <v>1341</v>
      </c>
      <c r="G21" s="475"/>
      <c r="H21" s="475"/>
      <c r="I21" s="476"/>
      <c r="J21" s="475"/>
      <c r="K21" s="475"/>
      <c r="L21" s="476"/>
      <c r="M21" s="475"/>
      <c r="N21" s="475"/>
      <c r="O21" s="476"/>
      <c r="P21" s="475"/>
      <c r="Q21" s="475"/>
      <c r="R21" s="476"/>
      <c r="S21" s="2014" t="s">
        <v>1342</v>
      </c>
      <c r="T21" s="2022"/>
      <c r="U21" s="2003"/>
      <c r="V21" s="488"/>
      <c r="W21" s="489"/>
      <c r="X21" s="489"/>
      <c r="Y21" s="489"/>
      <c r="Z21" s="489"/>
    </row>
    <row r="22" spans="1:26" s="490" customFormat="1" ht="95.25" customHeight="1">
      <c r="A22" s="2012"/>
      <c r="B22" s="2010"/>
      <c r="C22" s="2011"/>
      <c r="D22" s="480" t="s">
        <v>1343</v>
      </c>
      <c r="E22" s="487" t="s">
        <v>1344</v>
      </c>
      <c r="F22" s="482" t="s">
        <v>1341</v>
      </c>
      <c r="G22" s="475"/>
      <c r="H22" s="475"/>
      <c r="I22" s="476"/>
      <c r="J22" s="475"/>
      <c r="K22" s="475"/>
      <c r="L22" s="476"/>
      <c r="M22" s="475"/>
      <c r="N22" s="475"/>
      <c r="O22" s="476"/>
      <c r="P22" s="475"/>
      <c r="Q22" s="475"/>
      <c r="R22" s="476"/>
      <c r="S22" s="2015"/>
      <c r="T22" s="2023"/>
      <c r="U22" s="2003"/>
      <c r="V22" s="488"/>
      <c r="W22" s="489"/>
      <c r="X22" s="489"/>
      <c r="Y22" s="489"/>
      <c r="Z22" s="489"/>
    </row>
    <row r="23" spans="1:26" s="490" customFormat="1" ht="108" customHeight="1">
      <c r="A23" s="2012"/>
      <c r="B23" s="2010"/>
      <c r="C23" s="2011"/>
      <c r="D23" s="480" t="s">
        <v>1345</v>
      </c>
      <c r="E23" s="491" t="s">
        <v>1346</v>
      </c>
      <c r="F23" s="482" t="s">
        <v>1341</v>
      </c>
      <c r="G23" s="475"/>
      <c r="H23" s="475"/>
      <c r="I23" s="476"/>
      <c r="J23" s="475"/>
      <c r="K23" s="475"/>
      <c r="L23" s="476"/>
      <c r="M23" s="475"/>
      <c r="N23" s="475"/>
      <c r="O23" s="476"/>
      <c r="P23" s="475"/>
      <c r="Q23" s="475"/>
      <c r="R23" s="476"/>
      <c r="S23" s="2015"/>
      <c r="T23" s="2023"/>
      <c r="U23" s="2003"/>
      <c r="V23" s="488"/>
      <c r="W23" s="489"/>
      <c r="X23" s="489"/>
      <c r="Y23" s="489"/>
      <c r="Z23" s="489"/>
    </row>
    <row r="24" spans="1:26" s="490" customFormat="1" ht="134.25" customHeight="1">
      <c r="A24" s="2012"/>
      <c r="B24" s="2010"/>
      <c r="C24" s="2011"/>
      <c r="D24" s="480" t="s">
        <v>1347</v>
      </c>
      <c r="E24" s="492"/>
      <c r="F24" s="482" t="s">
        <v>1341</v>
      </c>
      <c r="G24" s="475"/>
      <c r="H24" s="475"/>
      <c r="I24" s="476"/>
      <c r="J24" s="475"/>
      <c r="K24" s="475"/>
      <c r="L24" s="476"/>
      <c r="M24" s="475"/>
      <c r="N24" s="475"/>
      <c r="O24" s="476"/>
      <c r="P24" s="475"/>
      <c r="Q24" s="475"/>
      <c r="R24" s="476"/>
      <c r="S24" s="2015"/>
      <c r="T24" s="2023"/>
      <c r="U24" s="2003"/>
      <c r="V24" s="488"/>
      <c r="W24" s="489"/>
      <c r="X24" s="489"/>
      <c r="Y24" s="489"/>
      <c r="Z24" s="489"/>
    </row>
    <row r="25" spans="1:26" s="490" customFormat="1" ht="112.5" customHeight="1">
      <c r="A25" s="2012"/>
      <c r="B25" s="2010"/>
      <c r="C25" s="2011"/>
      <c r="D25" s="464" t="s">
        <v>1348</v>
      </c>
      <c r="E25" s="493" t="s">
        <v>1349</v>
      </c>
      <c r="F25" s="482" t="s">
        <v>1341</v>
      </c>
      <c r="G25" s="475"/>
      <c r="H25" s="475"/>
      <c r="I25" s="476"/>
      <c r="J25" s="475"/>
      <c r="K25" s="475"/>
      <c r="L25" s="476"/>
      <c r="M25" s="475"/>
      <c r="N25" s="475"/>
      <c r="O25" s="476"/>
      <c r="P25" s="475"/>
      <c r="Q25" s="475"/>
      <c r="R25" s="476"/>
      <c r="S25" s="2015"/>
      <c r="T25" s="2023"/>
      <c r="U25" s="2003"/>
      <c r="V25" s="488"/>
      <c r="W25" s="489"/>
      <c r="X25" s="489"/>
      <c r="Y25" s="489"/>
      <c r="Z25" s="489"/>
    </row>
    <row r="26" spans="1:26" s="490" customFormat="1" ht="180.75" customHeight="1">
      <c r="A26" s="2012"/>
      <c r="B26" s="2010"/>
      <c r="C26" s="2011"/>
      <c r="D26" s="464" t="s">
        <v>1350</v>
      </c>
      <c r="E26" s="494"/>
      <c r="F26" s="482" t="s">
        <v>1341</v>
      </c>
      <c r="G26" s="475"/>
      <c r="H26" s="475"/>
      <c r="I26" s="476"/>
      <c r="J26" s="475"/>
      <c r="K26" s="475"/>
      <c r="L26" s="476"/>
      <c r="M26" s="475"/>
      <c r="N26" s="475"/>
      <c r="O26" s="476"/>
      <c r="P26" s="475"/>
      <c r="Q26" s="475"/>
      <c r="R26" s="476"/>
      <c r="S26" s="2015"/>
      <c r="T26" s="2023"/>
      <c r="U26" s="2003"/>
      <c r="V26" s="488"/>
      <c r="W26" s="489"/>
      <c r="X26" s="489"/>
      <c r="Y26" s="489"/>
      <c r="Z26" s="489"/>
    </row>
    <row r="27" spans="1:26" s="496" customFormat="1" ht="199.5" customHeight="1">
      <c r="A27" s="2012"/>
      <c r="B27" s="2010"/>
      <c r="C27" s="2011"/>
      <c r="D27" s="464" t="s">
        <v>1351</v>
      </c>
      <c r="E27" s="494"/>
      <c r="F27" s="482" t="s">
        <v>1341</v>
      </c>
      <c r="G27" s="475"/>
      <c r="H27" s="475"/>
      <c r="I27" s="476"/>
      <c r="J27" s="475"/>
      <c r="K27" s="475"/>
      <c r="L27" s="476"/>
      <c r="M27" s="475"/>
      <c r="N27" s="475"/>
      <c r="O27" s="476"/>
      <c r="P27" s="475"/>
      <c r="Q27" s="475"/>
      <c r="R27" s="476"/>
      <c r="S27" s="2015"/>
      <c r="T27" s="2023"/>
      <c r="U27" s="2003"/>
      <c r="V27" s="488"/>
      <c r="W27" s="495"/>
      <c r="X27" s="495"/>
      <c r="Y27" s="495"/>
      <c r="Z27" s="495"/>
    </row>
    <row r="28" spans="1:26" s="496" customFormat="1" ht="409.6" customHeight="1">
      <c r="A28" s="2012"/>
      <c r="B28" s="2010"/>
      <c r="C28" s="2011"/>
      <c r="D28" s="480" t="s">
        <v>1352</v>
      </c>
      <c r="E28" s="494"/>
      <c r="F28" s="482" t="s">
        <v>1341</v>
      </c>
      <c r="G28" s="475"/>
      <c r="H28" s="475"/>
      <c r="I28" s="476"/>
      <c r="J28" s="475"/>
      <c r="K28" s="475"/>
      <c r="L28" s="476"/>
      <c r="M28" s="475"/>
      <c r="N28" s="475"/>
      <c r="O28" s="476"/>
      <c r="P28" s="475"/>
      <c r="Q28" s="475"/>
      <c r="R28" s="476"/>
      <c r="S28" s="2015"/>
      <c r="T28" s="2023"/>
      <c r="U28" s="2003"/>
      <c r="V28" s="488"/>
      <c r="W28" s="495"/>
      <c r="X28" s="495"/>
      <c r="Y28" s="495"/>
      <c r="Z28" s="495"/>
    </row>
    <row r="29" spans="1:26" s="496" customFormat="1" ht="207.75" customHeight="1">
      <c r="A29" s="2012"/>
      <c r="B29" s="2010"/>
      <c r="C29" s="2011"/>
      <c r="D29" s="480" t="s">
        <v>1353</v>
      </c>
      <c r="E29" s="493" t="s">
        <v>1354</v>
      </c>
      <c r="F29" s="482" t="s">
        <v>1355</v>
      </c>
      <c r="G29" s="475"/>
      <c r="H29" s="475"/>
      <c r="I29" s="476"/>
      <c r="J29" s="475"/>
      <c r="K29" s="475"/>
      <c r="L29" s="476"/>
      <c r="M29" s="475"/>
      <c r="N29" s="475"/>
      <c r="O29" s="476"/>
      <c r="P29" s="475"/>
      <c r="Q29" s="475"/>
      <c r="R29" s="476"/>
      <c r="S29" s="2015"/>
      <c r="T29" s="2023"/>
      <c r="U29" s="2003"/>
      <c r="V29" s="488"/>
      <c r="W29" s="495"/>
      <c r="X29" s="495"/>
      <c r="Y29" s="495"/>
      <c r="Z29" s="495"/>
    </row>
    <row r="30" spans="1:26" s="496" customFormat="1" ht="94.5" customHeight="1">
      <c r="A30" s="2012"/>
      <c r="B30" s="2010"/>
      <c r="C30" s="2011"/>
      <c r="D30" s="481" t="s">
        <v>1356</v>
      </c>
      <c r="E30" s="493" t="s">
        <v>1357</v>
      </c>
      <c r="F30" s="482" t="s">
        <v>1341</v>
      </c>
      <c r="G30" s="475"/>
      <c r="H30" s="475"/>
      <c r="I30" s="476"/>
      <c r="J30" s="475"/>
      <c r="K30" s="475"/>
      <c r="L30" s="476"/>
      <c r="M30" s="475"/>
      <c r="N30" s="475"/>
      <c r="O30" s="476"/>
      <c r="P30" s="475"/>
      <c r="Q30" s="475"/>
      <c r="R30" s="476"/>
      <c r="S30" s="2015"/>
      <c r="T30" s="2023"/>
      <c r="U30" s="2003"/>
      <c r="V30" s="488"/>
      <c r="W30" s="495"/>
      <c r="X30" s="495"/>
      <c r="Y30" s="495"/>
      <c r="Z30" s="495"/>
    </row>
    <row r="31" spans="1:26" s="496" customFormat="1" ht="94.5" customHeight="1">
      <c r="A31" s="2012"/>
      <c r="B31" s="2010"/>
      <c r="C31" s="2021"/>
      <c r="D31" s="497" t="s">
        <v>1358</v>
      </c>
      <c r="E31" s="491" t="s">
        <v>1359</v>
      </c>
      <c r="F31" s="482" t="s">
        <v>1355</v>
      </c>
      <c r="G31" s="475"/>
      <c r="H31" s="475"/>
      <c r="I31" s="476"/>
      <c r="J31" s="475"/>
      <c r="K31" s="475"/>
      <c r="L31" s="476"/>
      <c r="M31" s="475"/>
      <c r="N31" s="475"/>
      <c r="O31" s="476"/>
      <c r="P31" s="475"/>
      <c r="Q31" s="475"/>
      <c r="R31" s="476"/>
      <c r="S31" s="2015"/>
      <c r="T31" s="2023"/>
      <c r="U31" s="2003"/>
      <c r="V31" s="488"/>
      <c r="W31" s="495"/>
      <c r="X31" s="495"/>
      <c r="Y31" s="495"/>
      <c r="Z31" s="495"/>
    </row>
    <row r="32" spans="1:26" s="496" customFormat="1" ht="87" customHeight="1">
      <c r="A32" s="2020"/>
      <c r="B32" s="2010"/>
      <c r="C32" s="2011"/>
      <c r="D32" s="497" t="s">
        <v>1360</v>
      </c>
      <c r="E32" s="493" t="s">
        <v>1361</v>
      </c>
      <c r="F32" s="482" t="s">
        <v>1341</v>
      </c>
      <c r="G32" s="475"/>
      <c r="H32" s="475"/>
      <c r="I32" s="476"/>
      <c r="J32" s="475"/>
      <c r="K32" s="475"/>
      <c r="L32" s="476"/>
      <c r="M32" s="475"/>
      <c r="N32" s="475"/>
      <c r="O32" s="476"/>
      <c r="P32" s="475"/>
      <c r="Q32" s="475"/>
      <c r="R32" s="476"/>
      <c r="S32" s="2016"/>
      <c r="T32" s="2023"/>
      <c r="U32" s="2003"/>
      <c r="V32" s="488"/>
      <c r="W32" s="495"/>
      <c r="X32" s="495"/>
      <c r="Y32" s="495"/>
      <c r="Z32" s="495"/>
    </row>
    <row r="33" spans="1:26" s="496" customFormat="1" ht="160.5" customHeight="1">
      <c r="A33" s="2024" t="s">
        <v>1362</v>
      </c>
      <c r="B33" s="498"/>
      <c r="C33" s="499"/>
      <c r="D33" s="497" t="s">
        <v>1363</v>
      </c>
      <c r="E33" s="497" t="s">
        <v>1364</v>
      </c>
      <c r="F33" s="482" t="s">
        <v>1341</v>
      </c>
      <c r="G33" s="475"/>
      <c r="H33" s="475"/>
      <c r="I33" s="476"/>
      <c r="J33" s="475"/>
      <c r="K33" s="475"/>
      <c r="L33" s="476"/>
      <c r="M33" s="475"/>
      <c r="N33" s="475"/>
      <c r="O33" s="476"/>
      <c r="P33" s="475"/>
      <c r="Q33" s="475"/>
      <c r="R33" s="476"/>
      <c r="S33" s="491"/>
      <c r="T33" s="2027"/>
      <c r="U33" s="500"/>
      <c r="V33" s="488"/>
      <c r="W33" s="495"/>
      <c r="X33" s="495"/>
      <c r="Y33" s="495"/>
      <c r="Z33" s="495"/>
    </row>
    <row r="34" spans="1:26" s="496" customFormat="1" ht="131.25" customHeight="1">
      <c r="A34" s="2025"/>
      <c r="B34" s="2030"/>
      <c r="C34" s="2031"/>
      <c r="D34" s="501" t="s">
        <v>1365</v>
      </c>
      <c r="E34" s="502"/>
      <c r="F34" s="482" t="s">
        <v>1341</v>
      </c>
      <c r="G34" s="476"/>
      <c r="H34" s="476"/>
      <c r="I34" s="476"/>
      <c r="J34" s="476"/>
      <c r="K34" s="476"/>
      <c r="L34" s="476"/>
      <c r="M34" s="476"/>
      <c r="N34" s="476"/>
      <c r="O34" s="476"/>
      <c r="P34" s="476"/>
      <c r="Q34" s="503"/>
      <c r="R34" s="503"/>
      <c r="S34" s="2032"/>
      <c r="T34" s="2028"/>
      <c r="U34" s="504"/>
      <c r="V34" s="495"/>
      <c r="W34" s="495"/>
      <c r="X34" s="495"/>
      <c r="Y34" s="495"/>
      <c r="Z34" s="495"/>
    </row>
    <row r="35" spans="1:26" s="496" customFormat="1" ht="92.25" customHeight="1">
      <c r="A35" s="2025"/>
      <c r="B35" s="2030"/>
      <c r="C35" s="2031"/>
      <c r="D35" s="505" t="s">
        <v>1366</v>
      </c>
      <c r="E35" s="506"/>
      <c r="F35" s="474" t="s">
        <v>1330</v>
      </c>
      <c r="G35" s="476"/>
      <c r="H35" s="476"/>
      <c r="I35" s="476"/>
      <c r="J35" s="476"/>
      <c r="K35" s="476"/>
      <c r="L35" s="476"/>
      <c r="M35" s="476"/>
      <c r="N35" s="476"/>
      <c r="O35" s="476"/>
      <c r="P35" s="476"/>
      <c r="Q35" s="503"/>
      <c r="R35" s="503"/>
      <c r="S35" s="2032"/>
      <c r="T35" s="2028"/>
      <c r="U35" s="504"/>
      <c r="V35" s="495"/>
      <c r="W35" s="495"/>
      <c r="X35" s="495"/>
      <c r="Y35" s="495"/>
      <c r="Z35" s="495"/>
    </row>
    <row r="36" spans="1:26" s="496" customFormat="1" ht="112.5" customHeight="1">
      <c r="A36" s="2025"/>
      <c r="B36" s="2030"/>
      <c r="C36" s="2031"/>
      <c r="D36" s="507" t="s">
        <v>1367</v>
      </c>
      <c r="E36" s="506"/>
      <c r="F36" s="474" t="s">
        <v>1355</v>
      </c>
      <c r="G36" s="476"/>
      <c r="H36" s="476"/>
      <c r="I36" s="476"/>
      <c r="J36" s="476"/>
      <c r="K36" s="476"/>
      <c r="L36" s="476"/>
      <c r="M36" s="476"/>
      <c r="N36" s="476"/>
      <c r="O36" s="476"/>
      <c r="P36" s="476"/>
      <c r="Q36" s="503"/>
      <c r="R36" s="503"/>
      <c r="S36" s="2032"/>
      <c r="T36" s="2028"/>
      <c r="U36" s="504"/>
      <c r="V36" s="495"/>
      <c r="W36" s="495"/>
      <c r="X36" s="495"/>
      <c r="Y36" s="495"/>
      <c r="Z36" s="495"/>
    </row>
    <row r="37" spans="1:26" s="496" customFormat="1" ht="171.75" customHeight="1">
      <c r="A37" s="2025"/>
      <c r="B37" s="2030"/>
      <c r="C37" s="2031"/>
      <c r="D37" s="508" t="s">
        <v>1368</v>
      </c>
      <c r="E37" s="506"/>
      <c r="F37" s="482" t="s">
        <v>1341</v>
      </c>
      <c r="G37" s="476"/>
      <c r="H37" s="476"/>
      <c r="I37" s="476"/>
      <c r="J37" s="476"/>
      <c r="K37" s="476"/>
      <c r="L37" s="476"/>
      <c r="M37" s="476"/>
      <c r="N37" s="476"/>
      <c r="O37" s="476"/>
      <c r="P37" s="476"/>
      <c r="Q37" s="503"/>
      <c r="R37" s="503"/>
      <c r="S37" s="2032"/>
      <c r="T37" s="2028"/>
      <c r="U37" s="504"/>
      <c r="V37" s="495"/>
      <c r="W37" s="495"/>
      <c r="X37" s="495"/>
      <c r="Y37" s="495"/>
      <c r="Z37" s="495"/>
    </row>
    <row r="38" spans="1:26" s="496" customFormat="1" ht="87.75" customHeight="1">
      <c r="A38" s="2025"/>
      <c r="B38" s="2030"/>
      <c r="C38" s="2031"/>
      <c r="D38" s="509" t="s">
        <v>1369</v>
      </c>
      <c r="E38" s="506"/>
      <c r="F38" s="482" t="s">
        <v>1341</v>
      </c>
      <c r="G38" s="476"/>
      <c r="H38" s="476"/>
      <c r="I38" s="476"/>
      <c r="J38" s="476"/>
      <c r="K38" s="476"/>
      <c r="L38" s="476"/>
      <c r="M38" s="476"/>
      <c r="N38" s="476"/>
      <c r="O38" s="476"/>
      <c r="P38" s="476"/>
      <c r="Q38" s="503"/>
      <c r="R38" s="503"/>
      <c r="S38" s="2032"/>
      <c r="T38" s="2028"/>
      <c r="U38" s="504"/>
      <c r="V38" s="495"/>
      <c r="W38" s="495"/>
      <c r="X38" s="495"/>
      <c r="Y38" s="495"/>
      <c r="Z38" s="495"/>
    </row>
    <row r="39" spans="1:26" s="496" customFormat="1" ht="114" customHeight="1">
      <c r="A39" s="2025"/>
      <c r="B39" s="2030"/>
      <c r="C39" s="2031"/>
      <c r="D39" s="469" t="s">
        <v>1370</v>
      </c>
      <c r="E39" s="510" t="s">
        <v>1371</v>
      </c>
      <c r="F39" s="482" t="s">
        <v>1341</v>
      </c>
      <c r="G39" s="511"/>
      <c r="H39" s="511"/>
      <c r="I39" s="511"/>
      <c r="J39" s="511"/>
      <c r="K39" s="511"/>
      <c r="L39" s="511"/>
      <c r="M39" s="511"/>
      <c r="N39" s="511"/>
      <c r="O39" s="511"/>
      <c r="P39" s="511"/>
      <c r="Q39" s="512"/>
      <c r="R39" s="512"/>
      <c r="S39" s="2032"/>
      <c r="T39" s="2028"/>
      <c r="U39" s="513"/>
      <c r="V39" s="495"/>
      <c r="W39" s="495"/>
      <c r="X39" s="495"/>
      <c r="Y39" s="495"/>
      <c r="Z39" s="495"/>
    </row>
    <row r="40" spans="1:26" ht="117.75" customHeight="1">
      <c r="A40" s="2025"/>
      <c r="B40" s="468"/>
      <c r="C40" s="468"/>
      <c r="D40" s="514" t="s">
        <v>1372</v>
      </c>
      <c r="E40" s="510" t="s">
        <v>1373</v>
      </c>
      <c r="F40" s="482" t="s">
        <v>1341</v>
      </c>
      <c r="G40" s="511"/>
      <c r="H40" s="511"/>
      <c r="I40" s="511"/>
      <c r="J40" s="511"/>
      <c r="K40" s="511"/>
      <c r="L40" s="511"/>
      <c r="M40" s="511"/>
      <c r="N40" s="511"/>
      <c r="O40" s="511"/>
      <c r="P40" s="511"/>
      <c r="Q40" s="512"/>
      <c r="R40" s="512"/>
      <c r="S40" s="2032"/>
      <c r="T40" s="2028"/>
      <c r="U40" s="2017"/>
      <c r="V40" s="515"/>
      <c r="W40" s="515"/>
      <c r="X40" s="515"/>
      <c r="Y40" s="515"/>
      <c r="Z40" s="515"/>
    </row>
    <row r="41" spans="1:26" ht="86.25" customHeight="1">
      <c r="A41" s="2025"/>
      <c r="B41" s="468"/>
      <c r="C41" s="468"/>
      <c r="D41" s="514" t="s">
        <v>1374</v>
      </c>
      <c r="E41" s="510" t="s">
        <v>1375</v>
      </c>
      <c r="F41" s="482" t="s">
        <v>1341</v>
      </c>
      <c r="G41" s="511"/>
      <c r="H41" s="511"/>
      <c r="I41" s="511"/>
      <c r="J41" s="511"/>
      <c r="K41" s="511"/>
      <c r="L41" s="511"/>
      <c r="M41" s="511"/>
      <c r="N41" s="511"/>
      <c r="O41" s="511"/>
      <c r="P41" s="511"/>
      <c r="Q41" s="512"/>
      <c r="R41" s="512"/>
      <c r="S41" s="2032"/>
      <c r="T41" s="2028"/>
      <c r="U41" s="2018"/>
      <c r="V41" s="515"/>
      <c r="W41" s="515"/>
      <c r="X41" s="515"/>
      <c r="Y41" s="515"/>
      <c r="Z41" s="515"/>
    </row>
    <row r="42" spans="1:26" ht="131.25" customHeight="1">
      <c r="A42" s="2025"/>
      <c r="B42" s="468"/>
      <c r="C42" s="468"/>
      <c r="D42" s="514" t="s">
        <v>1376</v>
      </c>
      <c r="E42" s="516" t="s">
        <v>1377</v>
      </c>
      <c r="F42" s="482" t="s">
        <v>1341</v>
      </c>
      <c r="G42" s="511"/>
      <c r="H42" s="511"/>
      <c r="I42" s="511"/>
      <c r="J42" s="511"/>
      <c r="K42" s="511"/>
      <c r="L42" s="511"/>
      <c r="M42" s="511"/>
      <c r="N42" s="511"/>
      <c r="O42" s="511"/>
      <c r="P42" s="511"/>
      <c r="Q42" s="512"/>
      <c r="R42" s="512"/>
      <c r="S42" s="2032"/>
      <c r="T42" s="2028"/>
      <c r="U42" s="2018"/>
      <c r="V42" s="515"/>
      <c r="W42" s="515"/>
      <c r="X42" s="515"/>
      <c r="Y42" s="515"/>
      <c r="Z42" s="515"/>
    </row>
    <row r="43" spans="1:26" ht="86.25" customHeight="1">
      <c r="A43" s="2025"/>
      <c r="B43" s="468"/>
      <c r="C43" s="468"/>
      <c r="D43" s="514" t="s">
        <v>1378</v>
      </c>
      <c r="E43" s="510" t="s">
        <v>1379</v>
      </c>
      <c r="F43" s="482" t="s">
        <v>1341</v>
      </c>
      <c r="G43" s="511"/>
      <c r="H43" s="511"/>
      <c r="I43" s="511"/>
      <c r="J43" s="511"/>
      <c r="K43" s="511"/>
      <c r="L43" s="511"/>
      <c r="M43" s="511"/>
      <c r="N43" s="511"/>
      <c r="O43" s="511"/>
      <c r="P43" s="511"/>
      <c r="Q43" s="512"/>
      <c r="R43" s="512"/>
      <c r="S43" s="2032"/>
      <c r="T43" s="2028"/>
      <c r="U43" s="2018"/>
      <c r="V43" s="515"/>
      <c r="W43" s="515"/>
      <c r="X43" s="515"/>
      <c r="Y43" s="515"/>
      <c r="Z43" s="515"/>
    </row>
    <row r="44" spans="1:26" ht="86.25" customHeight="1">
      <c r="A44" s="2026"/>
      <c r="B44" s="468"/>
      <c r="C44" s="468"/>
      <c r="D44" s="514" t="s">
        <v>1380</v>
      </c>
      <c r="E44" s="517"/>
      <c r="F44" s="482" t="s">
        <v>1341</v>
      </c>
      <c r="G44" s="511"/>
      <c r="H44" s="511"/>
      <c r="I44" s="511"/>
      <c r="J44" s="511"/>
      <c r="K44" s="511"/>
      <c r="L44" s="511"/>
      <c r="M44" s="511"/>
      <c r="N44" s="511"/>
      <c r="O44" s="511"/>
      <c r="P44" s="511"/>
      <c r="Q44" s="512"/>
      <c r="R44" s="512"/>
      <c r="S44" s="2033"/>
      <c r="T44" s="2029"/>
      <c r="U44" s="2019"/>
      <c r="V44" s="515"/>
      <c r="W44" s="515"/>
      <c r="X44" s="515"/>
      <c r="Y44" s="515"/>
      <c r="Z44" s="515"/>
    </row>
    <row r="45" spans="1:26" s="457" customFormat="1" ht="128.25" customHeight="1">
      <c r="A45" s="1999" t="s">
        <v>1381</v>
      </c>
      <c r="B45" s="2034" t="s">
        <v>1382</v>
      </c>
      <c r="C45" s="2000">
        <v>1</v>
      </c>
      <c r="D45" s="518" t="s">
        <v>1383</v>
      </c>
      <c r="E45" s="519"/>
      <c r="F45" s="520" t="s">
        <v>1384</v>
      </c>
      <c r="G45" s="470"/>
      <c r="H45" s="470"/>
      <c r="I45" s="470"/>
      <c r="J45" s="470"/>
      <c r="K45" s="470"/>
      <c r="L45" s="470"/>
      <c r="M45" s="470"/>
      <c r="N45" s="470"/>
      <c r="O45" s="470"/>
      <c r="P45" s="470"/>
      <c r="Q45" s="471"/>
      <c r="R45" s="471"/>
      <c r="S45" s="2035" t="s">
        <v>1385</v>
      </c>
      <c r="T45" s="2003"/>
      <c r="U45" s="521"/>
      <c r="V45" s="468"/>
      <c r="W45" s="468"/>
      <c r="X45" s="522"/>
      <c r="Y45" s="468"/>
      <c r="Z45" s="468"/>
    </row>
    <row r="46" spans="1:26" s="457" customFormat="1" ht="141.75" customHeight="1">
      <c r="A46" s="1999"/>
      <c r="B46" s="2034"/>
      <c r="C46" s="2000"/>
      <c r="D46" s="505" t="s">
        <v>1386</v>
      </c>
      <c r="E46" s="464" t="s">
        <v>1387</v>
      </c>
      <c r="F46" s="482" t="s">
        <v>1341</v>
      </c>
      <c r="G46" s="470"/>
      <c r="H46" s="470"/>
      <c r="I46" s="470"/>
      <c r="J46" s="470"/>
      <c r="K46" s="470"/>
      <c r="L46" s="470"/>
      <c r="M46" s="470"/>
      <c r="N46" s="470"/>
      <c r="O46" s="470"/>
      <c r="P46" s="470"/>
      <c r="Q46" s="471"/>
      <c r="R46" s="471"/>
      <c r="S46" s="2036"/>
      <c r="T46" s="2003"/>
      <c r="U46" s="523"/>
      <c r="V46" s="468"/>
      <c r="W46" s="468"/>
      <c r="X46" s="522"/>
      <c r="Y46" s="468"/>
      <c r="Z46" s="468"/>
    </row>
    <row r="47" spans="1:26" s="457" customFormat="1" ht="123.75" customHeight="1">
      <c r="A47" s="1999"/>
      <c r="B47" s="2034"/>
      <c r="C47" s="2000"/>
      <c r="D47" s="505" t="s">
        <v>1388</v>
      </c>
      <c r="E47" s="464" t="s">
        <v>1389</v>
      </c>
      <c r="F47" s="482" t="s">
        <v>1341</v>
      </c>
      <c r="G47" s="470"/>
      <c r="H47" s="470"/>
      <c r="I47" s="470"/>
      <c r="J47" s="470"/>
      <c r="K47" s="470"/>
      <c r="L47" s="470"/>
      <c r="M47" s="470"/>
      <c r="N47" s="470"/>
      <c r="O47" s="470"/>
      <c r="P47" s="470"/>
      <c r="Q47" s="471"/>
      <c r="R47" s="471"/>
      <c r="S47" s="2036"/>
      <c r="T47" s="2003"/>
      <c r="U47" s="523"/>
      <c r="V47" s="468"/>
      <c r="W47" s="468"/>
      <c r="X47" s="522"/>
      <c r="Y47" s="468"/>
      <c r="Z47" s="468"/>
    </row>
    <row r="48" spans="1:26" s="457" customFormat="1" ht="130.5" customHeight="1">
      <c r="A48" s="1999"/>
      <c r="B48" s="2034"/>
      <c r="C48" s="2000"/>
      <c r="D48" s="524" t="s">
        <v>1390</v>
      </c>
      <c r="E48" s="464" t="s">
        <v>1391</v>
      </c>
      <c r="F48" s="482" t="s">
        <v>1341</v>
      </c>
      <c r="G48" s="470"/>
      <c r="H48" s="470"/>
      <c r="I48" s="470"/>
      <c r="J48" s="470"/>
      <c r="K48" s="470"/>
      <c r="L48" s="470"/>
      <c r="M48" s="470"/>
      <c r="N48" s="470"/>
      <c r="O48" s="470"/>
      <c r="P48" s="470"/>
      <c r="Q48" s="471"/>
      <c r="R48" s="471"/>
      <c r="S48" s="2036"/>
      <c r="T48" s="2003"/>
      <c r="U48" s="523"/>
      <c r="V48" s="468"/>
      <c r="W48" s="468"/>
      <c r="X48" s="522"/>
      <c r="Y48" s="468"/>
      <c r="Z48" s="468"/>
    </row>
    <row r="49" spans="1:26" s="457" customFormat="1" ht="184.5" customHeight="1">
      <c r="A49" s="1999"/>
      <c r="B49" s="2034"/>
      <c r="C49" s="2000"/>
      <c r="D49" s="524" t="s">
        <v>1392</v>
      </c>
      <c r="E49" s="464" t="s">
        <v>1393</v>
      </c>
      <c r="F49" s="482" t="s">
        <v>1341</v>
      </c>
      <c r="G49" s="470"/>
      <c r="H49" s="470"/>
      <c r="I49" s="470"/>
      <c r="J49" s="470"/>
      <c r="K49" s="470"/>
      <c r="L49" s="470"/>
      <c r="M49" s="470"/>
      <c r="N49" s="470"/>
      <c r="O49" s="470"/>
      <c r="P49" s="470"/>
      <c r="Q49" s="471"/>
      <c r="R49" s="471"/>
      <c r="S49" s="2036"/>
      <c r="T49" s="2003"/>
      <c r="U49" s="523"/>
      <c r="V49" s="468"/>
      <c r="W49" s="468"/>
      <c r="X49" s="522"/>
      <c r="Y49" s="468"/>
      <c r="Z49" s="468"/>
    </row>
    <row r="50" spans="1:26" s="457" customFormat="1" ht="197.25" customHeight="1">
      <c r="A50" s="1999"/>
      <c r="B50" s="2034"/>
      <c r="C50" s="2000"/>
      <c r="D50" s="464" t="s">
        <v>1394</v>
      </c>
      <c r="E50" s="464" t="s">
        <v>1395</v>
      </c>
      <c r="F50" s="482" t="s">
        <v>1341</v>
      </c>
      <c r="G50" s="470"/>
      <c r="H50" s="470"/>
      <c r="I50" s="470"/>
      <c r="J50" s="470"/>
      <c r="K50" s="470"/>
      <c r="L50" s="470"/>
      <c r="M50" s="470"/>
      <c r="N50" s="470"/>
      <c r="O50" s="470"/>
      <c r="P50" s="470"/>
      <c r="Q50" s="471"/>
      <c r="R50" s="471"/>
      <c r="S50" s="2036"/>
      <c r="T50" s="2003"/>
      <c r="U50" s="523"/>
      <c r="V50" s="468"/>
      <c r="W50" s="468"/>
      <c r="X50" s="522"/>
      <c r="Y50" s="468"/>
      <c r="Z50" s="468"/>
    </row>
    <row r="51" spans="1:26" s="457" customFormat="1" ht="145.5" customHeight="1">
      <c r="A51" s="1999"/>
      <c r="B51" s="2034"/>
      <c r="C51" s="2000"/>
      <c r="D51" s="505" t="s">
        <v>1396</v>
      </c>
      <c r="E51" s="525" t="s">
        <v>1397</v>
      </c>
      <c r="F51" s="482" t="s">
        <v>1341</v>
      </c>
      <c r="G51" s="470"/>
      <c r="H51" s="470"/>
      <c r="I51" s="470"/>
      <c r="J51" s="470"/>
      <c r="K51" s="470"/>
      <c r="L51" s="470"/>
      <c r="M51" s="470"/>
      <c r="N51" s="470"/>
      <c r="O51" s="470"/>
      <c r="P51" s="470"/>
      <c r="Q51" s="471"/>
      <c r="R51" s="471"/>
      <c r="S51" s="2036"/>
      <c r="T51" s="2003"/>
      <c r="U51" s="523"/>
      <c r="V51" s="468"/>
      <c r="W51" s="468"/>
      <c r="X51" s="522"/>
      <c r="Y51" s="468"/>
      <c r="Z51" s="468"/>
    </row>
    <row r="52" spans="1:26" s="457" customFormat="1" ht="117" customHeight="1">
      <c r="A52" s="1999"/>
      <c r="B52" s="2034"/>
      <c r="C52" s="2000"/>
      <c r="D52" s="505" t="s">
        <v>1398</v>
      </c>
      <c r="E52" s="525" t="s">
        <v>1399</v>
      </c>
      <c r="F52" s="482" t="s">
        <v>1341</v>
      </c>
      <c r="G52" s="470"/>
      <c r="H52" s="470"/>
      <c r="I52" s="470"/>
      <c r="J52" s="470"/>
      <c r="K52" s="470"/>
      <c r="L52" s="470"/>
      <c r="M52" s="470"/>
      <c r="N52" s="470"/>
      <c r="O52" s="470"/>
      <c r="P52" s="470"/>
      <c r="Q52" s="471"/>
      <c r="R52" s="471"/>
      <c r="S52" s="2002"/>
      <c r="T52" s="2003"/>
      <c r="U52" s="526"/>
      <c r="V52" s="468"/>
      <c r="W52" s="468"/>
      <c r="X52" s="522"/>
      <c r="Y52" s="468"/>
      <c r="Z52" s="468"/>
    </row>
    <row r="53" spans="1:26" s="457" customFormat="1" ht="196.5" customHeight="1">
      <c r="A53" s="1999" t="s">
        <v>1400</v>
      </c>
      <c r="B53" s="1999" t="s">
        <v>1401</v>
      </c>
      <c r="C53" s="2037">
        <v>12</v>
      </c>
      <c r="D53" s="527" t="s">
        <v>1402</v>
      </c>
      <c r="E53" s="525" t="s">
        <v>1403</v>
      </c>
      <c r="F53" s="2038" t="s">
        <v>1404</v>
      </c>
      <c r="G53" s="528"/>
      <c r="H53" s="528"/>
      <c r="I53" s="529"/>
      <c r="J53" s="530"/>
      <c r="K53" s="530"/>
      <c r="L53" s="529"/>
      <c r="M53" s="530"/>
      <c r="N53" s="530"/>
      <c r="O53" s="529"/>
      <c r="P53" s="530"/>
      <c r="Q53" s="530"/>
      <c r="R53" s="529"/>
      <c r="S53" s="1999" t="s">
        <v>1405</v>
      </c>
      <c r="T53" s="2013"/>
      <c r="U53" s="2013"/>
      <c r="V53" s="468"/>
      <c r="W53" s="468"/>
      <c r="X53" s="468"/>
      <c r="Y53" s="468"/>
      <c r="Z53" s="468"/>
    </row>
    <row r="54" spans="1:26" s="457" customFormat="1" ht="125.25" customHeight="1">
      <c r="A54" s="1999"/>
      <c r="B54" s="1999"/>
      <c r="C54" s="2037"/>
      <c r="D54" s="531" t="s">
        <v>1406</v>
      </c>
      <c r="E54" s="525" t="s">
        <v>1407</v>
      </c>
      <c r="F54" s="2038"/>
      <c r="G54" s="528"/>
      <c r="H54" s="528"/>
      <c r="I54" s="529"/>
      <c r="J54" s="530"/>
      <c r="K54" s="530"/>
      <c r="L54" s="529"/>
      <c r="M54" s="530"/>
      <c r="N54" s="530"/>
      <c r="O54" s="529"/>
      <c r="P54" s="530"/>
      <c r="Q54" s="530"/>
      <c r="R54" s="529"/>
      <c r="S54" s="1999"/>
      <c r="T54" s="2013"/>
      <c r="U54" s="2013"/>
      <c r="V54" s="468"/>
      <c r="W54" s="468"/>
      <c r="X54" s="468"/>
      <c r="Y54" s="468"/>
      <c r="Z54" s="468"/>
    </row>
    <row r="55" spans="1:26" s="457" customFormat="1" ht="104.25" customHeight="1">
      <c r="A55" s="1999"/>
      <c r="B55" s="1999"/>
      <c r="C55" s="2037"/>
      <c r="D55" s="514" t="s">
        <v>1408</v>
      </c>
      <c r="E55" s="532" t="s">
        <v>1407</v>
      </c>
      <c r="F55" s="2039"/>
      <c r="G55" s="467"/>
      <c r="H55" s="467"/>
      <c r="I55" s="467"/>
      <c r="J55" s="467"/>
      <c r="K55" s="467"/>
      <c r="L55" s="467"/>
      <c r="M55" s="467"/>
      <c r="N55" s="467"/>
      <c r="O55" s="467"/>
      <c r="P55" s="467"/>
      <c r="Q55" s="467"/>
      <c r="R55" s="467"/>
      <c r="S55" s="1999"/>
      <c r="T55" s="2013"/>
      <c r="U55" s="2013"/>
      <c r="V55" s="533"/>
      <c r="W55" s="468"/>
      <c r="X55" s="468"/>
      <c r="Y55" s="468"/>
      <c r="Z55" s="468"/>
    </row>
    <row r="85" spans="1:26" ht="86.25" customHeight="1">
      <c r="A85" s="468"/>
      <c r="B85" s="468"/>
      <c r="C85" s="468"/>
      <c r="D85" s="468"/>
      <c r="E85" s="534"/>
      <c r="F85" s="468"/>
      <c r="G85" s="468"/>
      <c r="H85" s="468"/>
      <c r="I85" s="468"/>
      <c r="J85" s="468"/>
      <c r="K85" s="468"/>
      <c r="L85" s="468"/>
      <c r="M85" s="468"/>
      <c r="N85" s="468"/>
      <c r="O85" s="468"/>
      <c r="P85" s="468"/>
      <c r="Q85" s="468"/>
      <c r="R85" s="468"/>
      <c r="S85" s="535"/>
      <c r="T85" s="535"/>
      <c r="U85" s="535"/>
      <c r="V85" s="515"/>
      <c r="W85" s="515"/>
      <c r="X85" s="515"/>
      <c r="Y85" s="515"/>
      <c r="Z85" s="515"/>
    </row>
    <row r="86" spans="1:26" ht="86.25" customHeight="1">
      <c r="A86" s="468"/>
      <c r="B86" s="468"/>
      <c r="C86" s="468"/>
      <c r="D86" s="468"/>
      <c r="E86" s="534"/>
      <c r="F86" s="468"/>
      <c r="G86" s="468"/>
      <c r="H86" s="468"/>
      <c r="I86" s="468"/>
      <c r="J86" s="468"/>
      <c r="K86" s="468"/>
      <c r="L86" s="468"/>
      <c r="M86" s="468"/>
      <c r="N86" s="468"/>
      <c r="O86" s="468"/>
      <c r="P86" s="468"/>
      <c r="Q86" s="468"/>
      <c r="R86" s="468"/>
      <c r="S86" s="535"/>
      <c r="T86" s="535"/>
      <c r="U86" s="535"/>
      <c r="V86" s="515"/>
      <c r="W86" s="515"/>
      <c r="X86" s="515"/>
      <c r="Y86" s="515"/>
      <c r="Z86" s="515"/>
    </row>
    <row r="87" spans="1:26" ht="86.25" customHeight="1">
      <c r="A87" s="457"/>
      <c r="B87" s="457"/>
      <c r="C87" s="457"/>
      <c r="D87" s="457"/>
      <c r="E87" s="536"/>
      <c r="F87" s="457"/>
      <c r="G87" s="457"/>
      <c r="H87" s="457"/>
      <c r="I87" s="457"/>
      <c r="J87" s="457"/>
      <c r="K87" s="457"/>
      <c r="L87" s="457"/>
      <c r="M87" s="457"/>
      <c r="N87" s="457"/>
      <c r="O87" s="457"/>
      <c r="P87" s="457"/>
      <c r="Q87" s="457"/>
      <c r="R87" s="457"/>
      <c r="S87" s="537"/>
      <c r="T87" s="537"/>
      <c r="U87" s="537"/>
    </row>
  </sheetData>
  <mergeCells count="63">
    <mergeCell ref="T53:T55"/>
    <mergeCell ref="U53:U55"/>
    <mergeCell ref="A45:A52"/>
    <mergeCell ref="B45:B52"/>
    <mergeCell ref="C45:C52"/>
    <mergeCell ref="S45:S52"/>
    <mergeCell ref="T45:T52"/>
    <mergeCell ref="A53:A55"/>
    <mergeCell ref="B53:B55"/>
    <mergeCell ref="C53:C55"/>
    <mergeCell ref="F53:F55"/>
    <mergeCell ref="S53:S55"/>
    <mergeCell ref="U40:U44"/>
    <mergeCell ref="A21:A32"/>
    <mergeCell ref="B21:B32"/>
    <mergeCell ref="C21:C32"/>
    <mergeCell ref="S21:S32"/>
    <mergeCell ref="T21:T32"/>
    <mergeCell ref="U21:U32"/>
    <mergeCell ref="A33:A44"/>
    <mergeCell ref="T33:T44"/>
    <mergeCell ref="B34:B39"/>
    <mergeCell ref="C34:C39"/>
    <mergeCell ref="S34:S44"/>
    <mergeCell ref="U18:U20"/>
    <mergeCell ref="A14:A17"/>
    <mergeCell ref="B14:B16"/>
    <mergeCell ref="C14:C16"/>
    <mergeCell ref="S14:S16"/>
    <mergeCell ref="T14:T16"/>
    <mergeCell ref="U14:U16"/>
    <mergeCell ref="A18:A20"/>
    <mergeCell ref="B18:B20"/>
    <mergeCell ref="C18:C20"/>
    <mergeCell ref="S18:S20"/>
    <mergeCell ref="T18:T20"/>
    <mergeCell ref="A12:A13"/>
    <mergeCell ref="B12:B13"/>
    <mergeCell ref="C12:C13"/>
    <mergeCell ref="S12:S13"/>
    <mergeCell ref="T12:T13"/>
    <mergeCell ref="U12:U13"/>
    <mergeCell ref="G9:R9"/>
    <mergeCell ref="S9:U9"/>
    <mergeCell ref="G10:I10"/>
    <mergeCell ref="J10:L10"/>
    <mergeCell ref="M10:O10"/>
    <mergeCell ref="P10:R10"/>
    <mergeCell ref="S10:S11"/>
    <mergeCell ref="T10:U10"/>
    <mergeCell ref="F9:F11"/>
    <mergeCell ref="A3:U3"/>
    <mergeCell ref="A4:U4"/>
    <mergeCell ref="A5:U5"/>
    <mergeCell ref="A6:U6"/>
    <mergeCell ref="A7:U7"/>
    <mergeCell ref="G8:R8"/>
    <mergeCell ref="S8:U8"/>
    <mergeCell ref="A9:A11"/>
    <mergeCell ref="B9:B11"/>
    <mergeCell ref="C9:C11"/>
    <mergeCell ref="D9:D11"/>
    <mergeCell ref="E9:E11"/>
  </mergeCells>
  <pageMargins left="0.15748031496062992" right="0.15748031496062992" top="0.15748031496062992" bottom="0.23622047244094491" header="0.15748031496062992" footer="0.15748031496062992"/>
  <pageSetup scale="18" orientation="landscape" cellComments="asDisplayed" r:id="rId1"/>
  <headerFooter>
    <oddFooter>&amp;L&amp;"Tahoma,Normal"&amp;8DIRECCIÓN PLANIFICACIÓN Y DESARROLLO
DPD/DFH&amp;R&amp;"Tahoma,Normal"&amp;8&amp;P/&amp;N
&amp;D</oddFooter>
  </headerFooter>
  <rowBreaks count="4" manualBreakCount="4">
    <brk id="17" max="20" man="1"/>
    <brk id="20" max="20" man="1"/>
    <brk id="35" max="20" man="1"/>
    <brk id="44" max="20"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67"/>
  <sheetViews>
    <sheetView showGridLines="0" zoomScaleNormal="100" zoomScaleSheetLayoutView="50" workbookViewId="0">
      <selection activeCell="B109" sqref="B1:C1048576"/>
    </sheetView>
  </sheetViews>
  <sheetFormatPr baseColWidth="10" defaultColWidth="9.140625" defaultRowHeight="12.75"/>
  <cols>
    <col min="1" max="1" width="61.85546875" style="387" customWidth="1"/>
    <col min="2" max="2" width="21.85546875" style="388" hidden="1" customWidth="1"/>
    <col min="3" max="3" width="6.28515625" style="388" hidden="1" customWidth="1"/>
    <col min="4" max="4" width="57.140625" style="388" customWidth="1"/>
    <col min="5" max="5" width="26.42578125" style="388" customWidth="1"/>
    <col min="6" max="6" width="29.28515625" style="388" customWidth="1"/>
    <col min="7" max="7" width="3.7109375" style="388" customWidth="1"/>
    <col min="8" max="8" width="3.140625" style="388" customWidth="1"/>
    <col min="9" max="9" width="2.85546875" style="388" customWidth="1"/>
    <col min="10" max="12" width="2.140625" style="388" bestFit="1" customWidth="1"/>
    <col min="13" max="18" width="3.7109375" style="388" customWidth="1"/>
    <col min="19" max="19" width="24.85546875" style="389" customWidth="1"/>
    <col min="20" max="20" width="10.85546875" style="388" customWidth="1"/>
    <col min="21" max="21" width="15.42578125" style="388" customWidth="1"/>
    <col min="22" max="22" width="9.140625" style="388" customWidth="1"/>
    <col min="23" max="23" width="12.85546875" style="388" bestFit="1" customWidth="1"/>
    <col min="24" max="24" width="11.85546875" style="388" bestFit="1" customWidth="1"/>
    <col min="25" max="25" width="12.85546875" style="388" bestFit="1" customWidth="1"/>
    <col min="26" max="256" width="9.140625" style="388"/>
    <col min="257" max="257" width="61.85546875" style="388" customWidth="1"/>
    <col min="258" max="258" width="21.85546875" style="388" customWidth="1"/>
    <col min="259" max="259" width="6.28515625" style="388" customWidth="1"/>
    <col min="260" max="260" width="57.140625" style="388" customWidth="1"/>
    <col min="261" max="261" width="26.42578125" style="388" customWidth="1"/>
    <col min="262" max="262" width="29.28515625" style="388" customWidth="1"/>
    <col min="263" max="263" width="3.7109375" style="388" customWidth="1"/>
    <col min="264" max="264" width="3.140625" style="388" customWidth="1"/>
    <col min="265" max="265" width="2.85546875" style="388" customWidth="1"/>
    <col min="266" max="268" width="2.140625" style="388" bestFit="1" customWidth="1"/>
    <col min="269" max="274" width="3.7109375" style="388" customWidth="1"/>
    <col min="275" max="275" width="24.85546875" style="388" customWidth="1"/>
    <col min="276" max="276" width="10.85546875" style="388" customWidth="1"/>
    <col min="277" max="277" width="15.42578125" style="388" customWidth="1"/>
    <col min="278" max="278" width="9.140625" style="388"/>
    <col min="279" max="279" width="12.85546875" style="388" bestFit="1" customWidth="1"/>
    <col min="280" max="280" width="11.85546875" style="388" bestFit="1" customWidth="1"/>
    <col min="281" max="281" width="12.85546875" style="388" bestFit="1" customWidth="1"/>
    <col min="282" max="512" width="9.140625" style="388"/>
    <col min="513" max="513" width="61.85546875" style="388" customWidth="1"/>
    <col min="514" max="514" width="21.85546875" style="388" customWidth="1"/>
    <col min="515" max="515" width="6.28515625" style="388" customWidth="1"/>
    <col min="516" max="516" width="57.140625" style="388" customWidth="1"/>
    <col min="517" max="517" width="26.42578125" style="388" customWidth="1"/>
    <col min="518" max="518" width="29.28515625" style="388" customWidth="1"/>
    <col min="519" max="519" width="3.7109375" style="388" customWidth="1"/>
    <col min="520" max="520" width="3.140625" style="388" customWidth="1"/>
    <col min="521" max="521" width="2.85546875" style="388" customWidth="1"/>
    <col min="522" max="524" width="2.140625" style="388" bestFit="1" customWidth="1"/>
    <col min="525" max="530" width="3.7109375" style="388" customWidth="1"/>
    <col min="531" max="531" width="24.85546875" style="388" customWidth="1"/>
    <col min="532" max="532" width="10.85546875" style="388" customWidth="1"/>
    <col min="533" max="533" width="15.42578125" style="388" customWidth="1"/>
    <col min="534" max="534" width="9.140625" style="388"/>
    <col min="535" max="535" width="12.85546875" style="388" bestFit="1" customWidth="1"/>
    <col min="536" max="536" width="11.85546875" style="388" bestFit="1" customWidth="1"/>
    <col min="537" max="537" width="12.85546875" style="388" bestFit="1" customWidth="1"/>
    <col min="538" max="768" width="9.140625" style="388"/>
    <col min="769" max="769" width="61.85546875" style="388" customWidth="1"/>
    <col min="770" max="770" width="21.85546875" style="388" customWidth="1"/>
    <col min="771" max="771" width="6.28515625" style="388" customWidth="1"/>
    <col min="772" max="772" width="57.140625" style="388" customWidth="1"/>
    <col min="773" max="773" width="26.42578125" style="388" customWidth="1"/>
    <col min="774" max="774" width="29.28515625" style="388" customWidth="1"/>
    <col min="775" max="775" width="3.7109375" style="388" customWidth="1"/>
    <col min="776" max="776" width="3.140625" style="388" customWidth="1"/>
    <col min="777" max="777" width="2.85546875" style="388" customWidth="1"/>
    <col min="778" max="780" width="2.140625" style="388" bestFit="1" customWidth="1"/>
    <col min="781" max="786" width="3.7109375" style="388" customWidth="1"/>
    <col min="787" max="787" width="24.85546875" style="388" customWidth="1"/>
    <col min="788" max="788" width="10.85546875" style="388" customWidth="1"/>
    <col min="789" max="789" width="15.42578125" style="388" customWidth="1"/>
    <col min="790" max="790" width="9.140625" style="388"/>
    <col min="791" max="791" width="12.85546875" style="388" bestFit="1" customWidth="1"/>
    <col min="792" max="792" width="11.85546875" style="388" bestFit="1" customWidth="1"/>
    <col min="793" max="793" width="12.85546875" style="388" bestFit="1" customWidth="1"/>
    <col min="794" max="1024" width="9.140625" style="388"/>
    <col min="1025" max="1025" width="61.85546875" style="388" customWidth="1"/>
    <col min="1026" max="1026" width="21.85546875" style="388" customWidth="1"/>
    <col min="1027" max="1027" width="6.28515625" style="388" customWidth="1"/>
    <col min="1028" max="1028" width="57.140625" style="388" customWidth="1"/>
    <col min="1029" max="1029" width="26.42578125" style="388" customWidth="1"/>
    <col min="1030" max="1030" width="29.28515625" style="388" customWidth="1"/>
    <col min="1031" max="1031" width="3.7109375" style="388" customWidth="1"/>
    <col min="1032" max="1032" width="3.140625" style="388" customWidth="1"/>
    <col min="1033" max="1033" width="2.85546875" style="388" customWidth="1"/>
    <col min="1034" max="1036" width="2.140625" style="388" bestFit="1" customWidth="1"/>
    <col min="1037" max="1042" width="3.7109375" style="388" customWidth="1"/>
    <col min="1043" max="1043" width="24.85546875" style="388" customWidth="1"/>
    <col min="1044" max="1044" width="10.85546875" style="388" customWidth="1"/>
    <col min="1045" max="1045" width="15.42578125" style="388" customWidth="1"/>
    <col min="1046" max="1046" width="9.140625" style="388"/>
    <col min="1047" max="1047" width="12.85546875" style="388" bestFit="1" customWidth="1"/>
    <col min="1048" max="1048" width="11.85546875" style="388" bestFit="1" customWidth="1"/>
    <col min="1049" max="1049" width="12.85546875" style="388" bestFit="1" customWidth="1"/>
    <col min="1050" max="1280" width="9.140625" style="388"/>
    <col min="1281" max="1281" width="61.85546875" style="388" customWidth="1"/>
    <col min="1282" max="1282" width="21.85546875" style="388" customWidth="1"/>
    <col min="1283" max="1283" width="6.28515625" style="388" customWidth="1"/>
    <col min="1284" max="1284" width="57.140625" style="388" customWidth="1"/>
    <col min="1285" max="1285" width="26.42578125" style="388" customWidth="1"/>
    <col min="1286" max="1286" width="29.28515625" style="388" customWidth="1"/>
    <col min="1287" max="1287" width="3.7109375" style="388" customWidth="1"/>
    <col min="1288" max="1288" width="3.140625" style="388" customWidth="1"/>
    <col min="1289" max="1289" width="2.85546875" style="388" customWidth="1"/>
    <col min="1290" max="1292" width="2.140625" style="388" bestFit="1" customWidth="1"/>
    <col min="1293" max="1298" width="3.7109375" style="388" customWidth="1"/>
    <col min="1299" max="1299" width="24.85546875" style="388" customWidth="1"/>
    <col min="1300" max="1300" width="10.85546875" style="388" customWidth="1"/>
    <col min="1301" max="1301" width="15.42578125" style="388" customWidth="1"/>
    <col min="1302" max="1302" width="9.140625" style="388"/>
    <col min="1303" max="1303" width="12.85546875" style="388" bestFit="1" customWidth="1"/>
    <col min="1304" max="1304" width="11.85546875" style="388" bestFit="1" customWidth="1"/>
    <col min="1305" max="1305" width="12.85546875" style="388" bestFit="1" customWidth="1"/>
    <col min="1306" max="1536" width="9.140625" style="388"/>
    <col min="1537" max="1537" width="61.85546875" style="388" customWidth="1"/>
    <col min="1538" max="1538" width="21.85546875" style="388" customWidth="1"/>
    <col min="1539" max="1539" width="6.28515625" style="388" customWidth="1"/>
    <col min="1540" max="1540" width="57.140625" style="388" customWidth="1"/>
    <col min="1541" max="1541" width="26.42578125" style="388" customWidth="1"/>
    <col min="1542" max="1542" width="29.28515625" style="388" customWidth="1"/>
    <col min="1543" max="1543" width="3.7109375" style="388" customWidth="1"/>
    <col min="1544" max="1544" width="3.140625" style="388" customWidth="1"/>
    <col min="1545" max="1545" width="2.85546875" style="388" customWidth="1"/>
    <col min="1546" max="1548" width="2.140625" style="388" bestFit="1" customWidth="1"/>
    <col min="1549" max="1554" width="3.7109375" style="388" customWidth="1"/>
    <col min="1555" max="1555" width="24.85546875" style="388" customWidth="1"/>
    <col min="1556" max="1556" width="10.85546875" style="388" customWidth="1"/>
    <col min="1557" max="1557" width="15.42578125" style="388" customWidth="1"/>
    <col min="1558" max="1558" width="9.140625" style="388"/>
    <col min="1559" max="1559" width="12.85546875" style="388" bestFit="1" customWidth="1"/>
    <col min="1560" max="1560" width="11.85546875" style="388" bestFit="1" customWidth="1"/>
    <col min="1561" max="1561" width="12.85546875" style="388" bestFit="1" customWidth="1"/>
    <col min="1562" max="1792" width="9.140625" style="388"/>
    <col min="1793" max="1793" width="61.85546875" style="388" customWidth="1"/>
    <col min="1794" max="1794" width="21.85546875" style="388" customWidth="1"/>
    <col min="1795" max="1795" width="6.28515625" style="388" customWidth="1"/>
    <col min="1796" max="1796" width="57.140625" style="388" customWidth="1"/>
    <col min="1797" max="1797" width="26.42578125" style="388" customWidth="1"/>
    <col min="1798" max="1798" width="29.28515625" style="388" customWidth="1"/>
    <col min="1799" max="1799" width="3.7109375" style="388" customWidth="1"/>
    <col min="1800" max="1800" width="3.140625" style="388" customWidth="1"/>
    <col min="1801" max="1801" width="2.85546875" style="388" customWidth="1"/>
    <col min="1802" max="1804" width="2.140625" style="388" bestFit="1" customWidth="1"/>
    <col min="1805" max="1810" width="3.7109375" style="388" customWidth="1"/>
    <col min="1811" max="1811" width="24.85546875" style="388" customWidth="1"/>
    <col min="1812" max="1812" width="10.85546875" style="388" customWidth="1"/>
    <col min="1813" max="1813" width="15.42578125" style="388" customWidth="1"/>
    <col min="1814" max="1814" width="9.140625" style="388"/>
    <col min="1815" max="1815" width="12.85546875" style="388" bestFit="1" customWidth="1"/>
    <col min="1816" max="1816" width="11.85546875" style="388" bestFit="1" customWidth="1"/>
    <col min="1817" max="1817" width="12.85546875" style="388" bestFit="1" customWidth="1"/>
    <col min="1818" max="2048" width="9.140625" style="388"/>
    <col min="2049" max="2049" width="61.85546875" style="388" customWidth="1"/>
    <col min="2050" max="2050" width="21.85546875" style="388" customWidth="1"/>
    <col min="2051" max="2051" width="6.28515625" style="388" customWidth="1"/>
    <col min="2052" max="2052" width="57.140625" style="388" customWidth="1"/>
    <col min="2053" max="2053" width="26.42578125" style="388" customWidth="1"/>
    <col min="2054" max="2054" width="29.28515625" style="388" customWidth="1"/>
    <col min="2055" max="2055" width="3.7109375" style="388" customWidth="1"/>
    <col min="2056" max="2056" width="3.140625" style="388" customWidth="1"/>
    <col min="2057" max="2057" width="2.85546875" style="388" customWidth="1"/>
    <col min="2058" max="2060" width="2.140625" style="388" bestFit="1" customWidth="1"/>
    <col min="2061" max="2066" width="3.7109375" style="388" customWidth="1"/>
    <col min="2067" max="2067" width="24.85546875" style="388" customWidth="1"/>
    <col min="2068" max="2068" width="10.85546875" style="388" customWidth="1"/>
    <col min="2069" max="2069" width="15.42578125" style="388" customWidth="1"/>
    <col min="2070" max="2070" width="9.140625" style="388"/>
    <col min="2071" max="2071" width="12.85546875" style="388" bestFit="1" customWidth="1"/>
    <col min="2072" max="2072" width="11.85546875" style="388" bestFit="1" customWidth="1"/>
    <col min="2073" max="2073" width="12.85546875" style="388" bestFit="1" customWidth="1"/>
    <col min="2074" max="2304" width="9.140625" style="388"/>
    <col min="2305" max="2305" width="61.85546875" style="388" customWidth="1"/>
    <col min="2306" max="2306" width="21.85546875" style="388" customWidth="1"/>
    <col min="2307" max="2307" width="6.28515625" style="388" customWidth="1"/>
    <col min="2308" max="2308" width="57.140625" style="388" customWidth="1"/>
    <col min="2309" max="2309" width="26.42578125" style="388" customWidth="1"/>
    <col min="2310" max="2310" width="29.28515625" style="388" customWidth="1"/>
    <col min="2311" max="2311" width="3.7109375" style="388" customWidth="1"/>
    <col min="2312" max="2312" width="3.140625" style="388" customWidth="1"/>
    <col min="2313" max="2313" width="2.85546875" style="388" customWidth="1"/>
    <col min="2314" max="2316" width="2.140625" style="388" bestFit="1" customWidth="1"/>
    <col min="2317" max="2322" width="3.7109375" style="388" customWidth="1"/>
    <col min="2323" max="2323" width="24.85546875" style="388" customWidth="1"/>
    <col min="2324" max="2324" width="10.85546875" style="388" customWidth="1"/>
    <col min="2325" max="2325" width="15.42578125" style="388" customWidth="1"/>
    <col min="2326" max="2326" width="9.140625" style="388"/>
    <col min="2327" max="2327" width="12.85546875" style="388" bestFit="1" customWidth="1"/>
    <col min="2328" max="2328" width="11.85546875" style="388" bestFit="1" customWidth="1"/>
    <col min="2329" max="2329" width="12.85546875" style="388" bestFit="1" customWidth="1"/>
    <col min="2330" max="2560" width="9.140625" style="388"/>
    <col min="2561" max="2561" width="61.85546875" style="388" customWidth="1"/>
    <col min="2562" max="2562" width="21.85546875" style="388" customWidth="1"/>
    <col min="2563" max="2563" width="6.28515625" style="388" customWidth="1"/>
    <col min="2564" max="2564" width="57.140625" style="388" customWidth="1"/>
    <col min="2565" max="2565" width="26.42578125" style="388" customWidth="1"/>
    <col min="2566" max="2566" width="29.28515625" style="388" customWidth="1"/>
    <col min="2567" max="2567" width="3.7109375" style="388" customWidth="1"/>
    <col min="2568" max="2568" width="3.140625" style="388" customWidth="1"/>
    <col min="2569" max="2569" width="2.85546875" style="388" customWidth="1"/>
    <col min="2570" max="2572" width="2.140625" style="388" bestFit="1" customWidth="1"/>
    <col min="2573" max="2578" width="3.7109375" style="388" customWidth="1"/>
    <col min="2579" max="2579" width="24.85546875" style="388" customWidth="1"/>
    <col min="2580" max="2580" width="10.85546875" style="388" customWidth="1"/>
    <col min="2581" max="2581" width="15.42578125" style="388" customWidth="1"/>
    <col min="2582" max="2582" width="9.140625" style="388"/>
    <col min="2583" max="2583" width="12.85546875" style="388" bestFit="1" customWidth="1"/>
    <col min="2584" max="2584" width="11.85546875" style="388" bestFit="1" customWidth="1"/>
    <col min="2585" max="2585" width="12.85546875" style="388" bestFit="1" customWidth="1"/>
    <col min="2586" max="2816" width="9.140625" style="388"/>
    <col min="2817" max="2817" width="61.85546875" style="388" customWidth="1"/>
    <col min="2818" max="2818" width="21.85546875" style="388" customWidth="1"/>
    <col min="2819" max="2819" width="6.28515625" style="388" customWidth="1"/>
    <col min="2820" max="2820" width="57.140625" style="388" customWidth="1"/>
    <col min="2821" max="2821" width="26.42578125" style="388" customWidth="1"/>
    <col min="2822" max="2822" width="29.28515625" style="388" customWidth="1"/>
    <col min="2823" max="2823" width="3.7109375" style="388" customWidth="1"/>
    <col min="2824" max="2824" width="3.140625" style="388" customWidth="1"/>
    <col min="2825" max="2825" width="2.85546875" style="388" customWidth="1"/>
    <col min="2826" max="2828" width="2.140625" style="388" bestFit="1" customWidth="1"/>
    <col min="2829" max="2834" width="3.7109375" style="388" customWidth="1"/>
    <col min="2835" max="2835" width="24.85546875" style="388" customWidth="1"/>
    <col min="2836" max="2836" width="10.85546875" style="388" customWidth="1"/>
    <col min="2837" max="2837" width="15.42578125" style="388" customWidth="1"/>
    <col min="2838" max="2838" width="9.140625" style="388"/>
    <col min="2839" max="2839" width="12.85546875" style="388" bestFit="1" customWidth="1"/>
    <col min="2840" max="2840" width="11.85546875" style="388" bestFit="1" customWidth="1"/>
    <col min="2841" max="2841" width="12.85546875" style="388" bestFit="1" customWidth="1"/>
    <col min="2842" max="3072" width="9.140625" style="388"/>
    <col min="3073" max="3073" width="61.85546875" style="388" customWidth="1"/>
    <col min="3074" max="3074" width="21.85546875" style="388" customWidth="1"/>
    <col min="3075" max="3075" width="6.28515625" style="388" customWidth="1"/>
    <col min="3076" max="3076" width="57.140625" style="388" customWidth="1"/>
    <col min="3077" max="3077" width="26.42578125" style="388" customWidth="1"/>
    <col min="3078" max="3078" width="29.28515625" style="388" customWidth="1"/>
    <col min="3079" max="3079" width="3.7109375" style="388" customWidth="1"/>
    <col min="3080" max="3080" width="3.140625" style="388" customWidth="1"/>
    <col min="3081" max="3081" width="2.85546875" style="388" customWidth="1"/>
    <col min="3082" max="3084" width="2.140625" style="388" bestFit="1" customWidth="1"/>
    <col min="3085" max="3090" width="3.7109375" style="388" customWidth="1"/>
    <col min="3091" max="3091" width="24.85546875" style="388" customWidth="1"/>
    <col min="3092" max="3092" width="10.85546875" style="388" customWidth="1"/>
    <col min="3093" max="3093" width="15.42578125" style="388" customWidth="1"/>
    <col min="3094" max="3094" width="9.140625" style="388"/>
    <col min="3095" max="3095" width="12.85546875" style="388" bestFit="1" customWidth="1"/>
    <col min="3096" max="3096" width="11.85546875" style="388" bestFit="1" customWidth="1"/>
    <col min="3097" max="3097" width="12.85546875" style="388" bestFit="1" customWidth="1"/>
    <col min="3098" max="3328" width="9.140625" style="388"/>
    <col min="3329" max="3329" width="61.85546875" style="388" customWidth="1"/>
    <col min="3330" max="3330" width="21.85546875" style="388" customWidth="1"/>
    <col min="3331" max="3331" width="6.28515625" style="388" customWidth="1"/>
    <col min="3332" max="3332" width="57.140625" style="388" customWidth="1"/>
    <col min="3333" max="3333" width="26.42578125" style="388" customWidth="1"/>
    <col min="3334" max="3334" width="29.28515625" style="388" customWidth="1"/>
    <col min="3335" max="3335" width="3.7109375" style="388" customWidth="1"/>
    <col min="3336" max="3336" width="3.140625" style="388" customWidth="1"/>
    <col min="3337" max="3337" width="2.85546875" style="388" customWidth="1"/>
    <col min="3338" max="3340" width="2.140625" style="388" bestFit="1" customWidth="1"/>
    <col min="3341" max="3346" width="3.7109375" style="388" customWidth="1"/>
    <col min="3347" max="3347" width="24.85546875" style="388" customWidth="1"/>
    <col min="3348" max="3348" width="10.85546875" style="388" customWidth="1"/>
    <col min="3349" max="3349" width="15.42578125" style="388" customWidth="1"/>
    <col min="3350" max="3350" width="9.140625" style="388"/>
    <col min="3351" max="3351" width="12.85546875" style="388" bestFit="1" customWidth="1"/>
    <col min="3352" max="3352" width="11.85546875" style="388" bestFit="1" customWidth="1"/>
    <col min="3353" max="3353" width="12.85546875" style="388" bestFit="1" customWidth="1"/>
    <col min="3354" max="3584" width="9.140625" style="388"/>
    <col min="3585" max="3585" width="61.85546875" style="388" customWidth="1"/>
    <col min="3586" max="3586" width="21.85546875" style="388" customWidth="1"/>
    <col min="3587" max="3587" width="6.28515625" style="388" customWidth="1"/>
    <col min="3588" max="3588" width="57.140625" style="388" customWidth="1"/>
    <col min="3589" max="3589" width="26.42578125" style="388" customWidth="1"/>
    <col min="3590" max="3590" width="29.28515625" style="388" customWidth="1"/>
    <col min="3591" max="3591" width="3.7109375" style="388" customWidth="1"/>
    <col min="3592" max="3592" width="3.140625" style="388" customWidth="1"/>
    <col min="3593" max="3593" width="2.85546875" style="388" customWidth="1"/>
    <col min="3594" max="3596" width="2.140625" style="388" bestFit="1" customWidth="1"/>
    <col min="3597" max="3602" width="3.7109375" style="388" customWidth="1"/>
    <col min="3603" max="3603" width="24.85546875" style="388" customWidth="1"/>
    <col min="3604" max="3604" width="10.85546875" style="388" customWidth="1"/>
    <col min="3605" max="3605" width="15.42578125" style="388" customWidth="1"/>
    <col min="3606" max="3606" width="9.140625" style="388"/>
    <col min="3607" max="3607" width="12.85546875" style="388" bestFit="1" customWidth="1"/>
    <col min="3608" max="3608" width="11.85546875" style="388" bestFit="1" customWidth="1"/>
    <col min="3609" max="3609" width="12.85546875" style="388" bestFit="1" customWidth="1"/>
    <col min="3610" max="3840" width="9.140625" style="388"/>
    <col min="3841" max="3841" width="61.85546875" style="388" customWidth="1"/>
    <col min="3842" max="3842" width="21.85546875" style="388" customWidth="1"/>
    <col min="3843" max="3843" width="6.28515625" style="388" customWidth="1"/>
    <col min="3844" max="3844" width="57.140625" style="388" customWidth="1"/>
    <col min="3845" max="3845" width="26.42578125" style="388" customWidth="1"/>
    <col min="3846" max="3846" width="29.28515625" style="388" customWidth="1"/>
    <col min="3847" max="3847" width="3.7109375" style="388" customWidth="1"/>
    <col min="3848" max="3848" width="3.140625" style="388" customWidth="1"/>
    <col min="3849" max="3849" width="2.85546875" style="388" customWidth="1"/>
    <col min="3850" max="3852" width="2.140625" style="388" bestFit="1" customWidth="1"/>
    <col min="3853" max="3858" width="3.7109375" style="388" customWidth="1"/>
    <col min="3859" max="3859" width="24.85546875" style="388" customWidth="1"/>
    <col min="3860" max="3860" width="10.85546875" style="388" customWidth="1"/>
    <col min="3861" max="3861" width="15.42578125" style="388" customWidth="1"/>
    <col min="3862" max="3862" width="9.140625" style="388"/>
    <col min="3863" max="3863" width="12.85546875" style="388" bestFit="1" customWidth="1"/>
    <col min="3864" max="3864" width="11.85546875" style="388" bestFit="1" customWidth="1"/>
    <col min="3865" max="3865" width="12.85546875" style="388" bestFit="1" customWidth="1"/>
    <col min="3866" max="4096" width="9.140625" style="388"/>
    <col min="4097" max="4097" width="61.85546875" style="388" customWidth="1"/>
    <col min="4098" max="4098" width="21.85546875" style="388" customWidth="1"/>
    <col min="4099" max="4099" width="6.28515625" style="388" customWidth="1"/>
    <col min="4100" max="4100" width="57.140625" style="388" customWidth="1"/>
    <col min="4101" max="4101" width="26.42578125" style="388" customWidth="1"/>
    <col min="4102" max="4102" width="29.28515625" style="388" customWidth="1"/>
    <col min="4103" max="4103" width="3.7109375" style="388" customWidth="1"/>
    <col min="4104" max="4104" width="3.140625" style="388" customWidth="1"/>
    <col min="4105" max="4105" width="2.85546875" style="388" customWidth="1"/>
    <col min="4106" max="4108" width="2.140625" style="388" bestFit="1" customWidth="1"/>
    <col min="4109" max="4114" width="3.7109375" style="388" customWidth="1"/>
    <col min="4115" max="4115" width="24.85546875" style="388" customWidth="1"/>
    <col min="4116" max="4116" width="10.85546875" style="388" customWidth="1"/>
    <col min="4117" max="4117" width="15.42578125" style="388" customWidth="1"/>
    <col min="4118" max="4118" width="9.140625" style="388"/>
    <col min="4119" max="4119" width="12.85546875" style="388" bestFit="1" customWidth="1"/>
    <col min="4120" max="4120" width="11.85546875" style="388" bestFit="1" customWidth="1"/>
    <col min="4121" max="4121" width="12.85546875" style="388" bestFit="1" customWidth="1"/>
    <col min="4122" max="4352" width="9.140625" style="388"/>
    <col min="4353" max="4353" width="61.85546875" style="388" customWidth="1"/>
    <col min="4354" max="4354" width="21.85546875" style="388" customWidth="1"/>
    <col min="4355" max="4355" width="6.28515625" style="388" customWidth="1"/>
    <col min="4356" max="4356" width="57.140625" style="388" customWidth="1"/>
    <col min="4357" max="4357" width="26.42578125" style="388" customWidth="1"/>
    <col min="4358" max="4358" width="29.28515625" style="388" customWidth="1"/>
    <col min="4359" max="4359" width="3.7109375" style="388" customWidth="1"/>
    <col min="4360" max="4360" width="3.140625" style="388" customWidth="1"/>
    <col min="4361" max="4361" width="2.85546875" style="388" customWidth="1"/>
    <col min="4362" max="4364" width="2.140625" style="388" bestFit="1" customWidth="1"/>
    <col min="4365" max="4370" width="3.7109375" style="388" customWidth="1"/>
    <col min="4371" max="4371" width="24.85546875" style="388" customWidth="1"/>
    <col min="4372" max="4372" width="10.85546875" style="388" customWidth="1"/>
    <col min="4373" max="4373" width="15.42578125" style="388" customWidth="1"/>
    <col min="4374" max="4374" width="9.140625" style="388"/>
    <col min="4375" max="4375" width="12.85546875" style="388" bestFit="1" customWidth="1"/>
    <col min="4376" max="4376" width="11.85546875" style="388" bestFit="1" customWidth="1"/>
    <col min="4377" max="4377" width="12.85546875" style="388" bestFit="1" customWidth="1"/>
    <col min="4378" max="4608" width="9.140625" style="388"/>
    <col min="4609" max="4609" width="61.85546875" style="388" customWidth="1"/>
    <col min="4610" max="4610" width="21.85546875" style="388" customWidth="1"/>
    <col min="4611" max="4611" width="6.28515625" style="388" customWidth="1"/>
    <col min="4612" max="4612" width="57.140625" style="388" customWidth="1"/>
    <col min="4613" max="4613" width="26.42578125" style="388" customWidth="1"/>
    <col min="4614" max="4614" width="29.28515625" style="388" customWidth="1"/>
    <col min="4615" max="4615" width="3.7109375" style="388" customWidth="1"/>
    <col min="4616" max="4616" width="3.140625" style="388" customWidth="1"/>
    <col min="4617" max="4617" width="2.85546875" style="388" customWidth="1"/>
    <col min="4618" max="4620" width="2.140625" style="388" bestFit="1" customWidth="1"/>
    <col min="4621" max="4626" width="3.7109375" style="388" customWidth="1"/>
    <col min="4627" max="4627" width="24.85546875" style="388" customWidth="1"/>
    <col min="4628" max="4628" width="10.85546875" style="388" customWidth="1"/>
    <col min="4629" max="4629" width="15.42578125" style="388" customWidth="1"/>
    <col min="4630" max="4630" width="9.140625" style="388"/>
    <col min="4631" max="4631" width="12.85546875" style="388" bestFit="1" customWidth="1"/>
    <col min="4632" max="4632" width="11.85546875" style="388" bestFit="1" customWidth="1"/>
    <col min="4633" max="4633" width="12.85546875" style="388" bestFit="1" customWidth="1"/>
    <col min="4634" max="4864" width="9.140625" style="388"/>
    <col min="4865" max="4865" width="61.85546875" style="388" customWidth="1"/>
    <col min="4866" max="4866" width="21.85546875" style="388" customWidth="1"/>
    <col min="4867" max="4867" width="6.28515625" style="388" customWidth="1"/>
    <col min="4868" max="4868" width="57.140625" style="388" customWidth="1"/>
    <col min="4869" max="4869" width="26.42578125" style="388" customWidth="1"/>
    <col min="4870" max="4870" width="29.28515625" style="388" customWidth="1"/>
    <col min="4871" max="4871" width="3.7109375" style="388" customWidth="1"/>
    <col min="4872" max="4872" width="3.140625" style="388" customWidth="1"/>
    <col min="4873" max="4873" width="2.85546875" style="388" customWidth="1"/>
    <col min="4874" max="4876" width="2.140625" style="388" bestFit="1" customWidth="1"/>
    <col min="4877" max="4882" width="3.7109375" style="388" customWidth="1"/>
    <col min="4883" max="4883" width="24.85546875" style="388" customWidth="1"/>
    <col min="4884" max="4884" width="10.85546875" style="388" customWidth="1"/>
    <col min="4885" max="4885" width="15.42578125" style="388" customWidth="1"/>
    <col min="4886" max="4886" width="9.140625" style="388"/>
    <col min="4887" max="4887" width="12.85546875" style="388" bestFit="1" customWidth="1"/>
    <col min="4888" max="4888" width="11.85546875" style="388" bestFit="1" customWidth="1"/>
    <col min="4889" max="4889" width="12.85546875" style="388" bestFit="1" customWidth="1"/>
    <col min="4890" max="5120" width="9.140625" style="388"/>
    <col min="5121" max="5121" width="61.85546875" style="388" customWidth="1"/>
    <col min="5122" max="5122" width="21.85546875" style="388" customWidth="1"/>
    <col min="5123" max="5123" width="6.28515625" style="388" customWidth="1"/>
    <col min="5124" max="5124" width="57.140625" style="388" customWidth="1"/>
    <col min="5125" max="5125" width="26.42578125" style="388" customWidth="1"/>
    <col min="5126" max="5126" width="29.28515625" style="388" customWidth="1"/>
    <col min="5127" max="5127" width="3.7109375" style="388" customWidth="1"/>
    <col min="5128" max="5128" width="3.140625" style="388" customWidth="1"/>
    <col min="5129" max="5129" width="2.85546875" style="388" customWidth="1"/>
    <col min="5130" max="5132" width="2.140625" style="388" bestFit="1" customWidth="1"/>
    <col min="5133" max="5138" width="3.7109375" style="388" customWidth="1"/>
    <col min="5139" max="5139" width="24.85546875" style="388" customWidth="1"/>
    <col min="5140" max="5140" width="10.85546875" style="388" customWidth="1"/>
    <col min="5141" max="5141" width="15.42578125" style="388" customWidth="1"/>
    <col min="5142" max="5142" width="9.140625" style="388"/>
    <col min="5143" max="5143" width="12.85546875" style="388" bestFit="1" customWidth="1"/>
    <col min="5144" max="5144" width="11.85546875" style="388" bestFit="1" customWidth="1"/>
    <col min="5145" max="5145" width="12.85546875" style="388" bestFit="1" customWidth="1"/>
    <col min="5146" max="5376" width="9.140625" style="388"/>
    <col min="5377" max="5377" width="61.85546875" style="388" customWidth="1"/>
    <col min="5378" max="5378" width="21.85546875" style="388" customWidth="1"/>
    <col min="5379" max="5379" width="6.28515625" style="388" customWidth="1"/>
    <col min="5380" max="5380" width="57.140625" style="388" customWidth="1"/>
    <col min="5381" max="5381" width="26.42578125" style="388" customWidth="1"/>
    <col min="5382" max="5382" width="29.28515625" style="388" customWidth="1"/>
    <col min="5383" max="5383" width="3.7109375" style="388" customWidth="1"/>
    <col min="5384" max="5384" width="3.140625" style="388" customWidth="1"/>
    <col min="5385" max="5385" width="2.85546875" style="388" customWidth="1"/>
    <col min="5386" max="5388" width="2.140625" style="388" bestFit="1" customWidth="1"/>
    <col min="5389" max="5394" width="3.7109375" style="388" customWidth="1"/>
    <col min="5395" max="5395" width="24.85546875" style="388" customWidth="1"/>
    <col min="5396" max="5396" width="10.85546875" style="388" customWidth="1"/>
    <col min="5397" max="5397" width="15.42578125" style="388" customWidth="1"/>
    <col min="5398" max="5398" width="9.140625" style="388"/>
    <col min="5399" max="5399" width="12.85546875" style="388" bestFit="1" customWidth="1"/>
    <col min="5400" max="5400" width="11.85546875" style="388" bestFit="1" customWidth="1"/>
    <col min="5401" max="5401" width="12.85546875" style="388" bestFit="1" customWidth="1"/>
    <col min="5402" max="5632" width="9.140625" style="388"/>
    <col min="5633" max="5633" width="61.85546875" style="388" customWidth="1"/>
    <col min="5634" max="5634" width="21.85546875" style="388" customWidth="1"/>
    <col min="5635" max="5635" width="6.28515625" style="388" customWidth="1"/>
    <col min="5636" max="5636" width="57.140625" style="388" customWidth="1"/>
    <col min="5637" max="5637" width="26.42578125" style="388" customWidth="1"/>
    <col min="5638" max="5638" width="29.28515625" style="388" customWidth="1"/>
    <col min="5639" max="5639" width="3.7109375" style="388" customWidth="1"/>
    <col min="5640" max="5640" width="3.140625" style="388" customWidth="1"/>
    <col min="5641" max="5641" width="2.85546875" style="388" customWidth="1"/>
    <col min="5642" max="5644" width="2.140625" style="388" bestFit="1" customWidth="1"/>
    <col min="5645" max="5650" width="3.7109375" style="388" customWidth="1"/>
    <col min="5651" max="5651" width="24.85546875" style="388" customWidth="1"/>
    <col min="5652" max="5652" width="10.85546875" style="388" customWidth="1"/>
    <col min="5653" max="5653" width="15.42578125" style="388" customWidth="1"/>
    <col min="5654" max="5654" width="9.140625" style="388"/>
    <col min="5655" max="5655" width="12.85546875" style="388" bestFit="1" customWidth="1"/>
    <col min="5656" max="5656" width="11.85546875" style="388" bestFit="1" customWidth="1"/>
    <col min="5657" max="5657" width="12.85546875" style="388" bestFit="1" customWidth="1"/>
    <col min="5658" max="5888" width="9.140625" style="388"/>
    <col min="5889" max="5889" width="61.85546875" style="388" customWidth="1"/>
    <col min="5890" max="5890" width="21.85546875" style="388" customWidth="1"/>
    <col min="5891" max="5891" width="6.28515625" style="388" customWidth="1"/>
    <col min="5892" max="5892" width="57.140625" style="388" customWidth="1"/>
    <col min="5893" max="5893" width="26.42578125" style="388" customWidth="1"/>
    <col min="5894" max="5894" width="29.28515625" style="388" customWidth="1"/>
    <col min="5895" max="5895" width="3.7109375" style="388" customWidth="1"/>
    <col min="5896" max="5896" width="3.140625" style="388" customWidth="1"/>
    <col min="5897" max="5897" width="2.85546875" style="388" customWidth="1"/>
    <col min="5898" max="5900" width="2.140625" style="388" bestFit="1" customWidth="1"/>
    <col min="5901" max="5906" width="3.7109375" style="388" customWidth="1"/>
    <col min="5907" max="5907" width="24.85546875" style="388" customWidth="1"/>
    <col min="5908" max="5908" width="10.85546875" style="388" customWidth="1"/>
    <col min="5909" max="5909" width="15.42578125" style="388" customWidth="1"/>
    <col min="5910" max="5910" width="9.140625" style="388"/>
    <col min="5911" max="5911" width="12.85546875" style="388" bestFit="1" customWidth="1"/>
    <col min="5912" max="5912" width="11.85546875" style="388" bestFit="1" customWidth="1"/>
    <col min="5913" max="5913" width="12.85546875" style="388" bestFit="1" customWidth="1"/>
    <col min="5914" max="6144" width="9.140625" style="388"/>
    <col min="6145" max="6145" width="61.85546875" style="388" customWidth="1"/>
    <col min="6146" max="6146" width="21.85546875" style="388" customWidth="1"/>
    <col min="6147" max="6147" width="6.28515625" style="388" customWidth="1"/>
    <col min="6148" max="6148" width="57.140625" style="388" customWidth="1"/>
    <col min="6149" max="6149" width="26.42578125" style="388" customWidth="1"/>
    <col min="6150" max="6150" width="29.28515625" style="388" customWidth="1"/>
    <col min="6151" max="6151" width="3.7109375" style="388" customWidth="1"/>
    <col min="6152" max="6152" width="3.140625" style="388" customWidth="1"/>
    <col min="6153" max="6153" width="2.85546875" style="388" customWidth="1"/>
    <col min="6154" max="6156" width="2.140625" style="388" bestFit="1" customWidth="1"/>
    <col min="6157" max="6162" width="3.7109375" style="388" customWidth="1"/>
    <col min="6163" max="6163" width="24.85546875" style="388" customWidth="1"/>
    <col min="6164" max="6164" width="10.85546875" style="388" customWidth="1"/>
    <col min="6165" max="6165" width="15.42578125" style="388" customWidth="1"/>
    <col min="6166" max="6166" width="9.140625" style="388"/>
    <col min="6167" max="6167" width="12.85546875" style="388" bestFit="1" customWidth="1"/>
    <col min="6168" max="6168" width="11.85546875" style="388" bestFit="1" customWidth="1"/>
    <col min="6169" max="6169" width="12.85546875" style="388" bestFit="1" customWidth="1"/>
    <col min="6170" max="6400" width="9.140625" style="388"/>
    <col min="6401" max="6401" width="61.85546875" style="388" customWidth="1"/>
    <col min="6402" max="6402" width="21.85546875" style="388" customWidth="1"/>
    <col min="6403" max="6403" width="6.28515625" style="388" customWidth="1"/>
    <col min="6404" max="6404" width="57.140625" style="388" customWidth="1"/>
    <col min="6405" max="6405" width="26.42578125" style="388" customWidth="1"/>
    <col min="6406" max="6406" width="29.28515625" style="388" customWidth="1"/>
    <col min="6407" max="6407" width="3.7109375" style="388" customWidth="1"/>
    <col min="6408" max="6408" width="3.140625" style="388" customWidth="1"/>
    <col min="6409" max="6409" width="2.85546875" style="388" customWidth="1"/>
    <col min="6410" max="6412" width="2.140625" style="388" bestFit="1" customWidth="1"/>
    <col min="6413" max="6418" width="3.7109375" style="388" customWidth="1"/>
    <col min="6419" max="6419" width="24.85546875" style="388" customWidth="1"/>
    <col min="6420" max="6420" width="10.85546875" style="388" customWidth="1"/>
    <col min="6421" max="6421" width="15.42578125" style="388" customWidth="1"/>
    <col min="6422" max="6422" width="9.140625" style="388"/>
    <col min="6423" max="6423" width="12.85546875" style="388" bestFit="1" customWidth="1"/>
    <col min="6424" max="6424" width="11.85546875" style="388" bestFit="1" customWidth="1"/>
    <col min="6425" max="6425" width="12.85546875" style="388" bestFit="1" customWidth="1"/>
    <col min="6426" max="6656" width="9.140625" style="388"/>
    <col min="6657" max="6657" width="61.85546875" style="388" customWidth="1"/>
    <col min="6658" max="6658" width="21.85546875" style="388" customWidth="1"/>
    <col min="6659" max="6659" width="6.28515625" style="388" customWidth="1"/>
    <col min="6660" max="6660" width="57.140625" style="388" customWidth="1"/>
    <col min="6661" max="6661" width="26.42578125" style="388" customWidth="1"/>
    <col min="6662" max="6662" width="29.28515625" style="388" customWidth="1"/>
    <col min="6663" max="6663" width="3.7109375" style="388" customWidth="1"/>
    <col min="6664" max="6664" width="3.140625" style="388" customWidth="1"/>
    <col min="6665" max="6665" width="2.85546875" style="388" customWidth="1"/>
    <col min="6666" max="6668" width="2.140625" style="388" bestFit="1" customWidth="1"/>
    <col min="6669" max="6674" width="3.7109375" style="388" customWidth="1"/>
    <col min="6675" max="6675" width="24.85546875" style="388" customWidth="1"/>
    <col min="6676" max="6676" width="10.85546875" style="388" customWidth="1"/>
    <col min="6677" max="6677" width="15.42578125" style="388" customWidth="1"/>
    <col min="6678" max="6678" width="9.140625" style="388"/>
    <col min="6679" max="6679" width="12.85546875" style="388" bestFit="1" customWidth="1"/>
    <col min="6680" max="6680" width="11.85546875" style="388" bestFit="1" customWidth="1"/>
    <col min="6681" max="6681" width="12.85546875" style="388" bestFit="1" customWidth="1"/>
    <col min="6682" max="6912" width="9.140625" style="388"/>
    <col min="6913" max="6913" width="61.85546875" style="388" customWidth="1"/>
    <col min="6914" max="6914" width="21.85546875" style="388" customWidth="1"/>
    <col min="6915" max="6915" width="6.28515625" style="388" customWidth="1"/>
    <col min="6916" max="6916" width="57.140625" style="388" customWidth="1"/>
    <col min="6917" max="6917" width="26.42578125" style="388" customWidth="1"/>
    <col min="6918" max="6918" width="29.28515625" style="388" customWidth="1"/>
    <col min="6919" max="6919" width="3.7109375" style="388" customWidth="1"/>
    <col min="6920" max="6920" width="3.140625" style="388" customWidth="1"/>
    <col min="6921" max="6921" width="2.85546875" style="388" customWidth="1"/>
    <col min="6922" max="6924" width="2.140625" style="388" bestFit="1" customWidth="1"/>
    <col min="6925" max="6930" width="3.7109375" style="388" customWidth="1"/>
    <col min="6931" max="6931" width="24.85546875" style="388" customWidth="1"/>
    <col min="6932" max="6932" width="10.85546875" style="388" customWidth="1"/>
    <col min="6933" max="6933" width="15.42578125" style="388" customWidth="1"/>
    <col min="6934" max="6934" width="9.140625" style="388"/>
    <col min="6935" max="6935" width="12.85546875" style="388" bestFit="1" customWidth="1"/>
    <col min="6936" max="6936" width="11.85546875" style="388" bestFit="1" customWidth="1"/>
    <col min="6937" max="6937" width="12.85546875" style="388" bestFit="1" customWidth="1"/>
    <col min="6938" max="7168" width="9.140625" style="388"/>
    <col min="7169" max="7169" width="61.85546875" style="388" customWidth="1"/>
    <col min="7170" max="7170" width="21.85546875" style="388" customWidth="1"/>
    <col min="7171" max="7171" width="6.28515625" style="388" customWidth="1"/>
    <col min="7172" max="7172" width="57.140625" style="388" customWidth="1"/>
    <col min="7173" max="7173" width="26.42578125" style="388" customWidth="1"/>
    <col min="7174" max="7174" width="29.28515625" style="388" customWidth="1"/>
    <col min="7175" max="7175" width="3.7109375" style="388" customWidth="1"/>
    <col min="7176" max="7176" width="3.140625" style="388" customWidth="1"/>
    <col min="7177" max="7177" width="2.85546875" style="388" customWidth="1"/>
    <col min="7178" max="7180" width="2.140625" style="388" bestFit="1" customWidth="1"/>
    <col min="7181" max="7186" width="3.7109375" style="388" customWidth="1"/>
    <col min="7187" max="7187" width="24.85546875" style="388" customWidth="1"/>
    <col min="7188" max="7188" width="10.85546875" style="388" customWidth="1"/>
    <col min="7189" max="7189" width="15.42578125" style="388" customWidth="1"/>
    <col min="7190" max="7190" width="9.140625" style="388"/>
    <col min="7191" max="7191" width="12.85546875" style="388" bestFit="1" customWidth="1"/>
    <col min="7192" max="7192" width="11.85546875" style="388" bestFit="1" customWidth="1"/>
    <col min="7193" max="7193" width="12.85546875" style="388" bestFit="1" customWidth="1"/>
    <col min="7194" max="7424" width="9.140625" style="388"/>
    <col min="7425" max="7425" width="61.85546875" style="388" customWidth="1"/>
    <col min="7426" max="7426" width="21.85546875" style="388" customWidth="1"/>
    <col min="7427" max="7427" width="6.28515625" style="388" customWidth="1"/>
    <col min="7428" max="7428" width="57.140625" style="388" customWidth="1"/>
    <col min="7429" max="7429" width="26.42578125" style="388" customWidth="1"/>
    <col min="7430" max="7430" width="29.28515625" style="388" customWidth="1"/>
    <col min="7431" max="7431" width="3.7109375" style="388" customWidth="1"/>
    <col min="7432" max="7432" width="3.140625" style="388" customWidth="1"/>
    <col min="7433" max="7433" width="2.85546875" style="388" customWidth="1"/>
    <col min="7434" max="7436" width="2.140625" style="388" bestFit="1" customWidth="1"/>
    <col min="7437" max="7442" width="3.7109375" style="388" customWidth="1"/>
    <col min="7443" max="7443" width="24.85546875" style="388" customWidth="1"/>
    <col min="7444" max="7444" width="10.85546875" style="388" customWidth="1"/>
    <col min="7445" max="7445" width="15.42578125" style="388" customWidth="1"/>
    <col min="7446" max="7446" width="9.140625" style="388"/>
    <col min="7447" max="7447" width="12.85546875" style="388" bestFit="1" customWidth="1"/>
    <col min="7448" max="7448" width="11.85546875" style="388" bestFit="1" customWidth="1"/>
    <col min="7449" max="7449" width="12.85546875" style="388" bestFit="1" customWidth="1"/>
    <col min="7450" max="7680" width="9.140625" style="388"/>
    <col min="7681" max="7681" width="61.85546875" style="388" customWidth="1"/>
    <col min="7682" max="7682" width="21.85546875" style="388" customWidth="1"/>
    <col min="7683" max="7683" width="6.28515625" style="388" customWidth="1"/>
    <col min="7684" max="7684" width="57.140625" style="388" customWidth="1"/>
    <col min="7685" max="7685" width="26.42578125" style="388" customWidth="1"/>
    <col min="7686" max="7686" width="29.28515625" style="388" customWidth="1"/>
    <col min="7687" max="7687" width="3.7109375" style="388" customWidth="1"/>
    <col min="7688" max="7688" width="3.140625" style="388" customWidth="1"/>
    <col min="7689" max="7689" width="2.85546875" style="388" customWidth="1"/>
    <col min="7690" max="7692" width="2.140625" style="388" bestFit="1" customWidth="1"/>
    <col min="7693" max="7698" width="3.7109375" style="388" customWidth="1"/>
    <col min="7699" max="7699" width="24.85546875" style="388" customWidth="1"/>
    <col min="7700" max="7700" width="10.85546875" style="388" customWidth="1"/>
    <col min="7701" max="7701" width="15.42578125" style="388" customWidth="1"/>
    <col min="7702" max="7702" width="9.140625" style="388"/>
    <col min="7703" max="7703" width="12.85546875" style="388" bestFit="1" customWidth="1"/>
    <col min="7704" max="7704" width="11.85546875" style="388" bestFit="1" customWidth="1"/>
    <col min="7705" max="7705" width="12.85546875" style="388" bestFit="1" customWidth="1"/>
    <col min="7706" max="7936" width="9.140625" style="388"/>
    <col min="7937" max="7937" width="61.85546875" style="388" customWidth="1"/>
    <col min="7938" max="7938" width="21.85546875" style="388" customWidth="1"/>
    <col min="7939" max="7939" width="6.28515625" style="388" customWidth="1"/>
    <col min="7940" max="7940" width="57.140625" style="388" customWidth="1"/>
    <col min="7941" max="7941" width="26.42578125" style="388" customWidth="1"/>
    <col min="7942" max="7942" width="29.28515625" style="388" customWidth="1"/>
    <col min="7943" max="7943" width="3.7109375" style="388" customWidth="1"/>
    <col min="7944" max="7944" width="3.140625" style="388" customWidth="1"/>
    <col min="7945" max="7945" width="2.85546875" style="388" customWidth="1"/>
    <col min="7946" max="7948" width="2.140625" style="388" bestFit="1" customWidth="1"/>
    <col min="7949" max="7954" width="3.7109375" style="388" customWidth="1"/>
    <col min="7955" max="7955" width="24.85546875" style="388" customWidth="1"/>
    <col min="7956" max="7956" width="10.85546875" style="388" customWidth="1"/>
    <col min="7957" max="7957" width="15.42578125" style="388" customWidth="1"/>
    <col min="7958" max="7958" width="9.140625" style="388"/>
    <col min="7959" max="7959" width="12.85546875" style="388" bestFit="1" customWidth="1"/>
    <col min="7960" max="7960" width="11.85546875" style="388" bestFit="1" customWidth="1"/>
    <col min="7961" max="7961" width="12.85546875" style="388" bestFit="1" customWidth="1"/>
    <col min="7962" max="8192" width="9.140625" style="388"/>
    <col min="8193" max="8193" width="61.85546875" style="388" customWidth="1"/>
    <col min="8194" max="8194" width="21.85546875" style="388" customWidth="1"/>
    <col min="8195" max="8195" width="6.28515625" style="388" customWidth="1"/>
    <col min="8196" max="8196" width="57.140625" style="388" customWidth="1"/>
    <col min="8197" max="8197" width="26.42578125" style="388" customWidth="1"/>
    <col min="8198" max="8198" width="29.28515625" style="388" customWidth="1"/>
    <col min="8199" max="8199" width="3.7109375" style="388" customWidth="1"/>
    <col min="8200" max="8200" width="3.140625" style="388" customWidth="1"/>
    <col min="8201" max="8201" width="2.85546875" style="388" customWidth="1"/>
    <col min="8202" max="8204" width="2.140625" style="388" bestFit="1" customWidth="1"/>
    <col min="8205" max="8210" width="3.7109375" style="388" customWidth="1"/>
    <col min="8211" max="8211" width="24.85546875" style="388" customWidth="1"/>
    <col min="8212" max="8212" width="10.85546875" style="388" customWidth="1"/>
    <col min="8213" max="8213" width="15.42578125" style="388" customWidth="1"/>
    <col min="8214" max="8214" width="9.140625" style="388"/>
    <col min="8215" max="8215" width="12.85546875" style="388" bestFit="1" customWidth="1"/>
    <col min="8216" max="8216" width="11.85546875" style="388" bestFit="1" customWidth="1"/>
    <col min="8217" max="8217" width="12.85546875" style="388" bestFit="1" customWidth="1"/>
    <col min="8218" max="8448" width="9.140625" style="388"/>
    <col min="8449" max="8449" width="61.85546875" style="388" customWidth="1"/>
    <col min="8450" max="8450" width="21.85546875" style="388" customWidth="1"/>
    <col min="8451" max="8451" width="6.28515625" style="388" customWidth="1"/>
    <col min="8452" max="8452" width="57.140625" style="388" customWidth="1"/>
    <col min="8453" max="8453" width="26.42578125" style="388" customWidth="1"/>
    <col min="8454" max="8454" width="29.28515625" style="388" customWidth="1"/>
    <col min="8455" max="8455" width="3.7109375" style="388" customWidth="1"/>
    <col min="8456" max="8456" width="3.140625" style="388" customWidth="1"/>
    <col min="8457" max="8457" width="2.85546875" style="388" customWidth="1"/>
    <col min="8458" max="8460" width="2.140625" style="388" bestFit="1" customWidth="1"/>
    <col min="8461" max="8466" width="3.7109375" style="388" customWidth="1"/>
    <col min="8467" max="8467" width="24.85546875" style="388" customWidth="1"/>
    <col min="8468" max="8468" width="10.85546875" style="388" customWidth="1"/>
    <col min="8469" max="8469" width="15.42578125" style="388" customWidth="1"/>
    <col min="8470" max="8470" width="9.140625" style="388"/>
    <col min="8471" max="8471" width="12.85546875" style="388" bestFit="1" customWidth="1"/>
    <col min="8472" max="8472" width="11.85546875" style="388" bestFit="1" customWidth="1"/>
    <col min="8473" max="8473" width="12.85546875" style="388" bestFit="1" customWidth="1"/>
    <col min="8474" max="8704" width="9.140625" style="388"/>
    <col min="8705" max="8705" width="61.85546875" style="388" customWidth="1"/>
    <col min="8706" max="8706" width="21.85546875" style="388" customWidth="1"/>
    <col min="8707" max="8707" width="6.28515625" style="388" customWidth="1"/>
    <col min="8708" max="8708" width="57.140625" style="388" customWidth="1"/>
    <col min="8709" max="8709" width="26.42578125" style="388" customWidth="1"/>
    <col min="8710" max="8710" width="29.28515625" style="388" customWidth="1"/>
    <col min="8711" max="8711" width="3.7109375" style="388" customWidth="1"/>
    <col min="8712" max="8712" width="3.140625" style="388" customWidth="1"/>
    <col min="8713" max="8713" width="2.85546875" style="388" customWidth="1"/>
    <col min="8714" max="8716" width="2.140625" style="388" bestFit="1" customWidth="1"/>
    <col min="8717" max="8722" width="3.7109375" style="388" customWidth="1"/>
    <col min="8723" max="8723" width="24.85546875" style="388" customWidth="1"/>
    <col min="8724" max="8724" width="10.85546875" style="388" customWidth="1"/>
    <col min="8725" max="8725" width="15.42578125" style="388" customWidth="1"/>
    <col min="8726" max="8726" width="9.140625" style="388"/>
    <col min="8727" max="8727" width="12.85546875" style="388" bestFit="1" customWidth="1"/>
    <col min="8728" max="8728" width="11.85546875" style="388" bestFit="1" customWidth="1"/>
    <col min="8729" max="8729" width="12.85546875" style="388" bestFit="1" customWidth="1"/>
    <col min="8730" max="8960" width="9.140625" style="388"/>
    <col min="8961" max="8961" width="61.85546875" style="388" customWidth="1"/>
    <col min="8962" max="8962" width="21.85546875" style="388" customWidth="1"/>
    <col min="8963" max="8963" width="6.28515625" style="388" customWidth="1"/>
    <col min="8964" max="8964" width="57.140625" style="388" customWidth="1"/>
    <col min="8965" max="8965" width="26.42578125" style="388" customWidth="1"/>
    <col min="8966" max="8966" width="29.28515625" style="388" customWidth="1"/>
    <col min="8967" max="8967" width="3.7109375" style="388" customWidth="1"/>
    <col min="8968" max="8968" width="3.140625" style="388" customWidth="1"/>
    <col min="8969" max="8969" width="2.85546875" style="388" customWidth="1"/>
    <col min="8970" max="8972" width="2.140625" style="388" bestFit="1" customWidth="1"/>
    <col min="8973" max="8978" width="3.7109375" style="388" customWidth="1"/>
    <col min="8979" max="8979" width="24.85546875" style="388" customWidth="1"/>
    <col min="8980" max="8980" width="10.85546875" style="388" customWidth="1"/>
    <col min="8981" max="8981" width="15.42578125" style="388" customWidth="1"/>
    <col min="8982" max="8982" width="9.140625" style="388"/>
    <col min="8983" max="8983" width="12.85546875" style="388" bestFit="1" customWidth="1"/>
    <col min="8984" max="8984" width="11.85546875" style="388" bestFit="1" customWidth="1"/>
    <col min="8985" max="8985" width="12.85546875" style="388" bestFit="1" customWidth="1"/>
    <col min="8986" max="9216" width="9.140625" style="388"/>
    <col min="9217" max="9217" width="61.85546875" style="388" customWidth="1"/>
    <col min="9218" max="9218" width="21.85546875" style="388" customWidth="1"/>
    <col min="9219" max="9219" width="6.28515625" style="388" customWidth="1"/>
    <col min="9220" max="9220" width="57.140625" style="388" customWidth="1"/>
    <col min="9221" max="9221" width="26.42578125" style="388" customWidth="1"/>
    <col min="9222" max="9222" width="29.28515625" style="388" customWidth="1"/>
    <col min="9223" max="9223" width="3.7109375" style="388" customWidth="1"/>
    <col min="9224" max="9224" width="3.140625" style="388" customWidth="1"/>
    <col min="9225" max="9225" width="2.85546875" style="388" customWidth="1"/>
    <col min="9226" max="9228" width="2.140625" style="388" bestFit="1" customWidth="1"/>
    <col min="9229" max="9234" width="3.7109375" style="388" customWidth="1"/>
    <col min="9235" max="9235" width="24.85546875" style="388" customWidth="1"/>
    <col min="9236" max="9236" width="10.85546875" style="388" customWidth="1"/>
    <col min="9237" max="9237" width="15.42578125" style="388" customWidth="1"/>
    <col min="9238" max="9238" width="9.140625" style="388"/>
    <col min="9239" max="9239" width="12.85546875" style="388" bestFit="1" customWidth="1"/>
    <col min="9240" max="9240" width="11.85546875" style="388" bestFit="1" customWidth="1"/>
    <col min="9241" max="9241" width="12.85546875" style="388" bestFit="1" customWidth="1"/>
    <col min="9242" max="9472" width="9.140625" style="388"/>
    <col min="9473" max="9473" width="61.85546875" style="388" customWidth="1"/>
    <col min="9474" max="9474" width="21.85546875" style="388" customWidth="1"/>
    <col min="9475" max="9475" width="6.28515625" style="388" customWidth="1"/>
    <col min="9476" max="9476" width="57.140625" style="388" customWidth="1"/>
    <col min="9477" max="9477" width="26.42578125" style="388" customWidth="1"/>
    <col min="9478" max="9478" width="29.28515625" style="388" customWidth="1"/>
    <col min="9479" max="9479" width="3.7109375" style="388" customWidth="1"/>
    <col min="9480" max="9480" width="3.140625" style="388" customWidth="1"/>
    <col min="9481" max="9481" width="2.85546875" style="388" customWidth="1"/>
    <col min="9482" max="9484" width="2.140625" style="388" bestFit="1" customWidth="1"/>
    <col min="9485" max="9490" width="3.7109375" style="388" customWidth="1"/>
    <col min="9491" max="9491" width="24.85546875" style="388" customWidth="1"/>
    <col min="9492" max="9492" width="10.85546875" style="388" customWidth="1"/>
    <col min="9493" max="9493" width="15.42578125" style="388" customWidth="1"/>
    <col min="9494" max="9494" width="9.140625" style="388"/>
    <col min="9495" max="9495" width="12.85546875" style="388" bestFit="1" customWidth="1"/>
    <col min="9496" max="9496" width="11.85546875" style="388" bestFit="1" customWidth="1"/>
    <col min="9497" max="9497" width="12.85546875" style="388" bestFit="1" customWidth="1"/>
    <col min="9498" max="9728" width="9.140625" style="388"/>
    <col min="9729" max="9729" width="61.85546875" style="388" customWidth="1"/>
    <col min="9730" max="9730" width="21.85546875" style="388" customWidth="1"/>
    <col min="9731" max="9731" width="6.28515625" style="388" customWidth="1"/>
    <col min="9732" max="9732" width="57.140625" style="388" customWidth="1"/>
    <col min="9733" max="9733" width="26.42578125" style="388" customWidth="1"/>
    <col min="9734" max="9734" width="29.28515625" style="388" customWidth="1"/>
    <col min="9735" max="9735" width="3.7109375" style="388" customWidth="1"/>
    <col min="9736" max="9736" width="3.140625" style="388" customWidth="1"/>
    <col min="9737" max="9737" width="2.85546875" style="388" customWidth="1"/>
    <col min="9738" max="9740" width="2.140625" style="388" bestFit="1" customWidth="1"/>
    <col min="9741" max="9746" width="3.7109375" style="388" customWidth="1"/>
    <col min="9747" max="9747" width="24.85546875" style="388" customWidth="1"/>
    <col min="9748" max="9748" width="10.85546875" style="388" customWidth="1"/>
    <col min="9749" max="9749" width="15.42578125" style="388" customWidth="1"/>
    <col min="9750" max="9750" width="9.140625" style="388"/>
    <col min="9751" max="9751" width="12.85546875" style="388" bestFit="1" customWidth="1"/>
    <col min="9752" max="9752" width="11.85546875" style="388" bestFit="1" customWidth="1"/>
    <col min="9753" max="9753" width="12.85546875" style="388" bestFit="1" customWidth="1"/>
    <col min="9754" max="9984" width="9.140625" style="388"/>
    <col min="9985" max="9985" width="61.85546875" style="388" customWidth="1"/>
    <col min="9986" max="9986" width="21.85546875" style="388" customWidth="1"/>
    <col min="9987" max="9987" width="6.28515625" style="388" customWidth="1"/>
    <col min="9988" max="9988" width="57.140625" style="388" customWidth="1"/>
    <col min="9989" max="9989" width="26.42578125" style="388" customWidth="1"/>
    <col min="9990" max="9990" width="29.28515625" style="388" customWidth="1"/>
    <col min="9991" max="9991" width="3.7109375" style="388" customWidth="1"/>
    <col min="9992" max="9992" width="3.140625" style="388" customWidth="1"/>
    <col min="9993" max="9993" width="2.85546875" style="388" customWidth="1"/>
    <col min="9994" max="9996" width="2.140625" style="388" bestFit="1" customWidth="1"/>
    <col min="9997" max="10002" width="3.7109375" style="388" customWidth="1"/>
    <col min="10003" max="10003" width="24.85546875" style="388" customWidth="1"/>
    <col min="10004" max="10004" width="10.85546875" style="388" customWidth="1"/>
    <col min="10005" max="10005" width="15.42578125" style="388" customWidth="1"/>
    <col min="10006" max="10006" width="9.140625" style="388"/>
    <col min="10007" max="10007" width="12.85546875" style="388" bestFit="1" customWidth="1"/>
    <col min="10008" max="10008" width="11.85546875" style="388" bestFit="1" customWidth="1"/>
    <col min="10009" max="10009" width="12.85546875" style="388" bestFit="1" customWidth="1"/>
    <col min="10010" max="10240" width="9.140625" style="388"/>
    <col min="10241" max="10241" width="61.85546875" style="388" customWidth="1"/>
    <col min="10242" max="10242" width="21.85546875" style="388" customWidth="1"/>
    <col min="10243" max="10243" width="6.28515625" style="388" customWidth="1"/>
    <col min="10244" max="10244" width="57.140625" style="388" customWidth="1"/>
    <col min="10245" max="10245" width="26.42578125" style="388" customWidth="1"/>
    <col min="10246" max="10246" width="29.28515625" style="388" customWidth="1"/>
    <col min="10247" max="10247" width="3.7109375" style="388" customWidth="1"/>
    <col min="10248" max="10248" width="3.140625" style="388" customWidth="1"/>
    <col min="10249" max="10249" width="2.85546875" style="388" customWidth="1"/>
    <col min="10250" max="10252" width="2.140625" style="388" bestFit="1" customWidth="1"/>
    <col min="10253" max="10258" width="3.7109375" style="388" customWidth="1"/>
    <col min="10259" max="10259" width="24.85546875" style="388" customWidth="1"/>
    <col min="10260" max="10260" width="10.85546875" style="388" customWidth="1"/>
    <col min="10261" max="10261" width="15.42578125" style="388" customWidth="1"/>
    <col min="10262" max="10262" width="9.140625" style="388"/>
    <col min="10263" max="10263" width="12.85546875" style="388" bestFit="1" customWidth="1"/>
    <col min="10264" max="10264" width="11.85546875" style="388" bestFit="1" customWidth="1"/>
    <col min="10265" max="10265" width="12.85546875" style="388" bestFit="1" customWidth="1"/>
    <col min="10266" max="10496" width="9.140625" style="388"/>
    <col min="10497" max="10497" width="61.85546875" style="388" customWidth="1"/>
    <col min="10498" max="10498" width="21.85546875" style="388" customWidth="1"/>
    <col min="10499" max="10499" width="6.28515625" style="388" customWidth="1"/>
    <col min="10500" max="10500" width="57.140625" style="388" customWidth="1"/>
    <col min="10501" max="10501" width="26.42578125" style="388" customWidth="1"/>
    <col min="10502" max="10502" width="29.28515625" style="388" customWidth="1"/>
    <col min="10503" max="10503" width="3.7109375" style="388" customWidth="1"/>
    <col min="10504" max="10504" width="3.140625" style="388" customWidth="1"/>
    <col min="10505" max="10505" width="2.85546875" style="388" customWidth="1"/>
    <col min="10506" max="10508" width="2.140625" style="388" bestFit="1" customWidth="1"/>
    <col min="10509" max="10514" width="3.7109375" style="388" customWidth="1"/>
    <col min="10515" max="10515" width="24.85546875" style="388" customWidth="1"/>
    <col min="10516" max="10516" width="10.85546875" style="388" customWidth="1"/>
    <col min="10517" max="10517" width="15.42578125" style="388" customWidth="1"/>
    <col min="10518" max="10518" width="9.140625" style="388"/>
    <col min="10519" max="10519" width="12.85546875" style="388" bestFit="1" customWidth="1"/>
    <col min="10520" max="10520" width="11.85546875" style="388" bestFit="1" customWidth="1"/>
    <col min="10521" max="10521" width="12.85546875" style="388" bestFit="1" customWidth="1"/>
    <col min="10522" max="10752" width="9.140625" style="388"/>
    <col min="10753" max="10753" width="61.85546875" style="388" customWidth="1"/>
    <col min="10754" max="10754" width="21.85546875" style="388" customWidth="1"/>
    <col min="10755" max="10755" width="6.28515625" style="388" customWidth="1"/>
    <col min="10756" max="10756" width="57.140625" style="388" customWidth="1"/>
    <col min="10757" max="10757" width="26.42578125" style="388" customWidth="1"/>
    <col min="10758" max="10758" width="29.28515625" style="388" customWidth="1"/>
    <col min="10759" max="10759" width="3.7109375" style="388" customWidth="1"/>
    <col min="10760" max="10760" width="3.140625" style="388" customWidth="1"/>
    <col min="10761" max="10761" width="2.85546875" style="388" customWidth="1"/>
    <col min="10762" max="10764" width="2.140625" style="388" bestFit="1" customWidth="1"/>
    <col min="10765" max="10770" width="3.7109375" style="388" customWidth="1"/>
    <col min="10771" max="10771" width="24.85546875" style="388" customWidth="1"/>
    <col min="10772" max="10772" width="10.85546875" style="388" customWidth="1"/>
    <col min="10773" max="10773" width="15.42578125" style="388" customWidth="1"/>
    <col min="10774" max="10774" width="9.140625" style="388"/>
    <col min="10775" max="10775" width="12.85546875" style="388" bestFit="1" customWidth="1"/>
    <col min="10776" max="10776" width="11.85546875" style="388" bestFit="1" customWidth="1"/>
    <col min="10777" max="10777" width="12.85546875" style="388" bestFit="1" customWidth="1"/>
    <col min="10778" max="11008" width="9.140625" style="388"/>
    <col min="11009" max="11009" width="61.85546875" style="388" customWidth="1"/>
    <col min="11010" max="11010" width="21.85546875" style="388" customWidth="1"/>
    <col min="11011" max="11011" width="6.28515625" style="388" customWidth="1"/>
    <col min="11012" max="11012" width="57.140625" style="388" customWidth="1"/>
    <col min="11013" max="11013" width="26.42578125" style="388" customWidth="1"/>
    <col min="11014" max="11014" width="29.28515625" style="388" customWidth="1"/>
    <col min="11015" max="11015" width="3.7109375" style="388" customWidth="1"/>
    <col min="11016" max="11016" width="3.140625" style="388" customWidth="1"/>
    <col min="11017" max="11017" width="2.85546875" style="388" customWidth="1"/>
    <col min="11018" max="11020" width="2.140625" style="388" bestFit="1" customWidth="1"/>
    <col min="11021" max="11026" width="3.7109375" style="388" customWidth="1"/>
    <col min="11027" max="11027" width="24.85546875" style="388" customWidth="1"/>
    <col min="11028" max="11028" width="10.85546875" style="388" customWidth="1"/>
    <col min="11029" max="11029" width="15.42578125" style="388" customWidth="1"/>
    <col min="11030" max="11030" width="9.140625" style="388"/>
    <col min="11031" max="11031" width="12.85546875" style="388" bestFit="1" customWidth="1"/>
    <col min="11032" max="11032" width="11.85546875" style="388" bestFit="1" customWidth="1"/>
    <col min="11033" max="11033" width="12.85546875" style="388" bestFit="1" customWidth="1"/>
    <col min="11034" max="11264" width="9.140625" style="388"/>
    <col min="11265" max="11265" width="61.85546875" style="388" customWidth="1"/>
    <col min="11266" max="11266" width="21.85546875" style="388" customWidth="1"/>
    <col min="11267" max="11267" width="6.28515625" style="388" customWidth="1"/>
    <col min="11268" max="11268" width="57.140625" style="388" customWidth="1"/>
    <col min="11269" max="11269" width="26.42578125" style="388" customWidth="1"/>
    <col min="11270" max="11270" width="29.28515625" style="388" customWidth="1"/>
    <col min="11271" max="11271" width="3.7109375" style="388" customWidth="1"/>
    <col min="11272" max="11272" width="3.140625" style="388" customWidth="1"/>
    <col min="11273" max="11273" width="2.85546875" style="388" customWidth="1"/>
    <col min="11274" max="11276" width="2.140625" style="388" bestFit="1" customWidth="1"/>
    <col min="11277" max="11282" width="3.7109375" style="388" customWidth="1"/>
    <col min="11283" max="11283" width="24.85546875" style="388" customWidth="1"/>
    <col min="11284" max="11284" width="10.85546875" style="388" customWidth="1"/>
    <col min="11285" max="11285" width="15.42578125" style="388" customWidth="1"/>
    <col min="11286" max="11286" width="9.140625" style="388"/>
    <col min="11287" max="11287" width="12.85546875" style="388" bestFit="1" customWidth="1"/>
    <col min="11288" max="11288" width="11.85546875" style="388" bestFit="1" customWidth="1"/>
    <col min="11289" max="11289" width="12.85546875" style="388" bestFit="1" customWidth="1"/>
    <col min="11290" max="11520" width="9.140625" style="388"/>
    <col min="11521" max="11521" width="61.85546875" style="388" customWidth="1"/>
    <col min="11522" max="11522" width="21.85546875" style="388" customWidth="1"/>
    <col min="11523" max="11523" width="6.28515625" style="388" customWidth="1"/>
    <col min="11524" max="11524" width="57.140625" style="388" customWidth="1"/>
    <col min="11525" max="11525" width="26.42578125" style="388" customWidth="1"/>
    <col min="11526" max="11526" width="29.28515625" style="388" customWidth="1"/>
    <col min="11527" max="11527" width="3.7109375" style="388" customWidth="1"/>
    <col min="11528" max="11528" width="3.140625" style="388" customWidth="1"/>
    <col min="11529" max="11529" width="2.85546875" style="388" customWidth="1"/>
    <col min="11530" max="11532" width="2.140625" style="388" bestFit="1" customWidth="1"/>
    <col min="11533" max="11538" width="3.7109375" style="388" customWidth="1"/>
    <col min="11539" max="11539" width="24.85546875" style="388" customWidth="1"/>
    <col min="11540" max="11540" width="10.85546875" style="388" customWidth="1"/>
    <col min="11541" max="11541" width="15.42578125" style="388" customWidth="1"/>
    <col min="11542" max="11542" width="9.140625" style="388"/>
    <col min="11543" max="11543" width="12.85546875" style="388" bestFit="1" customWidth="1"/>
    <col min="11544" max="11544" width="11.85546875" style="388" bestFit="1" customWidth="1"/>
    <col min="11545" max="11545" width="12.85546875" style="388" bestFit="1" customWidth="1"/>
    <col min="11546" max="11776" width="9.140625" style="388"/>
    <col min="11777" max="11777" width="61.85546875" style="388" customWidth="1"/>
    <col min="11778" max="11778" width="21.85546875" style="388" customWidth="1"/>
    <col min="11779" max="11779" width="6.28515625" style="388" customWidth="1"/>
    <col min="11780" max="11780" width="57.140625" style="388" customWidth="1"/>
    <col min="11781" max="11781" width="26.42578125" style="388" customWidth="1"/>
    <col min="11782" max="11782" width="29.28515625" style="388" customWidth="1"/>
    <col min="11783" max="11783" width="3.7109375" style="388" customWidth="1"/>
    <col min="11784" max="11784" width="3.140625" style="388" customWidth="1"/>
    <col min="11785" max="11785" width="2.85546875" style="388" customWidth="1"/>
    <col min="11786" max="11788" width="2.140625" style="388" bestFit="1" customWidth="1"/>
    <col min="11789" max="11794" width="3.7109375" style="388" customWidth="1"/>
    <col min="11795" max="11795" width="24.85546875" style="388" customWidth="1"/>
    <col min="11796" max="11796" width="10.85546875" style="388" customWidth="1"/>
    <col min="11797" max="11797" width="15.42578125" style="388" customWidth="1"/>
    <col min="11798" max="11798" width="9.140625" style="388"/>
    <col min="11799" max="11799" width="12.85546875" style="388" bestFit="1" customWidth="1"/>
    <col min="11800" max="11800" width="11.85546875" style="388" bestFit="1" customWidth="1"/>
    <col min="11801" max="11801" width="12.85546875" style="388" bestFit="1" customWidth="1"/>
    <col min="11802" max="12032" width="9.140625" style="388"/>
    <col min="12033" max="12033" width="61.85546875" style="388" customWidth="1"/>
    <col min="12034" max="12034" width="21.85546875" style="388" customWidth="1"/>
    <col min="12035" max="12035" width="6.28515625" style="388" customWidth="1"/>
    <col min="12036" max="12036" width="57.140625" style="388" customWidth="1"/>
    <col min="12037" max="12037" width="26.42578125" style="388" customWidth="1"/>
    <col min="12038" max="12038" width="29.28515625" style="388" customWidth="1"/>
    <col min="12039" max="12039" width="3.7109375" style="388" customWidth="1"/>
    <col min="12040" max="12040" width="3.140625" style="388" customWidth="1"/>
    <col min="12041" max="12041" width="2.85546875" style="388" customWidth="1"/>
    <col min="12042" max="12044" width="2.140625" style="388" bestFit="1" customWidth="1"/>
    <col min="12045" max="12050" width="3.7109375" style="388" customWidth="1"/>
    <col min="12051" max="12051" width="24.85546875" style="388" customWidth="1"/>
    <col min="12052" max="12052" width="10.85546875" style="388" customWidth="1"/>
    <col min="12053" max="12053" width="15.42578125" style="388" customWidth="1"/>
    <col min="12054" max="12054" width="9.140625" style="388"/>
    <col min="12055" max="12055" width="12.85546875" style="388" bestFit="1" customWidth="1"/>
    <col min="12056" max="12056" width="11.85546875" style="388" bestFit="1" customWidth="1"/>
    <col min="12057" max="12057" width="12.85546875" style="388" bestFit="1" customWidth="1"/>
    <col min="12058" max="12288" width="9.140625" style="388"/>
    <col min="12289" max="12289" width="61.85546875" style="388" customWidth="1"/>
    <col min="12290" max="12290" width="21.85546875" style="388" customWidth="1"/>
    <col min="12291" max="12291" width="6.28515625" style="388" customWidth="1"/>
    <col min="12292" max="12292" width="57.140625" style="388" customWidth="1"/>
    <col min="12293" max="12293" width="26.42578125" style="388" customWidth="1"/>
    <col min="12294" max="12294" width="29.28515625" style="388" customWidth="1"/>
    <col min="12295" max="12295" width="3.7109375" style="388" customWidth="1"/>
    <col min="12296" max="12296" width="3.140625" style="388" customWidth="1"/>
    <col min="12297" max="12297" width="2.85546875" style="388" customWidth="1"/>
    <col min="12298" max="12300" width="2.140625" style="388" bestFit="1" customWidth="1"/>
    <col min="12301" max="12306" width="3.7109375" style="388" customWidth="1"/>
    <col min="12307" max="12307" width="24.85546875" style="388" customWidth="1"/>
    <col min="12308" max="12308" width="10.85546875" style="388" customWidth="1"/>
    <col min="12309" max="12309" width="15.42578125" style="388" customWidth="1"/>
    <col min="12310" max="12310" width="9.140625" style="388"/>
    <col min="12311" max="12311" width="12.85546875" style="388" bestFit="1" customWidth="1"/>
    <col min="12312" max="12312" width="11.85546875" style="388" bestFit="1" customWidth="1"/>
    <col min="12313" max="12313" width="12.85546875" style="388" bestFit="1" customWidth="1"/>
    <col min="12314" max="12544" width="9.140625" style="388"/>
    <col min="12545" max="12545" width="61.85546875" style="388" customWidth="1"/>
    <col min="12546" max="12546" width="21.85546875" style="388" customWidth="1"/>
    <col min="12547" max="12547" width="6.28515625" style="388" customWidth="1"/>
    <col min="12548" max="12548" width="57.140625" style="388" customWidth="1"/>
    <col min="12549" max="12549" width="26.42578125" style="388" customWidth="1"/>
    <col min="12550" max="12550" width="29.28515625" style="388" customWidth="1"/>
    <col min="12551" max="12551" width="3.7109375" style="388" customWidth="1"/>
    <col min="12552" max="12552" width="3.140625" style="388" customWidth="1"/>
    <col min="12553" max="12553" width="2.85546875" style="388" customWidth="1"/>
    <col min="12554" max="12556" width="2.140625" style="388" bestFit="1" customWidth="1"/>
    <col min="12557" max="12562" width="3.7109375" style="388" customWidth="1"/>
    <col min="12563" max="12563" width="24.85546875" style="388" customWidth="1"/>
    <col min="12564" max="12564" width="10.85546875" style="388" customWidth="1"/>
    <col min="12565" max="12565" width="15.42578125" style="388" customWidth="1"/>
    <col min="12566" max="12566" width="9.140625" style="388"/>
    <col min="12567" max="12567" width="12.85546875" style="388" bestFit="1" customWidth="1"/>
    <col min="12568" max="12568" width="11.85546875" style="388" bestFit="1" customWidth="1"/>
    <col min="12569" max="12569" width="12.85546875" style="388" bestFit="1" customWidth="1"/>
    <col min="12570" max="12800" width="9.140625" style="388"/>
    <col min="12801" max="12801" width="61.85546875" style="388" customWidth="1"/>
    <col min="12802" max="12802" width="21.85546875" style="388" customWidth="1"/>
    <col min="12803" max="12803" width="6.28515625" style="388" customWidth="1"/>
    <col min="12804" max="12804" width="57.140625" style="388" customWidth="1"/>
    <col min="12805" max="12805" width="26.42578125" style="388" customWidth="1"/>
    <col min="12806" max="12806" width="29.28515625" style="388" customWidth="1"/>
    <col min="12807" max="12807" width="3.7109375" style="388" customWidth="1"/>
    <col min="12808" max="12808" width="3.140625" style="388" customWidth="1"/>
    <col min="12809" max="12809" width="2.85546875" style="388" customWidth="1"/>
    <col min="12810" max="12812" width="2.140625" style="388" bestFit="1" customWidth="1"/>
    <col min="12813" max="12818" width="3.7109375" style="388" customWidth="1"/>
    <col min="12819" max="12819" width="24.85546875" style="388" customWidth="1"/>
    <col min="12820" max="12820" width="10.85546875" style="388" customWidth="1"/>
    <col min="12821" max="12821" width="15.42578125" style="388" customWidth="1"/>
    <col min="12822" max="12822" width="9.140625" style="388"/>
    <col min="12823" max="12823" width="12.85546875" style="388" bestFit="1" customWidth="1"/>
    <col min="12824" max="12824" width="11.85546875" style="388" bestFit="1" customWidth="1"/>
    <col min="12825" max="12825" width="12.85546875" style="388" bestFit="1" customWidth="1"/>
    <col min="12826" max="13056" width="9.140625" style="388"/>
    <col min="13057" max="13057" width="61.85546875" style="388" customWidth="1"/>
    <col min="13058" max="13058" width="21.85546875" style="388" customWidth="1"/>
    <col min="13059" max="13059" width="6.28515625" style="388" customWidth="1"/>
    <col min="13060" max="13060" width="57.140625" style="388" customWidth="1"/>
    <col min="13061" max="13061" width="26.42578125" style="388" customWidth="1"/>
    <col min="13062" max="13062" width="29.28515625" style="388" customWidth="1"/>
    <col min="13063" max="13063" width="3.7109375" style="388" customWidth="1"/>
    <col min="13064" max="13064" width="3.140625" style="388" customWidth="1"/>
    <col min="13065" max="13065" width="2.85546875" style="388" customWidth="1"/>
    <col min="13066" max="13068" width="2.140625" style="388" bestFit="1" customWidth="1"/>
    <col min="13069" max="13074" width="3.7109375" style="388" customWidth="1"/>
    <col min="13075" max="13075" width="24.85546875" style="388" customWidth="1"/>
    <col min="13076" max="13076" width="10.85546875" style="388" customWidth="1"/>
    <col min="13077" max="13077" width="15.42578125" style="388" customWidth="1"/>
    <col min="13078" max="13078" width="9.140625" style="388"/>
    <col min="13079" max="13079" width="12.85546875" style="388" bestFit="1" customWidth="1"/>
    <col min="13080" max="13080" width="11.85546875" style="388" bestFit="1" customWidth="1"/>
    <col min="13081" max="13081" width="12.85546875" style="388" bestFit="1" customWidth="1"/>
    <col min="13082" max="13312" width="9.140625" style="388"/>
    <col min="13313" max="13313" width="61.85546875" style="388" customWidth="1"/>
    <col min="13314" max="13314" width="21.85546875" style="388" customWidth="1"/>
    <col min="13315" max="13315" width="6.28515625" style="388" customWidth="1"/>
    <col min="13316" max="13316" width="57.140625" style="388" customWidth="1"/>
    <col min="13317" max="13317" width="26.42578125" style="388" customWidth="1"/>
    <col min="13318" max="13318" width="29.28515625" style="388" customWidth="1"/>
    <col min="13319" max="13319" width="3.7109375" style="388" customWidth="1"/>
    <col min="13320" max="13320" width="3.140625" style="388" customWidth="1"/>
    <col min="13321" max="13321" width="2.85546875" style="388" customWidth="1"/>
    <col min="13322" max="13324" width="2.140625" style="388" bestFit="1" customWidth="1"/>
    <col min="13325" max="13330" width="3.7109375" style="388" customWidth="1"/>
    <col min="13331" max="13331" width="24.85546875" style="388" customWidth="1"/>
    <col min="13332" max="13332" width="10.85546875" style="388" customWidth="1"/>
    <col min="13333" max="13333" width="15.42578125" style="388" customWidth="1"/>
    <col min="13334" max="13334" width="9.140625" style="388"/>
    <col min="13335" max="13335" width="12.85546875" style="388" bestFit="1" customWidth="1"/>
    <col min="13336" max="13336" width="11.85546875" style="388" bestFit="1" customWidth="1"/>
    <col min="13337" max="13337" width="12.85546875" style="388" bestFit="1" customWidth="1"/>
    <col min="13338" max="13568" width="9.140625" style="388"/>
    <col min="13569" max="13569" width="61.85546875" style="388" customWidth="1"/>
    <col min="13570" max="13570" width="21.85546875" style="388" customWidth="1"/>
    <col min="13571" max="13571" width="6.28515625" style="388" customWidth="1"/>
    <col min="13572" max="13572" width="57.140625" style="388" customWidth="1"/>
    <col min="13573" max="13573" width="26.42578125" style="388" customWidth="1"/>
    <col min="13574" max="13574" width="29.28515625" style="388" customWidth="1"/>
    <col min="13575" max="13575" width="3.7109375" style="388" customWidth="1"/>
    <col min="13576" max="13576" width="3.140625" style="388" customWidth="1"/>
    <col min="13577" max="13577" width="2.85546875" style="388" customWidth="1"/>
    <col min="13578" max="13580" width="2.140625" style="388" bestFit="1" customWidth="1"/>
    <col min="13581" max="13586" width="3.7109375" style="388" customWidth="1"/>
    <col min="13587" max="13587" width="24.85546875" style="388" customWidth="1"/>
    <col min="13588" max="13588" width="10.85546875" style="388" customWidth="1"/>
    <col min="13589" max="13589" width="15.42578125" style="388" customWidth="1"/>
    <col min="13590" max="13590" width="9.140625" style="388"/>
    <col min="13591" max="13591" width="12.85546875" style="388" bestFit="1" customWidth="1"/>
    <col min="13592" max="13592" width="11.85546875" style="388" bestFit="1" customWidth="1"/>
    <col min="13593" max="13593" width="12.85546875" style="388" bestFit="1" customWidth="1"/>
    <col min="13594" max="13824" width="9.140625" style="388"/>
    <col min="13825" max="13825" width="61.85546875" style="388" customWidth="1"/>
    <col min="13826" max="13826" width="21.85546875" style="388" customWidth="1"/>
    <col min="13827" max="13827" width="6.28515625" style="388" customWidth="1"/>
    <col min="13828" max="13828" width="57.140625" style="388" customWidth="1"/>
    <col min="13829" max="13829" width="26.42578125" style="388" customWidth="1"/>
    <col min="13830" max="13830" width="29.28515625" style="388" customWidth="1"/>
    <col min="13831" max="13831" width="3.7109375" style="388" customWidth="1"/>
    <col min="13832" max="13832" width="3.140625" style="388" customWidth="1"/>
    <col min="13833" max="13833" width="2.85546875" style="388" customWidth="1"/>
    <col min="13834" max="13836" width="2.140625" style="388" bestFit="1" customWidth="1"/>
    <col min="13837" max="13842" width="3.7109375" style="388" customWidth="1"/>
    <col min="13843" max="13843" width="24.85546875" style="388" customWidth="1"/>
    <col min="13844" max="13844" width="10.85546875" style="388" customWidth="1"/>
    <col min="13845" max="13845" width="15.42578125" style="388" customWidth="1"/>
    <col min="13846" max="13846" width="9.140625" style="388"/>
    <col min="13847" max="13847" width="12.85546875" style="388" bestFit="1" customWidth="1"/>
    <col min="13848" max="13848" width="11.85546875" style="388" bestFit="1" customWidth="1"/>
    <col min="13849" max="13849" width="12.85546875" style="388" bestFit="1" customWidth="1"/>
    <col min="13850" max="14080" width="9.140625" style="388"/>
    <col min="14081" max="14081" width="61.85546875" style="388" customWidth="1"/>
    <col min="14082" max="14082" width="21.85546875" style="388" customWidth="1"/>
    <col min="14083" max="14083" width="6.28515625" style="388" customWidth="1"/>
    <col min="14084" max="14084" width="57.140625" style="388" customWidth="1"/>
    <col min="14085" max="14085" width="26.42578125" style="388" customWidth="1"/>
    <col min="14086" max="14086" width="29.28515625" style="388" customWidth="1"/>
    <col min="14087" max="14087" width="3.7109375" style="388" customWidth="1"/>
    <col min="14088" max="14088" width="3.140625" style="388" customWidth="1"/>
    <col min="14089" max="14089" width="2.85546875" style="388" customWidth="1"/>
    <col min="14090" max="14092" width="2.140625" style="388" bestFit="1" customWidth="1"/>
    <col min="14093" max="14098" width="3.7109375" style="388" customWidth="1"/>
    <col min="14099" max="14099" width="24.85546875" style="388" customWidth="1"/>
    <col min="14100" max="14100" width="10.85546875" style="388" customWidth="1"/>
    <col min="14101" max="14101" width="15.42578125" style="388" customWidth="1"/>
    <col min="14102" max="14102" width="9.140625" style="388"/>
    <col min="14103" max="14103" width="12.85546875" style="388" bestFit="1" customWidth="1"/>
    <col min="14104" max="14104" width="11.85546875" style="388" bestFit="1" customWidth="1"/>
    <col min="14105" max="14105" width="12.85546875" style="388" bestFit="1" customWidth="1"/>
    <col min="14106" max="14336" width="9.140625" style="388"/>
    <col min="14337" max="14337" width="61.85546875" style="388" customWidth="1"/>
    <col min="14338" max="14338" width="21.85546875" style="388" customWidth="1"/>
    <col min="14339" max="14339" width="6.28515625" style="388" customWidth="1"/>
    <col min="14340" max="14340" width="57.140625" style="388" customWidth="1"/>
    <col min="14341" max="14341" width="26.42578125" style="388" customWidth="1"/>
    <col min="14342" max="14342" width="29.28515625" style="388" customWidth="1"/>
    <col min="14343" max="14343" width="3.7109375" style="388" customWidth="1"/>
    <col min="14344" max="14344" width="3.140625" style="388" customWidth="1"/>
    <col min="14345" max="14345" width="2.85546875" style="388" customWidth="1"/>
    <col min="14346" max="14348" width="2.140625" style="388" bestFit="1" customWidth="1"/>
    <col min="14349" max="14354" width="3.7109375" style="388" customWidth="1"/>
    <col min="14355" max="14355" width="24.85546875" style="388" customWidth="1"/>
    <col min="14356" max="14356" width="10.85546875" style="388" customWidth="1"/>
    <col min="14357" max="14357" width="15.42578125" style="388" customWidth="1"/>
    <col min="14358" max="14358" width="9.140625" style="388"/>
    <col min="14359" max="14359" width="12.85546875" style="388" bestFit="1" customWidth="1"/>
    <col min="14360" max="14360" width="11.85546875" style="388" bestFit="1" customWidth="1"/>
    <col min="14361" max="14361" width="12.85546875" style="388" bestFit="1" customWidth="1"/>
    <col min="14362" max="14592" width="9.140625" style="388"/>
    <col min="14593" max="14593" width="61.85546875" style="388" customWidth="1"/>
    <col min="14594" max="14594" width="21.85546875" style="388" customWidth="1"/>
    <col min="14595" max="14595" width="6.28515625" style="388" customWidth="1"/>
    <col min="14596" max="14596" width="57.140625" style="388" customWidth="1"/>
    <col min="14597" max="14597" width="26.42578125" style="388" customWidth="1"/>
    <col min="14598" max="14598" width="29.28515625" style="388" customWidth="1"/>
    <col min="14599" max="14599" width="3.7109375" style="388" customWidth="1"/>
    <col min="14600" max="14600" width="3.140625" style="388" customWidth="1"/>
    <col min="14601" max="14601" width="2.85546875" style="388" customWidth="1"/>
    <col min="14602" max="14604" width="2.140625" style="388" bestFit="1" customWidth="1"/>
    <col min="14605" max="14610" width="3.7109375" style="388" customWidth="1"/>
    <col min="14611" max="14611" width="24.85546875" style="388" customWidth="1"/>
    <col min="14612" max="14612" width="10.85546875" style="388" customWidth="1"/>
    <col min="14613" max="14613" width="15.42578125" style="388" customWidth="1"/>
    <col min="14614" max="14614" width="9.140625" style="388"/>
    <col min="14615" max="14615" width="12.85546875" style="388" bestFit="1" customWidth="1"/>
    <col min="14616" max="14616" width="11.85546875" style="388" bestFit="1" customWidth="1"/>
    <col min="14617" max="14617" width="12.85546875" style="388" bestFit="1" customWidth="1"/>
    <col min="14618" max="14848" width="9.140625" style="388"/>
    <col min="14849" max="14849" width="61.85546875" style="388" customWidth="1"/>
    <col min="14850" max="14850" width="21.85546875" style="388" customWidth="1"/>
    <col min="14851" max="14851" width="6.28515625" style="388" customWidth="1"/>
    <col min="14852" max="14852" width="57.140625" style="388" customWidth="1"/>
    <col min="14853" max="14853" width="26.42578125" style="388" customWidth="1"/>
    <col min="14854" max="14854" width="29.28515625" style="388" customWidth="1"/>
    <col min="14855" max="14855" width="3.7109375" style="388" customWidth="1"/>
    <col min="14856" max="14856" width="3.140625" style="388" customWidth="1"/>
    <col min="14857" max="14857" width="2.85546875" style="388" customWidth="1"/>
    <col min="14858" max="14860" width="2.140625" style="388" bestFit="1" customWidth="1"/>
    <col min="14861" max="14866" width="3.7109375" style="388" customWidth="1"/>
    <col min="14867" max="14867" width="24.85546875" style="388" customWidth="1"/>
    <col min="14868" max="14868" width="10.85546875" style="388" customWidth="1"/>
    <col min="14869" max="14869" width="15.42578125" style="388" customWidth="1"/>
    <col min="14870" max="14870" width="9.140625" style="388"/>
    <col min="14871" max="14871" width="12.85546875" style="388" bestFit="1" customWidth="1"/>
    <col min="14872" max="14872" width="11.85546875" style="388" bestFit="1" customWidth="1"/>
    <col min="14873" max="14873" width="12.85546875" style="388" bestFit="1" customWidth="1"/>
    <col min="14874" max="15104" width="9.140625" style="388"/>
    <col min="15105" max="15105" width="61.85546875" style="388" customWidth="1"/>
    <col min="15106" max="15106" width="21.85546875" style="388" customWidth="1"/>
    <col min="15107" max="15107" width="6.28515625" style="388" customWidth="1"/>
    <col min="15108" max="15108" width="57.140625" style="388" customWidth="1"/>
    <col min="15109" max="15109" width="26.42578125" style="388" customWidth="1"/>
    <col min="15110" max="15110" width="29.28515625" style="388" customWidth="1"/>
    <col min="15111" max="15111" width="3.7109375" style="388" customWidth="1"/>
    <col min="15112" max="15112" width="3.140625" style="388" customWidth="1"/>
    <col min="15113" max="15113" width="2.85546875" style="388" customWidth="1"/>
    <col min="15114" max="15116" width="2.140625" style="388" bestFit="1" customWidth="1"/>
    <col min="15117" max="15122" width="3.7109375" style="388" customWidth="1"/>
    <col min="15123" max="15123" width="24.85546875" style="388" customWidth="1"/>
    <col min="15124" max="15124" width="10.85546875" style="388" customWidth="1"/>
    <col min="15125" max="15125" width="15.42578125" style="388" customWidth="1"/>
    <col min="15126" max="15126" width="9.140625" style="388"/>
    <col min="15127" max="15127" width="12.85546875" style="388" bestFit="1" customWidth="1"/>
    <col min="15128" max="15128" width="11.85546875" style="388" bestFit="1" customWidth="1"/>
    <col min="15129" max="15129" width="12.85546875" style="388" bestFit="1" customWidth="1"/>
    <col min="15130" max="15360" width="9.140625" style="388"/>
    <col min="15361" max="15361" width="61.85546875" style="388" customWidth="1"/>
    <col min="15362" max="15362" width="21.85546875" style="388" customWidth="1"/>
    <col min="15363" max="15363" width="6.28515625" style="388" customWidth="1"/>
    <col min="15364" max="15364" width="57.140625" style="388" customWidth="1"/>
    <col min="15365" max="15365" width="26.42578125" style="388" customWidth="1"/>
    <col min="15366" max="15366" width="29.28515625" style="388" customWidth="1"/>
    <col min="15367" max="15367" width="3.7109375" style="388" customWidth="1"/>
    <col min="15368" max="15368" width="3.140625" style="388" customWidth="1"/>
    <col min="15369" max="15369" width="2.85546875" style="388" customWidth="1"/>
    <col min="15370" max="15372" width="2.140625" style="388" bestFit="1" customWidth="1"/>
    <col min="15373" max="15378" width="3.7109375" style="388" customWidth="1"/>
    <col min="15379" max="15379" width="24.85546875" style="388" customWidth="1"/>
    <col min="15380" max="15380" width="10.85546875" style="388" customWidth="1"/>
    <col min="15381" max="15381" width="15.42578125" style="388" customWidth="1"/>
    <col min="15382" max="15382" width="9.140625" style="388"/>
    <col min="15383" max="15383" width="12.85546875" style="388" bestFit="1" customWidth="1"/>
    <col min="15384" max="15384" width="11.85546875" style="388" bestFit="1" customWidth="1"/>
    <col min="15385" max="15385" width="12.85546875" style="388" bestFit="1" customWidth="1"/>
    <col min="15386" max="15616" width="9.140625" style="388"/>
    <col min="15617" max="15617" width="61.85546875" style="388" customWidth="1"/>
    <col min="15618" max="15618" width="21.85546875" style="388" customWidth="1"/>
    <col min="15619" max="15619" width="6.28515625" style="388" customWidth="1"/>
    <col min="15620" max="15620" width="57.140625" style="388" customWidth="1"/>
    <col min="15621" max="15621" width="26.42578125" style="388" customWidth="1"/>
    <col min="15622" max="15622" width="29.28515625" style="388" customWidth="1"/>
    <col min="15623" max="15623" width="3.7109375" style="388" customWidth="1"/>
    <col min="15624" max="15624" width="3.140625" style="388" customWidth="1"/>
    <col min="15625" max="15625" width="2.85546875" style="388" customWidth="1"/>
    <col min="15626" max="15628" width="2.140625" style="388" bestFit="1" customWidth="1"/>
    <col min="15629" max="15634" width="3.7109375" style="388" customWidth="1"/>
    <col min="15635" max="15635" width="24.85546875" style="388" customWidth="1"/>
    <col min="15636" max="15636" width="10.85546875" style="388" customWidth="1"/>
    <col min="15637" max="15637" width="15.42578125" style="388" customWidth="1"/>
    <col min="15638" max="15638" width="9.140625" style="388"/>
    <col min="15639" max="15639" width="12.85546875" style="388" bestFit="1" customWidth="1"/>
    <col min="15640" max="15640" width="11.85546875" style="388" bestFit="1" customWidth="1"/>
    <col min="15641" max="15641" width="12.85546875" style="388" bestFit="1" customWidth="1"/>
    <col min="15642" max="15872" width="9.140625" style="388"/>
    <col min="15873" max="15873" width="61.85546875" style="388" customWidth="1"/>
    <col min="15874" max="15874" width="21.85546875" style="388" customWidth="1"/>
    <col min="15875" max="15875" width="6.28515625" style="388" customWidth="1"/>
    <col min="15876" max="15876" width="57.140625" style="388" customWidth="1"/>
    <col min="15877" max="15877" width="26.42578125" style="388" customWidth="1"/>
    <col min="15878" max="15878" width="29.28515625" style="388" customWidth="1"/>
    <col min="15879" max="15879" width="3.7109375" style="388" customWidth="1"/>
    <col min="15880" max="15880" width="3.140625" style="388" customWidth="1"/>
    <col min="15881" max="15881" width="2.85546875" style="388" customWidth="1"/>
    <col min="15882" max="15884" width="2.140625" style="388" bestFit="1" customWidth="1"/>
    <col min="15885" max="15890" width="3.7109375" style="388" customWidth="1"/>
    <col min="15891" max="15891" width="24.85546875" style="388" customWidth="1"/>
    <col min="15892" max="15892" width="10.85546875" style="388" customWidth="1"/>
    <col min="15893" max="15893" width="15.42578125" style="388" customWidth="1"/>
    <col min="15894" max="15894" width="9.140625" style="388"/>
    <col min="15895" max="15895" width="12.85546875" style="388" bestFit="1" customWidth="1"/>
    <col min="15896" max="15896" width="11.85546875" style="388" bestFit="1" customWidth="1"/>
    <col min="15897" max="15897" width="12.85546875" style="388" bestFit="1" customWidth="1"/>
    <col min="15898" max="16128" width="9.140625" style="388"/>
    <col min="16129" max="16129" width="61.85546875" style="388" customWidth="1"/>
    <col min="16130" max="16130" width="21.85546875" style="388" customWidth="1"/>
    <col min="16131" max="16131" width="6.28515625" style="388" customWidth="1"/>
    <col min="16132" max="16132" width="57.140625" style="388" customWidth="1"/>
    <col min="16133" max="16133" width="26.42578125" style="388" customWidth="1"/>
    <col min="16134" max="16134" width="29.28515625" style="388" customWidth="1"/>
    <col min="16135" max="16135" width="3.7109375" style="388" customWidth="1"/>
    <col min="16136" max="16136" width="3.140625" style="388" customWidth="1"/>
    <col min="16137" max="16137" width="2.85546875" style="388" customWidth="1"/>
    <col min="16138" max="16140" width="2.140625" style="388" bestFit="1" customWidth="1"/>
    <col min="16141" max="16146" width="3.7109375" style="388" customWidth="1"/>
    <col min="16147" max="16147" width="24.85546875" style="388" customWidth="1"/>
    <col min="16148" max="16148" width="10.85546875" style="388" customWidth="1"/>
    <col min="16149" max="16149" width="15.42578125" style="388" customWidth="1"/>
    <col min="16150" max="16150" width="9.140625" style="388"/>
    <col min="16151" max="16151" width="12.85546875" style="388" bestFit="1" customWidth="1"/>
    <col min="16152" max="16152" width="11.85546875" style="388" bestFit="1" customWidth="1"/>
    <col min="16153" max="16153" width="12.85546875" style="388" bestFit="1" customWidth="1"/>
    <col min="16154" max="16384" width="9.140625" style="388"/>
  </cols>
  <sheetData>
    <row r="1" spans="1:21" ht="33" customHeight="1"/>
    <row r="2" spans="1:21" ht="33" customHeight="1"/>
    <row r="3" spans="1:21" s="390" customFormat="1" ht="23.25">
      <c r="A3" s="2040" t="s">
        <v>0</v>
      </c>
      <c r="B3" s="2040"/>
      <c r="C3" s="2040"/>
      <c r="D3" s="2040"/>
      <c r="E3" s="2040"/>
      <c r="F3" s="2040"/>
      <c r="G3" s="2040"/>
      <c r="H3" s="2040"/>
      <c r="I3" s="2040"/>
      <c r="J3" s="2040"/>
      <c r="K3" s="2040"/>
      <c r="L3" s="2040"/>
      <c r="M3" s="2040"/>
      <c r="N3" s="2040"/>
      <c r="O3" s="2040"/>
      <c r="P3" s="2040"/>
      <c r="Q3" s="2040"/>
      <c r="R3" s="2040"/>
      <c r="S3" s="2040"/>
      <c r="T3" s="2040"/>
      <c r="U3" s="2040"/>
    </row>
    <row r="4" spans="1:21" s="390" customFormat="1" ht="15.75">
      <c r="A4" s="2041" t="s">
        <v>1036</v>
      </c>
      <c r="B4" s="2041"/>
      <c r="C4" s="2041"/>
      <c r="D4" s="2041"/>
      <c r="E4" s="2041"/>
      <c r="F4" s="2041"/>
      <c r="G4" s="2041"/>
      <c r="H4" s="2041"/>
      <c r="I4" s="2041"/>
      <c r="J4" s="2041"/>
      <c r="K4" s="2041"/>
      <c r="L4" s="2041"/>
      <c r="M4" s="2041"/>
      <c r="N4" s="2041"/>
      <c r="O4" s="2041"/>
      <c r="P4" s="2041"/>
      <c r="Q4" s="2041"/>
      <c r="R4" s="2041"/>
      <c r="S4" s="2041"/>
      <c r="T4" s="2041"/>
      <c r="U4" s="2041"/>
    </row>
    <row r="5" spans="1:21" s="390" customFormat="1" ht="24.75" customHeight="1">
      <c r="A5" s="2042" t="s">
        <v>175</v>
      </c>
      <c r="B5" s="2042"/>
      <c r="C5" s="2042"/>
      <c r="D5" s="2042"/>
      <c r="E5" s="2042"/>
      <c r="F5" s="2042"/>
      <c r="G5" s="2042"/>
      <c r="H5" s="2042"/>
      <c r="I5" s="2042"/>
      <c r="J5" s="2042"/>
      <c r="K5" s="2042"/>
      <c r="L5" s="2042"/>
      <c r="M5" s="2042"/>
      <c r="N5" s="2042"/>
      <c r="O5" s="2042"/>
      <c r="P5" s="2042"/>
      <c r="Q5" s="2042"/>
      <c r="R5" s="2042"/>
      <c r="S5" s="2042"/>
      <c r="T5" s="2042"/>
      <c r="U5" s="2042"/>
    </row>
    <row r="6" spans="1:21" ht="21" customHeight="1">
      <c r="A6" s="391"/>
      <c r="B6" s="392"/>
      <c r="C6" s="392"/>
      <c r="D6" s="392"/>
      <c r="E6" s="392"/>
      <c r="F6" s="392"/>
      <c r="G6" s="392"/>
      <c r="H6" s="392"/>
      <c r="I6" s="392"/>
      <c r="J6" s="392"/>
      <c r="K6" s="392"/>
      <c r="L6" s="392"/>
      <c r="M6" s="392"/>
      <c r="N6" s="392"/>
      <c r="O6" s="392"/>
      <c r="P6" s="392"/>
      <c r="Q6" s="392"/>
      <c r="R6" s="392"/>
      <c r="S6" s="393"/>
    </row>
    <row r="7" spans="1:21" ht="27" hidden="1" customHeight="1">
      <c r="A7" s="2043" t="s">
        <v>1037</v>
      </c>
      <c r="B7" s="2044"/>
      <c r="C7" s="2044"/>
      <c r="D7" s="2044"/>
      <c r="E7" s="2044"/>
      <c r="F7" s="2044"/>
      <c r="G7" s="2044"/>
      <c r="H7" s="2044"/>
      <c r="I7" s="2044"/>
      <c r="J7" s="2044"/>
      <c r="K7" s="2044"/>
      <c r="L7" s="2044"/>
      <c r="M7" s="2044"/>
      <c r="N7" s="2044"/>
      <c r="O7" s="2044"/>
      <c r="P7" s="2044"/>
      <c r="Q7" s="2044"/>
      <c r="R7" s="2044"/>
      <c r="S7" s="2044"/>
      <c r="T7" s="2044"/>
      <c r="U7" s="2045"/>
    </row>
    <row r="8" spans="1:21" ht="15.75" hidden="1" customHeight="1">
      <c r="A8" s="2046" t="s">
        <v>1038</v>
      </c>
      <c r="B8" s="2047"/>
      <c r="C8" s="2047"/>
      <c r="D8" s="2047"/>
      <c r="E8" s="2047"/>
      <c r="F8" s="2047"/>
      <c r="G8" s="2047"/>
      <c r="H8" s="2047"/>
      <c r="I8" s="2047"/>
      <c r="J8" s="2047"/>
      <c r="K8" s="2047"/>
      <c r="L8" s="2047"/>
      <c r="M8" s="2047"/>
      <c r="N8" s="2047"/>
      <c r="O8" s="2047"/>
      <c r="P8" s="2047"/>
      <c r="Q8" s="2047"/>
      <c r="R8" s="2047"/>
      <c r="S8" s="2047"/>
      <c r="T8" s="2047"/>
      <c r="U8" s="2048"/>
    </row>
    <row r="9" spans="1:21" ht="23.25" hidden="1" customHeight="1">
      <c r="A9" s="2043" t="s">
        <v>1039</v>
      </c>
      <c r="B9" s="2044"/>
      <c r="C9" s="2044"/>
      <c r="D9" s="2044"/>
      <c r="E9" s="2044"/>
      <c r="F9" s="2044"/>
      <c r="G9" s="2044"/>
      <c r="H9" s="2044"/>
      <c r="I9" s="2044"/>
      <c r="J9" s="2044"/>
      <c r="K9" s="2044"/>
      <c r="L9" s="2044"/>
      <c r="M9" s="2044"/>
      <c r="N9" s="2044"/>
      <c r="O9" s="2044"/>
      <c r="P9" s="2044"/>
      <c r="Q9" s="2044"/>
      <c r="R9" s="2044"/>
      <c r="S9" s="2044"/>
      <c r="T9" s="2044"/>
      <c r="U9" s="2045"/>
    </row>
    <row r="10" spans="1:21" ht="18" hidden="1" customHeight="1">
      <c r="A10" s="2049" t="s">
        <v>1040</v>
      </c>
      <c r="B10" s="2049"/>
      <c r="C10" s="2049"/>
      <c r="D10" s="2049"/>
      <c r="E10" s="2049"/>
      <c r="F10" s="2049"/>
      <c r="G10" s="2049"/>
      <c r="H10" s="2049"/>
      <c r="I10" s="2049"/>
      <c r="J10" s="2049"/>
      <c r="K10" s="2049"/>
      <c r="L10" s="2049"/>
      <c r="M10" s="2049"/>
      <c r="N10" s="2049"/>
      <c r="O10" s="2049"/>
      <c r="P10" s="2049"/>
      <c r="Q10" s="2049"/>
      <c r="R10" s="2049"/>
      <c r="S10" s="2049"/>
      <c r="T10" s="2049"/>
      <c r="U10" s="2049"/>
    </row>
    <row r="11" spans="1:21" s="394" customFormat="1" ht="18.75" customHeight="1">
      <c r="A11" s="2050" t="s">
        <v>1041</v>
      </c>
      <c r="B11" s="2050"/>
      <c r="C11" s="2050"/>
      <c r="D11" s="2050"/>
      <c r="E11" s="2050"/>
      <c r="F11" s="2050"/>
      <c r="G11" s="2050"/>
      <c r="H11" s="2050"/>
      <c r="I11" s="2050"/>
      <c r="J11" s="2050"/>
      <c r="K11" s="2050"/>
      <c r="L11" s="2050"/>
      <c r="M11" s="2050"/>
      <c r="N11" s="2050"/>
      <c r="O11" s="2050"/>
      <c r="P11" s="2050"/>
      <c r="Q11" s="2050"/>
      <c r="R11" s="2050"/>
      <c r="S11" s="2050"/>
      <c r="T11" s="2050"/>
      <c r="U11" s="2050"/>
    </row>
    <row r="12" spans="1:21" s="394" customFormat="1" ht="18.75" customHeight="1">
      <c r="A12" s="2051" t="s">
        <v>1042</v>
      </c>
      <c r="B12" s="2052"/>
      <c r="C12" s="2052"/>
      <c r="D12" s="2052"/>
      <c r="E12" s="2052"/>
      <c r="F12" s="2052"/>
      <c r="G12" s="2052"/>
      <c r="H12" s="2052"/>
      <c r="I12" s="2052"/>
      <c r="J12" s="2052"/>
      <c r="K12" s="2052"/>
      <c r="L12" s="2052"/>
      <c r="M12" s="2052"/>
      <c r="N12" s="2052"/>
      <c r="O12" s="2052"/>
      <c r="P12" s="2052"/>
      <c r="Q12" s="2052"/>
      <c r="R12" s="2052"/>
      <c r="S12" s="2052"/>
      <c r="T12" s="2052"/>
      <c r="U12" s="2052"/>
    </row>
    <row r="13" spans="1:21" s="394" customFormat="1" ht="18.75" customHeight="1">
      <c r="A13" s="395">
        <v>1</v>
      </c>
      <c r="B13" s="396">
        <v>2</v>
      </c>
      <c r="C13" s="396">
        <v>3</v>
      </c>
      <c r="D13" s="396">
        <v>4</v>
      </c>
      <c r="E13" s="395">
        <v>5</v>
      </c>
      <c r="F13" s="396">
        <v>6</v>
      </c>
      <c r="G13" s="2053">
        <v>7</v>
      </c>
      <c r="H13" s="2053"/>
      <c r="I13" s="2053"/>
      <c r="J13" s="2053"/>
      <c r="K13" s="2053"/>
      <c r="L13" s="2053"/>
      <c r="M13" s="2053"/>
      <c r="N13" s="2053"/>
      <c r="O13" s="2053"/>
      <c r="P13" s="2053"/>
      <c r="Q13" s="2053"/>
      <c r="R13" s="2053"/>
      <c r="S13" s="2054">
        <v>8</v>
      </c>
      <c r="T13" s="2054"/>
      <c r="U13" s="2054"/>
    </row>
    <row r="14" spans="1:21" s="394" customFormat="1" ht="18.75" customHeight="1">
      <c r="A14" s="2049" t="s">
        <v>690</v>
      </c>
      <c r="B14" s="2049" t="s">
        <v>5</v>
      </c>
      <c r="C14" s="2049" t="s">
        <v>6</v>
      </c>
      <c r="D14" s="2049" t="s">
        <v>7</v>
      </c>
      <c r="E14" s="2049" t="s">
        <v>179</v>
      </c>
      <c r="F14" s="2055" t="s">
        <v>180</v>
      </c>
      <c r="G14" s="2056" t="s">
        <v>10</v>
      </c>
      <c r="H14" s="2056"/>
      <c r="I14" s="2056"/>
      <c r="J14" s="2056"/>
      <c r="K14" s="2056"/>
      <c r="L14" s="2056"/>
      <c r="M14" s="2056"/>
      <c r="N14" s="2056"/>
      <c r="O14" s="2056"/>
      <c r="P14" s="2056"/>
      <c r="Q14" s="2056"/>
      <c r="R14" s="2056"/>
      <c r="S14" s="2056" t="s">
        <v>11</v>
      </c>
      <c r="T14" s="2056"/>
      <c r="U14" s="2056"/>
    </row>
    <row r="15" spans="1:21" s="394" customFormat="1" ht="18.75" customHeight="1">
      <c r="A15" s="2049"/>
      <c r="B15" s="2049"/>
      <c r="C15" s="2049"/>
      <c r="D15" s="2049"/>
      <c r="E15" s="2049"/>
      <c r="F15" s="2055"/>
      <c r="G15" s="2053" t="s">
        <v>12</v>
      </c>
      <c r="H15" s="2053"/>
      <c r="I15" s="2053"/>
      <c r="J15" s="2053" t="s">
        <v>13</v>
      </c>
      <c r="K15" s="2053"/>
      <c r="L15" s="2053"/>
      <c r="M15" s="2053" t="s">
        <v>14</v>
      </c>
      <c r="N15" s="2053"/>
      <c r="O15" s="2053"/>
      <c r="P15" s="2053" t="s">
        <v>15</v>
      </c>
      <c r="Q15" s="2053"/>
      <c r="R15" s="2053"/>
      <c r="S15" s="2057" t="s">
        <v>16</v>
      </c>
      <c r="T15" s="2058" t="s">
        <v>17</v>
      </c>
      <c r="U15" s="2058"/>
    </row>
    <row r="16" spans="1:21" s="394" customFormat="1" ht="18.75" customHeight="1">
      <c r="A16" s="2049"/>
      <c r="B16" s="2049"/>
      <c r="C16" s="2049"/>
      <c r="D16" s="2049"/>
      <c r="E16" s="2049"/>
      <c r="F16" s="2055"/>
      <c r="G16" s="400">
        <v>1</v>
      </c>
      <c r="H16" s="400">
        <v>2</v>
      </c>
      <c r="I16" s="400">
        <v>3</v>
      </c>
      <c r="J16" s="400">
        <v>4</v>
      </c>
      <c r="K16" s="400">
        <v>5</v>
      </c>
      <c r="L16" s="400">
        <v>6</v>
      </c>
      <c r="M16" s="400">
        <v>7</v>
      </c>
      <c r="N16" s="400">
        <v>8</v>
      </c>
      <c r="O16" s="400">
        <v>9</v>
      </c>
      <c r="P16" s="400">
        <v>10</v>
      </c>
      <c r="Q16" s="400">
        <v>11</v>
      </c>
      <c r="R16" s="400">
        <v>12</v>
      </c>
      <c r="S16" s="2057"/>
      <c r="T16" s="401" t="s">
        <v>18</v>
      </c>
      <c r="U16" s="401" t="s">
        <v>19</v>
      </c>
    </row>
    <row r="17" spans="1:21" ht="25.5">
      <c r="A17" s="2062" t="s">
        <v>1043</v>
      </c>
      <c r="B17" s="2066"/>
      <c r="C17" s="2064"/>
      <c r="D17" s="407" t="s">
        <v>1044</v>
      </c>
      <c r="E17" s="2069" t="s">
        <v>1045</v>
      </c>
      <c r="F17" s="2070" t="s">
        <v>1046</v>
      </c>
      <c r="G17" s="398"/>
      <c r="H17" s="398"/>
      <c r="I17" s="398"/>
      <c r="J17" s="397"/>
      <c r="K17" s="397"/>
      <c r="L17" s="397"/>
      <c r="M17" s="397"/>
      <c r="N17" s="397"/>
      <c r="O17" s="397"/>
      <c r="P17" s="398"/>
      <c r="Q17" s="398"/>
      <c r="R17" s="398"/>
      <c r="S17" s="2069"/>
      <c r="T17" s="2065"/>
      <c r="U17" s="2065"/>
    </row>
    <row r="18" spans="1:21" ht="21" customHeight="1">
      <c r="A18" s="2062"/>
      <c r="B18" s="2066"/>
      <c r="C18" s="2064"/>
      <c r="D18" s="407" t="s">
        <v>1047</v>
      </c>
      <c r="E18" s="2069"/>
      <c r="F18" s="2070"/>
      <c r="G18" s="410"/>
      <c r="H18" s="410"/>
      <c r="I18" s="410"/>
      <c r="J18" s="397"/>
      <c r="K18" s="397"/>
      <c r="L18" s="397"/>
      <c r="M18" s="397"/>
      <c r="N18" s="397"/>
      <c r="O18" s="397"/>
      <c r="P18" s="398"/>
      <c r="Q18" s="398"/>
      <c r="R18" s="398"/>
      <c r="S18" s="2069"/>
      <c r="T18" s="2065"/>
      <c r="U18" s="2065"/>
    </row>
    <row r="19" spans="1:21" ht="16.5" customHeight="1">
      <c r="A19" s="2062"/>
      <c r="B19" s="2066"/>
      <c r="C19" s="2064"/>
      <c r="D19" s="407" t="s">
        <v>1048</v>
      </c>
      <c r="E19" s="2069"/>
      <c r="F19" s="2070"/>
      <c r="G19" s="398"/>
      <c r="H19" s="398"/>
      <c r="I19" s="398"/>
      <c r="J19" s="398"/>
      <c r="K19" s="398"/>
      <c r="L19" s="398"/>
      <c r="M19" s="397"/>
      <c r="N19" s="397"/>
      <c r="O19" s="397"/>
      <c r="P19" s="398"/>
      <c r="Q19" s="398"/>
      <c r="R19" s="398"/>
      <c r="S19" s="2069"/>
      <c r="T19" s="2065"/>
      <c r="U19" s="2065"/>
    </row>
    <row r="20" spans="1:21" ht="24" customHeight="1">
      <c r="A20" s="2062"/>
      <c r="B20" s="2066"/>
      <c r="C20" s="2064"/>
      <c r="D20" s="407" t="s">
        <v>1049</v>
      </c>
      <c r="E20" s="2069"/>
      <c r="F20" s="2070"/>
      <c r="G20" s="398"/>
      <c r="H20" s="398"/>
      <c r="I20" s="398"/>
      <c r="J20" s="398"/>
      <c r="K20" s="398"/>
      <c r="L20" s="398"/>
      <c r="M20" s="398"/>
      <c r="N20" s="398"/>
      <c r="O20" s="398"/>
      <c r="P20" s="397"/>
      <c r="Q20" s="397"/>
      <c r="R20" s="397"/>
      <c r="S20" s="2069"/>
      <c r="T20" s="2065"/>
      <c r="U20" s="2065"/>
    </row>
    <row r="21" spans="1:21" ht="25.5">
      <c r="A21" s="2062" t="s">
        <v>1050</v>
      </c>
      <c r="B21" s="2066"/>
      <c r="C21" s="2067"/>
      <c r="D21" s="407" t="s">
        <v>1051</v>
      </c>
      <c r="E21" s="2069" t="s">
        <v>1052</v>
      </c>
      <c r="F21" s="2070" t="s">
        <v>1053</v>
      </c>
      <c r="G21" s="397"/>
      <c r="H21" s="397"/>
      <c r="I21" s="397"/>
      <c r="J21" s="397"/>
      <c r="K21" s="397"/>
      <c r="L21" s="397"/>
      <c r="M21" s="397"/>
      <c r="N21" s="397"/>
      <c r="O21" s="397"/>
      <c r="P21" s="398"/>
      <c r="Q21" s="398"/>
      <c r="R21" s="398"/>
      <c r="S21" s="411"/>
      <c r="T21" s="412"/>
      <c r="U21" s="412"/>
    </row>
    <row r="22" spans="1:21" ht="25.5">
      <c r="A22" s="2062"/>
      <c r="B22" s="2066"/>
      <c r="C22" s="2068"/>
      <c r="D22" s="407" t="s">
        <v>1054</v>
      </c>
      <c r="E22" s="2069"/>
      <c r="F22" s="2070"/>
      <c r="G22" s="397"/>
      <c r="H22" s="397"/>
      <c r="I22" s="397"/>
      <c r="J22" s="397"/>
      <c r="K22" s="397"/>
      <c r="L22" s="397"/>
      <c r="M22" s="397"/>
      <c r="N22" s="397"/>
      <c r="O22" s="397"/>
      <c r="P22" s="398"/>
      <c r="Q22" s="398"/>
      <c r="R22" s="398"/>
      <c r="S22" s="411"/>
      <c r="T22" s="412"/>
      <c r="U22" s="412"/>
    </row>
    <row r="23" spans="1:21" ht="25.5">
      <c r="A23" s="2062"/>
      <c r="B23" s="2066"/>
      <c r="C23" s="2068"/>
      <c r="D23" s="407" t="s">
        <v>1055</v>
      </c>
      <c r="E23" s="2069"/>
      <c r="F23" s="2070"/>
      <c r="G23" s="398"/>
      <c r="H23" s="398"/>
      <c r="I23" s="398"/>
      <c r="J23" s="398"/>
      <c r="K23" s="398"/>
      <c r="L23" s="397"/>
      <c r="M23" s="397"/>
      <c r="N23" s="397"/>
      <c r="O23" s="397"/>
      <c r="P23" s="398"/>
      <c r="Q23" s="398"/>
      <c r="R23" s="398"/>
      <c r="S23" s="411"/>
      <c r="T23" s="412"/>
      <c r="U23" s="412"/>
    </row>
    <row r="24" spans="1:21" ht="25.5">
      <c r="A24" s="2062"/>
      <c r="B24" s="2066"/>
      <c r="C24" s="2068"/>
      <c r="D24" s="407" t="s">
        <v>1056</v>
      </c>
      <c r="E24" s="2069"/>
      <c r="F24" s="2070"/>
      <c r="G24" s="398"/>
      <c r="H24" s="398"/>
      <c r="I24" s="398"/>
      <c r="J24" s="398"/>
      <c r="K24" s="398"/>
      <c r="L24" s="397"/>
      <c r="M24" s="397"/>
      <c r="N24" s="397"/>
      <c r="O24" s="397"/>
      <c r="P24" s="398"/>
      <c r="Q24" s="398"/>
      <c r="R24" s="398"/>
      <c r="S24" s="411"/>
      <c r="T24" s="412"/>
      <c r="U24" s="412"/>
    </row>
    <row r="25" spans="1:21" ht="25.5">
      <c r="A25" s="2062"/>
      <c r="B25" s="2066"/>
      <c r="C25" s="2068"/>
      <c r="D25" s="407" t="s">
        <v>1057</v>
      </c>
      <c r="E25" s="2069"/>
      <c r="F25" s="2070"/>
      <c r="G25" s="398"/>
      <c r="H25" s="398"/>
      <c r="I25" s="398"/>
      <c r="J25" s="398"/>
      <c r="K25" s="398"/>
      <c r="L25" s="397"/>
      <c r="M25" s="397"/>
      <c r="N25" s="397"/>
      <c r="O25" s="397"/>
      <c r="P25" s="398"/>
      <c r="Q25" s="398"/>
      <c r="R25" s="398"/>
      <c r="S25" s="411"/>
      <c r="T25" s="412"/>
      <c r="U25" s="412"/>
    </row>
    <row r="26" spans="1:21" ht="22.5" customHeight="1">
      <c r="A26" s="2062"/>
      <c r="B26" s="2066"/>
      <c r="C26" s="2068"/>
      <c r="D26" s="407" t="s">
        <v>1058</v>
      </c>
      <c r="E26" s="2069"/>
      <c r="F26" s="2070"/>
      <c r="G26" s="398"/>
      <c r="H26" s="398"/>
      <c r="I26" s="398"/>
      <c r="J26" s="398"/>
      <c r="K26" s="398"/>
      <c r="L26" s="397"/>
      <c r="M26" s="397"/>
      <c r="N26" s="397"/>
      <c r="O26" s="397"/>
      <c r="P26" s="398"/>
      <c r="Q26" s="398"/>
      <c r="R26" s="398"/>
      <c r="S26" s="411"/>
      <c r="T26" s="412"/>
      <c r="U26" s="412"/>
    </row>
    <row r="27" spans="1:21" ht="20.25" customHeight="1">
      <c r="A27" s="2062"/>
      <c r="B27" s="2066"/>
      <c r="C27" s="2068"/>
      <c r="D27" s="407" t="s">
        <v>1059</v>
      </c>
      <c r="E27" s="2069"/>
      <c r="F27" s="2070"/>
      <c r="G27" s="398"/>
      <c r="H27" s="398"/>
      <c r="I27" s="398"/>
      <c r="J27" s="398"/>
      <c r="K27" s="398"/>
      <c r="L27" s="398"/>
      <c r="M27" s="398"/>
      <c r="N27" s="398"/>
      <c r="O27" s="398"/>
      <c r="P27" s="397"/>
      <c r="Q27" s="397"/>
      <c r="R27" s="397"/>
      <c r="S27" s="411"/>
      <c r="T27" s="412"/>
      <c r="U27" s="412"/>
    </row>
    <row r="28" spans="1:21" ht="17.25" customHeight="1">
      <c r="A28" s="2062"/>
      <c r="B28" s="2066"/>
      <c r="C28" s="2068"/>
      <c r="D28" s="413" t="s">
        <v>1060</v>
      </c>
      <c r="E28" s="2069"/>
      <c r="F28" s="2070"/>
      <c r="G28" s="398"/>
      <c r="H28" s="398"/>
      <c r="I28" s="398"/>
      <c r="J28" s="398"/>
      <c r="K28" s="398"/>
      <c r="L28" s="398"/>
      <c r="M28" s="398"/>
      <c r="N28" s="398"/>
      <c r="O28" s="398"/>
      <c r="P28" s="397"/>
      <c r="Q28" s="397"/>
      <c r="R28" s="397"/>
      <c r="S28" s="411"/>
      <c r="T28" s="412"/>
      <c r="U28" s="412"/>
    </row>
    <row r="29" spans="1:21" ht="51">
      <c r="A29" s="2059" t="s">
        <v>1061</v>
      </c>
      <c r="B29" s="414"/>
      <c r="C29" s="415"/>
      <c r="D29" s="416" t="s">
        <v>1062</v>
      </c>
      <c r="E29" s="416" t="s">
        <v>1063</v>
      </c>
      <c r="F29" s="2060" t="s">
        <v>1064</v>
      </c>
      <c r="G29" s="397"/>
      <c r="H29" s="397"/>
      <c r="I29" s="397"/>
      <c r="J29" s="397"/>
      <c r="K29" s="397"/>
      <c r="L29" s="397"/>
      <c r="M29" s="398"/>
      <c r="N29" s="398"/>
      <c r="O29" s="398"/>
      <c r="P29" s="398"/>
      <c r="Q29" s="398"/>
      <c r="R29" s="398"/>
      <c r="S29" s="2061"/>
      <c r="T29" s="412"/>
      <c r="U29" s="412"/>
    </row>
    <row r="30" spans="1:21" ht="38.25">
      <c r="A30" s="2059"/>
      <c r="B30" s="414"/>
      <c r="C30" s="415"/>
      <c r="D30" s="416" t="s">
        <v>1065</v>
      </c>
      <c r="E30" s="416" t="s">
        <v>1066</v>
      </c>
      <c r="F30" s="2060"/>
      <c r="G30" s="398"/>
      <c r="H30" s="398"/>
      <c r="I30" s="398"/>
      <c r="J30" s="398"/>
      <c r="K30" s="398"/>
      <c r="L30" s="398"/>
      <c r="M30" s="397"/>
      <c r="N30" s="397"/>
      <c r="O30" s="397"/>
      <c r="P30" s="397"/>
      <c r="Q30" s="397"/>
      <c r="R30" s="397"/>
      <c r="S30" s="2061"/>
      <c r="T30" s="412"/>
      <c r="U30" s="412"/>
    </row>
    <row r="31" spans="1:21" ht="50.25" customHeight="1">
      <c r="A31" s="2059"/>
      <c r="B31" s="414"/>
      <c r="C31" s="415"/>
      <c r="D31" s="416" t="s">
        <v>1067</v>
      </c>
      <c r="E31" s="416" t="s">
        <v>1068</v>
      </c>
      <c r="F31" s="2060"/>
      <c r="G31" s="398"/>
      <c r="H31" s="398"/>
      <c r="I31" s="398"/>
      <c r="J31" s="398"/>
      <c r="K31" s="398"/>
      <c r="L31" s="398"/>
      <c r="M31" s="398"/>
      <c r="N31" s="398"/>
      <c r="O31" s="398"/>
      <c r="P31" s="397"/>
      <c r="Q31" s="397"/>
      <c r="R31" s="397"/>
      <c r="S31" s="2061"/>
      <c r="T31" s="412"/>
      <c r="U31" s="412"/>
    </row>
    <row r="32" spans="1:21" ht="38.25">
      <c r="A32" s="2059"/>
      <c r="B32" s="414"/>
      <c r="C32" s="415"/>
      <c r="D32" s="416" t="s">
        <v>1069</v>
      </c>
      <c r="E32" s="416" t="s">
        <v>1068</v>
      </c>
      <c r="F32" s="2060"/>
      <c r="G32" s="398"/>
      <c r="H32" s="398"/>
      <c r="I32" s="398"/>
      <c r="J32" s="398"/>
      <c r="K32" s="398"/>
      <c r="L32" s="398"/>
      <c r="M32" s="398"/>
      <c r="N32" s="398"/>
      <c r="O32" s="398"/>
      <c r="P32" s="397"/>
      <c r="Q32" s="397"/>
      <c r="R32" s="397"/>
      <c r="S32" s="2061"/>
      <c r="T32" s="412"/>
      <c r="U32" s="412"/>
    </row>
    <row r="33" spans="1:25" ht="27" customHeight="1">
      <c r="A33" s="2062" t="s">
        <v>1070</v>
      </c>
      <c r="B33" s="2063"/>
      <c r="C33" s="2064"/>
      <c r="D33" s="416" t="s">
        <v>1071</v>
      </c>
      <c r="E33" s="416" t="s">
        <v>1072</v>
      </c>
      <c r="F33" s="2060" t="s">
        <v>1073</v>
      </c>
      <c r="G33" s="397"/>
      <c r="H33" s="397"/>
      <c r="I33" s="397"/>
      <c r="J33" s="397"/>
      <c r="K33" s="397"/>
      <c r="L33" s="397"/>
      <c r="M33" s="397"/>
      <c r="N33" s="397"/>
      <c r="O33" s="397"/>
      <c r="P33" s="398"/>
      <c r="Q33" s="398"/>
      <c r="R33" s="398"/>
      <c r="S33" s="414"/>
      <c r="T33" s="412"/>
      <c r="U33" s="412"/>
    </row>
    <row r="34" spans="1:25" ht="34.5" customHeight="1">
      <c r="A34" s="2062"/>
      <c r="B34" s="2063"/>
      <c r="C34" s="2064"/>
      <c r="D34" s="416" t="s">
        <v>1074</v>
      </c>
      <c r="E34" s="416" t="s">
        <v>1075</v>
      </c>
      <c r="F34" s="2060"/>
      <c r="G34" s="397"/>
      <c r="H34" s="397"/>
      <c r="I34" s="397"/>
      <c r="J34" s="397"/>
      <c r="K34" s="397"/>
      <c r="L34" s="397"/>
      <c r="M34" s="397"/>
      <c r="N34" s="397"/>
      <c r="O34" s="397"/>
      <c r="P34" s="398"/>
      <c r="Q34" s="398"/>
      <c r="R34" s="398"/>
      <c r="S34" s="414"/>
      <c r="T34" s="412"/>
      <c r="U34" s="412"/>
    </row>
    <row r="35" spans="1:25" ht="24" customHeight="1">
      <c r="A35" s="2062"/>
      <c r="B35" s="2063"/>
      <c r="C35" s="2064"/>
      <c r="D35" s="416" t="s">
        <v>1076</v>
      </c>
      <c r="E35" s="416" t="s">
        <v>1077</v>
      </c>
      <c r="F35" s="2060"/>
      <c r="G35" s="398"/>
      <c r="H35" s="398"/>
      <c r="I35" s="398"/>
      <c r="J35" s="398"/>
      <c r="K35" s="398"/>
      <c r="L35" s="398"/>
      <c r="M35" s="398"/>
      <c r="N35" s="398"/>
      <c r="O35" s="398"/>
      <c r="P35" s="397"/>
      <c r="Q35" s="397"/>
      <c r="R35" s="397"/>
      <c r="S35" s="411"/>
      <c r="T35" s="412"/>
      <c r="U35" s="417"/>
      <c r="Y35" s="399">
        <f>132000+100000+99000+30000+30000+49500+49500</f>
        <v>490000</v>
      </c>
    </row>
    <row r="36" spans="1:25" ht="17.25" customHeight="1">
      <c r="A36" s="2050" t="s">
        <v>1078</v>
      </c>
      <c r="B36" s="2050"/>
      <c r="C36" s="2050"/>
      <c r="D36" s="2050"/>
      <c r="E36" s="2050"/>
      <c r="F36" s="2050"/>
      <c r="G36" s="2050"/>
      <c r="H36" s="2050"/>
      <c r="I36" s="2050"/>
      <c r="J36" s="2050"/>
      <c r="K36" s="2050"/>
      <c r="L36" s="2050"/>
      <c r="M36" s="2050"/>
      <c r="N36" s="2050"/>
      <c r="O36" s="2050"/>
      <c r="P36" s="2050"/>
      <c r="Q36" s="2050"/>
      <c r="R36" s="2050"/>
      <c r="S36" s="2050"/>
      <c r="T36" s="2050"/>
      <c r="U36" s="2050"/>
    </row>
    <row r="37" spans="1:25" ht="20.25" customHeight="1">
      <c r="A37" s="2071" t="s">
        <v>1079</v>
      </c>
      <c r="B37" s="2071"/>
      <c r="C37" s="2071"/>
      <c r="D37" s="2071"/>
      <c r="E37" s="418"/>
      <c r="F37" s="418"/>
      <c r="G37" s="418"/>
      <c r="H37" s="418"/>
      <c r="I37" s="418"/>
      <c r="J37" s="418"/>
      <c r="K37" s="418"/>
      <c r="L37" s="418"/>
      <c r="M37" s="418"/>
      <c r="N37" s="418"/>
      <c r="O37" s="418"/>
      <c r="P37" s="418"/>
      <c r="Q37" s="418"/>
      <c r="R37" s="418"/>
      <c r="S37" s="419"/>
      <c r="T37" s="418"/>
      <c r="U37" s="418"/>
    </row>
    <row r="38" spans="1:25">
      <c r="A38" s="395">
        <v>1</v>
      </c>
      <c r="B38" s="395">
        <v>2</v>
      </c>
      <c r="C38" s="395">
        <v>3</v>
      </c>
      <c r="D38" s="395">
        <v>4</v>
      </c>
      <c r="E38" s="395">
        <v>5</v>
      </c>
      <c r="F38" s="395">
        <v>6</v>
      </c>
      <c r="G38" s="2072">
        <v>7</v>
      </c>
      <c r="H38" s="2072"/>
      <c r="I38" s="2072"/>
      <c r="J38" s="2072"/>
      <c r="K38" s="2072"/>
      <c r="L38" s="2072"/>
      <c r="M38" s="2072"/>
      <c r="N38" s="2072"/>
      <c r="O38" s="2072"/>
      <c r="P38" s="2072"/>
      <c r="Q38" s="2072"/>
      <c r="R38" s="2072"/>
      <c r="S38" s="2054">
        <v>8</v>
      </c>
      <c r="T38" s="2054"/>
      <c r="U38" s="2054"/>
    </row>
    <row r="39" spans="1:25" ht="12.75" customHeight="1">
      <c r="A39" s="2049" t="s">
        <v>1080</v>
      </c>
      <c r="B39" s="2049" t="s">
        <v>5</v>
      </c>
      <c r="C39" s="2049" t="s">
        <v>6</v>
      </c>
      <c r="D39" s="2049" t="s">
        <v>7</v>
      </c>
      <c r="E39" s="2049" t="s">
        <v>8</v>
      </c>
      <c r="F39" s="2055" t="s">
        <v>180</v>
      </c>
      <c r="G39" s="2056" t="s">
        <v>10</v>
      </c>
      <c r="H39" s="2056"/>
      <c r="I39" s="2056"/>
      <c r="J39" s="2056"/>
      <c r="K39" s="2056"/>
      <c r="L39" s="2056"/>
      <c r="M39" s="2056"/>
      <c r="N39" s="2056"/>
      <c r="O39" s="2056"/>
      <c r="P39" s="2056"/>
      <c r="Q39" s="2056"/>
      <c r="R39" s="2056"/>
      <c r="S39" s="2056" t="s">
        <v>11</v>
      </c>
      <c r="T39" s="2056"/>
      <c r="U39" s="2056"/>
    </row>
    <row r="40" spans="1:25">
      <c r="A40" s="2049"/>
      <c r="B40" s="2049"/>
      <c r="C40" s="2049"/>
      <c r="D40" s="2049"/>
      <c r="E40" s="2049"/>
      <c r="F40" s="2055"/>
      <c r="G40" s="2053" t="s">
        <v>12</v>
      </c>
      <c r="H40" s="2053"/>
      <c r="I40" s="2053"/>
      <c r="J40" s="2053" t="s">
        <v>13</v>
      </c>
      <c r="K40" s="2053"/>
      <c r="L40" s="2053"/>
      <c r="M40" s="2053" t="s">
        <v>14</v>
      </c>
      <c r="N40" s="2053"/>
      <c r="O40" s="2053"/>
      <c r="P40" s="2053" t="s">
        <v>15</v>
      </c>
      <c r="Q40" s="2053"/>
      <c r="R40" s="2053"/>
      <c r="S40" s="2057" t="s">
        <v>16</v>
      </c>
      <c r="T40" s="2058" t="s">
        <v>17</v>
      </c>
      <c r="U40" s="2058"/>
    </row>
    <row r="41" spans="1:25">
      <c r="A41" s="2049"/>
      <c r="B41" s="2049"/>
      <c r="C41" s="2049"/>
      <c r="D41" s="2049"/>
      <c r="E41" s="2049"/>
      <c r="F41" s="2055"/>
      <c r="G41" s="400">
        <v>1</v>
      </c>
      <c r="H41" s="400">
        <v>2</v>
      </c>
      <c r="I41" s="400">
        <v>3</v>
      </c>
      <c r="J41" s="400">
        <v>4</v>
      </c>
      <c r="K41" s="400">
        <v>5</v>
      </c>
      <c r="L41" s="400">
        <v>6</v>
      </c>
      <c r="M41" s="400">
        <v>7</v>
      </c>
      <c r="N41" s="400">
        <v>8</v>
      </c>
      <c r="O41" s="400">
        <v>9</v>
      </c>
      <c r="P41" s="400">
        <v>10</v>
      </c>
      <c r="Q41" s="400">
        <v>11</v>
      </c>
      <c r="R41" s="400">
        <v>12</v>
      </c>
      <c r="S41" s="2057"/>
      <c r="T41" s="401" t="s">
        <v>18</v>
      </c>
      <c r="U41" s="401" t="s">
        <v>19</v>
      </c>
    </row>
    <row r="42" spans="1:25" s="394" customFormat="1" ht="45.75" customHeight="1">
      <c r="A42" s="2062" t="s">
        <v>1081</v>
      </c>
      <c r="B42" s="2063"/>
      <c r="C42" s="2078"/>
      <c r="D42" s="407" t="s">
        <v>1082</v>
      </c>
      <c r="E42" s="420" t="s">
        <v>1083</v>
      </c>
      <c r="F42" s="2070" t="s">
        <v>1084</v>
      </c>
      <c r="G42" s="421"/>
      <c r="H42" s="421"/>
      <c r="I42" s="421"/>
      <c r="J42" s="413"/>
      <c r="K42" s="413"/>
      <c r="L42" s="413"/>
      <c r="M42" s="413"/>
      <c r="N42" s="413"/>
      <c r="O42" s="413"/>
      <c r="P42" s="413"/>
      <c r="Q42" s="413"/>
      <c r="R42" s="413"/>
      <c r="S42" s="422"/>
      <c r="T42" s="423" t="s">
        <v>1085</v>
      </c>
      <c r="U42" s="2073">
        <v>0</v>
      </c>
    </row>
    <row r="43" spans="1:25" s="394" customFormat="1" ht="54" customHeight="1">
      <c r="A43" s="2062"/>
      <c r="B43" s="2063"/>
      <c r="C43" s="2078"/>
      <c r="D43" s="407" t="s">
        <v>1086</v>
      </c>
      <c r="E43" s="420" t="s">
        <v>1087</v>
      </c>
      <c r="F43" s="2070"/>
      <c r="G43" s="413"/>
      <c r="H43" s="413"/>
      <c r="I43" s="413"/>
      <c r="J43" s="413"/>
      <c r="K43" s="413"/>
      <c r="L43" s="413"/>
      <c r="M43" s="421"/>
      <c r="N43" s="421"/>
      <c r="O43" s="421"/>
      <c r="P43" s="413"/>
      <c r="Q43" s="413"/>
      <c r="R43" s="413"/>
      <c r="S43" s="422"/>
      <c r="T43" s="423" t="s">
        <v>1085</v>
      </c>
      <c r="U43" s="2073"/>
    </row>
    <row r="44" spans="1:25" s="394" customFormat="1" ht="54" customHeight="1">
      <c r="A44" s="2062"/>
      <c r="B44" s="2063"/>
      <c r="C44" s="2078"/>
      <c r="D44" s="407" t="s">
        <v>1088</v>
      </c>
      <c r="E44" s="420" t="s">
        <v>1089</v>
      </c>
      <c r="F44" s="2070"/>
      <c r="G44" s="413"/>
      <c r="H44" s="413"/>
      <c r="I44" s="413"/>
      <c r="J44" s="413"/>
      <c r="K44" s="413"/>
      <c r="L44" s="413"/>
      <c r="M44" s="421"/>
      <c r="N44" s="421"/>
      <c r="O44" s="421"/>
      <c r="P44" s="413"/>
      <c r="Q44" s="413"/>
      <c r="R44" s="413"/>
      <c r="S44" s="422"/>
      <c r="T44" s="423" t="s">
        <v>1085</v>
      </c>
      <c r="U44" s="2073"/>
    </row>
    <row r="45" spans="1:25" s="394" customFormat="1" ht="53.25" customHeight="1">
      <c r="A45" s="2062"/>
      <c r="B45" s="2063"/>
      <c r="C45" s="2078"/>
      <c r="D45" s="407" t="s">
        <v>1090</v>
      </c>
      <c r="E45" s="420" t="s">
        <v>1091</v>
      </c>
      <c r="F45" s="2070"/>
      <c r="G45" s="413"/>
      <c r="H45" s="413"/>
      <c r="I45" s="413"/>
      <c r="J45" s="413"/>
      <c r="K45" s="413"/>
      <c r="L45" s="413"/>
      <c r="M45" s="413"/>
      <c r="N45" s="413"/>
      <c r="O45" s="413"/>
      <c r="P45" s="421"/>
      <c r="Q45" s="421"/>
      <c r="R45" s="421"/>
      <c r="S45" s="424" t="s">
        <v>1092</v>
      </c>
      <c r="T45" s="423" t="s">
        <v>1085</v>
      </c>
      <c r="U45" s="2073"/>
      <c r="W45" s="402"/>
    </row>
    <row r="46" spans="1:25" s="394" customFormat="1" ht="53.25" customHeight="1">
      <c r="A46" s="2074" t="s">
        <v>1093</v>
      </c>
      <c r="B46" s="425"/>
      <c r="C46" s="426"/>
      <c r="D46" s="416" t="s">
        <v>1094</v>
      </c>
      <c r="E46" s="420" t="s">
        <v>1095</v>
      </c>
      <c r="F46" s="427"/>
      <c r="G46" s="421"/>
      <c r="H46" s="421"/>
      <c r="I46" s="421"/>
      <c r="J46" s="413"/>
      <c r="K46" s="413"/>
      <c r="L46" s="413"/>
      <c r="M46" s="413"/>
      <c r="N46" s="413"/>
      <c r="O46" s="413"/>
      <c r="P46" s="413"/>
      <c r="Q46" s="413"/>
      <c r="R46" s="413"/>
      <c r="S46" s="424"/>
      <c r="T46" s="423"/>
      <c r="U46" s="428"/>
      <c r="W46" s="402"/>
    </row>
    <row r="47" spans="1:25" s="394" customFormat="1" ht="53.25" customHeight="1">
      <c r="A47" s="2074"/>
      <c r="B47" s="425"/>
      <c r="C47" s="429"/>
      <c r="D47" s="416" t="s">
        <v>1096</v>
      </c>
      <c r="E47" s="420" t="s">
        <v>1097</v>
      </c>
      <c r="F47" s="427"/>
      <c r="G47" s="421"/>
      <c r="H47" s="421"/>
      <c r="I47" s="421"/>
      <c r="J47" s="421"/>
      <c r="K47" s="421"/>
      <c r="L47" s="421"/>
      <c r="M47" s="421"/>
      <c r="N47" s="421"/>
      <c r="O47" s="421"/>
      <c r="P47" s="413"/>
      <c r="Q47" s="413"/>
      <c r="R47" s="413"/>
      <c r="S47" s="424"/>
      <c r="T47" s="423"/>
      <c r="U47" s="428"/>
      <c r="W47" s="402"/>
    </row>
    <row r="48" spans="1:25" s="394" customFormat="1" ht="53.25" customHeight="1">
      <c r="A48" s="2059" t="s">
        <v>1098</v>
      </c>
      <c r="B48" s="430"/>
      <c r="C48" s="431"/>
      <c r="D48" s="416" t="s">
        <v>1099</v>
      </c>
      <c r="E48" s="420" t="s">
        <v>1100</v>
      </c>
      <c r="F48" s="2075"/>
      <c r="G48" s="397"/>
      <c r="H48" s="397"/>
      <c r="I48" s="397"/>
      <c r="J48" s="397"/>
      <c r="K48" s="397"/>
      <c r="L48" s="397"/>
      <c r="M48" s="397"/>
      <c r="N48" s="397"/>
      <c r="O48" s="421"/>
      <c r="P48" s="398"/>
      <c r="Q48" s="398"/>
      <c r="R48" s="413"/>
      <c r="S48" s="424"/>
      <c r="T48" s="423"/>
      <c r="U48" s="428"/>
      <c r="W48" s="402"/>
    </row>
    <row r="49" spans="1:23" s="394" customFormat="1" ht="53.25" customHeight="1">
      <c r="A49" s="2059"/>
      <c r="B49" s="430"/>
      <c r="C49" s="431"/>
      <c r="D49" s="416" t="s">
        <v>1101</v>
      </c>
      <c r="E49" s="420" t="s">
        <v>1102</v>
      </c>
      <c r="F49" s="2075"/>
      <c r="G49" s="397"/>
      <c r="H49" s="397"/>
      <c r="I49" s="397"/>
      <c r="J49" s="397"/>
      <c r="K49" s="397"/>
      <c r="L49" s="397"/>
      <c r="M49" s="397"/>
      <c r="N49" s="397"/>
      <c r="O49" s="421"/>
      <c r="P49" s="398"/>
      <c r="Q49" s="398"/>
      <c r="R49" s="413"/>
      <c r="S49" s="424"/>
      <c r="T49" s="423"/>
      <c r="U49" s="428"/>
      <c r="W49" s="402"/>
    </row>
    <row r="50" spans="1:23" ht="33.75" customHeight="1">
      <c r="A50" s="2062" t="s">
        <v>1103</v>
      </c>
      <c r="B50" s="2076"/>
      <c r="C50" s="2077"/>
      <c r="D50" s="407" t="s">
        <v>1104</v>
      </c>
      <c r="E50" s="420" t="s">
        <v>1105</v>
      </c>
      <c r="F50" s="2070" t="s">
        <v>1106</v>
      </c>
      <c r="G50" s="432"/>
      <c r="H50" s="432"/>
      <c r="I50" s="432"/>
      <c r="J50" s="410"/>
      <c r="K50" s="410"/>
      <c r="L50" s="410"/>
      <c r="M50" s="410"/>
      <c r="N50" s="410"/>
      <c r="O50" s="410"/>
      <c r="P50" s="410"/>
      <c r="Q50" s="410"/>
      <c r="R50" s="410"/>
      <c r="S50" s="2069" t="s">
        <v>1107</v>
      </c>
      <c r="T50" s="433" t="s">
        <v>1108</v>
      </c>
      <c r="U50" s="433" t="s">
        <v>1109</v>
      </c>
      <c r="W50" s="403"/>
    </row>
    <row r="51" spans="1:23" ht="38.25">
      <c r="A51" s="2062"/>
      <c r="B51" s="2076"/>
      <c r="C51" s="2077"/>
      <c r="D51" s="407" t="s">
        <v>1110</v>
      </c>
      <c r="E51" s="420" t="s">
        <v>1111</v>
      </c>
      <c r="F51" s="2070"/>
      <c r="G51" s="432"/>
      <c r="H51" s="432"/>
      <c r="I51" s="432"/>
      <c r="J51" s="410"/>
      <c r="K51" s="410"/>
      <c r="L51" s="410"/>
      <c r="M51" s="410"/>
      <c r="N51" s="410"/>
      <c r="O51" s="410"/>
      <c r="P51" s="410"/>
      <c r="Q51" s="410"/>
      <c r="R51" s="410"/>
      <c r="S51" s="2069"/>
      <c r="T51" s="433" t="s">
        <v>1108</v>
      </c>
      <c r="U51" s="433" t="s">
        <v>1109</v>
      </c>
    </row>
    <row r="52" spans="1:23" ht="24.75" customHeight="1">
      <c r="A52" s="2062"/>
      <c r="B52" s="2076"/>
      <c r="C52" s="2077"/>
      <c r="D52" s="407" t="s">
        <v>1112</v>
      </c>
      <c r="E52" s="420" t="s">
        <v>1113</v>
      </c>
      <c r="F52" s="2070"/>
      <c r="G52" s="410"/>
      <c r="H52" s="410"/>
      <c r="I52" s="410"/>
      <c r="J52" s="432"/>
      <c r="K52" s="432"/>
      <c r="L52" s="432"/>
      <c r="M52" s="410"/>
      <c r="N52" s="410"/>
      <c r="O52" s="410"/>
      <c r="P52" s="410"/>
      <c r="Q52" s="410"/>
      <c r="R52" s="410"/>
      <c r="S52" s="411"/>
      <c r="T52" s="433" t="s">
        <v>1108</v>
      </c>
      <c r="U52" s="433" t="s">
        <v>1114</v>
      </c>
    </row>
    <row r="53" spans="1:23" ht="33" customHeight="1">
      <c r="A53" s="2062"/>
      <c r="B53" s="2076"/>
      <c r="C53" s="2077"/>
      <c r="D53" s="407" t="s">
        <v>1115</v>
      </c>
      <c r="E53" s="420" t="s">
        <v>1116</v>
      </c>
      <c r="F53" s="2070"/>
      <c r="G53" s="410"/>
      <c r="H53" s="410"/>
      <c r="I53" s="410"/>
      <c r="J53" s="410"/>
      <c r="K53" s="410"/>
      <c r="L53" s="410"/>
      <c r="M53" s="432"/>
      <c r="N53" s="432"/>
      <c r="O53" s="432"/>
      <c r="P53" s="410"/>
      <c r="Q53" s="410"/>
      <c r="R53" s="410"/>
      <c r="S53" s="434"/>
      <c r="T53" s="433"/>
      <c r="U53" s="433"/>
    </row>
    <row r="54" spans="1:23" ht="22.5" customHeight="1">
      <c r="A54" s="2062"/>
      <c r="B54" s="2076"/>
      <c r="C54" s="2077"/>
      <c r="D54" s="407" t="s">
        <v>1117</v>
      </c>
      <c r="E54" s="420" t="s">
        <v>1118</v>
      </c>
      <c r="F54" s="2070"/>
      <c r="G54" s="410"/>
      <c r="H54" s="410"/>
      <c r="I54" s="410"/>
      <c r="J54" s="410"/>
      <c r="K54" s="410"/>
      <c r="L54" s="410"/>
      <c r="M54" s="432"/>
      <c r="N54" s="432"/>
      <c r="O54" s="432"/>
      <c r="P54" s="410"/>
      <c r="Q54" s="410"/>
      <c r="R54" s="410"/>
      <c r="S54" s="411"/>
      <c r="T54" s="417"/>
      <c r="U54" s="433"/>
    </row>
    <row r="55" spans="1:23" ht="22.5" customHeight="1">
      <c r="A55" s="2062"/>
      <c r="B55" s="2076"/>
      <c r="C55" s="2077"/>
      <c r="D55" s="407" t="s">
        <v>1119</v>
      </c>
      <c r="E55" s="420" t="s">
        <v>1120</v>
      </c>
      <c r="F55" s="2070"/>
      <c r="G55" s="410"/>
      <c r="H55" s="410"/>
      <c r="I55" s="410"/>
      <c r="J55" s="410"/>
      <c r="K55" s="410"/>
      <c r="L55" s="410"/>
      <c r="M55" s="432"/>
      <c r="N55" s="432"/>
      <c r="O55" s="432"/>
      <c r="P55" s="410"/>
      <c r="Q55" s="410"/>
      <c r="R55" s="410"/>
      <c r="S55" s="411"/>
      <c r="T55" s="417"/>
      <c r="U55" s="433"/>
    </row>
    <row r="56" spans="1:23" ht="30" customHeight="1">
      <c r="A56" s="2062"/>
      <c r="B56" s="2076"/>
      <c r="C56" s="2077"/>
      <c r="D56" s="435" t="s">
        <v>1121</v>
      </c>
      <c r="E56" s="420" t="s">
        <v>1122</v>
      </c>
      <c r="F56" s="2070"/>
      <c r="G56" s="410"/>
      <c r="H56" s="410"/>
      <c r="I56" s="410"/>
      <c r="J56" s="410"/>
      <c r="K56" s="410"/>
      <c r="L56" s="410"/>
      <c r="M56" s="410"/>
      <c r="N56" s="410"/>
      <c r="O56" s="410"/>
      <c r="P56" s="432"/>
      <c r="Q56" s="432"/>
      <c r="R56" s="432"/>
      <c r="S56" s="411"/>
      <c r="T56" s="417"/>
      <c r="U56" s="417"/>
    </row>
    <row r="57" spans="1:23" ht="30" customHeight="1">
      <c r="A57" s="2059" t="s">
        <v>1123</v>
      </c>
      <c r="B57" s="430"/>
      <c r="C57" s="436"/>
      <c r="D57" s="407" t="s">
        <v>1124</v>
      </c>
      <c r="E57" s="420" t="s">
        <v>1120</v>
      </c>
      <c r="F57" s="2070" t="s">
        <v>1125</v>
      </c>
      <c r="G57" s="432"/>
      <c r="H57" s="432"/>
      <c r="I57" s="432"/>
      <c r="J57" s="398"/>
      <c r="K57" s="398"/>
      <c r="L57" s="398"/>
      <c r="M57" s="398"/>
      <c r="N57" s="398"/>
      <c r="O57" s="398"/>
      <c r="P57" s="398"/>
      <c r="Q57" s="398"/>
      <c r="R57" s="398"/>
      <c r="S57" s="411"/>
      <c r="T57" s="417"/>
      <c r="U57" s="417"/>
    </row>
    <row r="58" spans="1:23" ht="30" customHeight="1">
      <c r="A58" s="2059"/>
      <c r="B58" s="430"/>
      <c r="C58" s="436"/>
      <c r="D58" s="407" t="s">
        <v>1126</v>
      </c>
      <c r="E58" s="420" t="s">
        <v>1127</v>
      </c>
      <c r="F58" s="2070"/>
      <c r="G58" s="398"/>
      <c r="H58" s="398"/>
      <c r="I58" s="398"/>
      <c r="J58" s="432"/>
      <c r="K58" s="432"/>
      <c r="L58" s="432"/>
      <c r="M58" s="432"/>
      <c r="N58" s="432"/>
      <c r="O58" s="432"/>
      <c r="P58" s="398"/>
      <c r="Q58" s="398"/>
      <c r="R58" s="398"/>
      <c r="S58" s="411"/>
      <c r="T58" s="417"/>
      <c r="U58" s="417"/>
    </row>
    <row r="59" spans="1:23" ht="30" customHeight="1">
      <c r="A59" s="2059"/>
      <c r="B59" s="430"/>
      <c r="C59" s="436"/>
      <c r="D59" s="407" t="s">
        <v>1128</v>
      </c>
      <c r="E59" s="420" t="s">
        <v>1127</v>
      </c>
      <c r="F59" s="2070"/>
      <c r="G59" s="398"/>
      <c r="H59" s="398"/>
      <c r="I59" s="398"/>
      <c r="J59" s="398"/>
      <c r="K59" s="398"/>
      <c r="L59" s="398"/>
      <c r="M59" s="432"/>
      <c r="N59" s="432"/>
      <c r="O59" s="432"/>
      <c r="P59" s="398"/>
      <c r="Q59" s="398"/>
      <c r="R59" s="398"/>
      <c r="S59" s="411"/>
      <c r="T59" s="417"/>
      <c r="U59" s="417"/>
    </row>
    <row r="60" spans="1:23" ht="30" customHeight="1">
      <c r="A60" s="2059" t="s">
        <v>1129</v>
      </c>
      <c r="B60" s="430"/>
      <c r="C60" s="436"/>
      <c r="D60" s="407" t="s">
        <v>1130</v>
      </c>
      <c r="E60" s="420" t="s">
        <v>1131</v>
      </c>
      <c r="F60" s="427"/>
      <c r="G60" s="398"/>
      <c r="H60" s="398"/>
      <c r="I60" s="398"/>
      <c r="J60" s="432"/>
      <c r="K60" s="432"/>
      <c r="L60" s="432"/>
      <c r="M60" s="398"/>
      <c r="N60" s="398"/>
      <c r="O60" s="398"/>
      <c r="P60" s="398"/>
      <c r="Q60" s="398"/>
      <c r="R60" s="398"/>
      <c r="S60" s="411"/>
      <c r="T60" s="417"/>
      <c r="U60" s="417"/>
    </row>
    <row r="61" spans="1:23" ht="30" customHeight="1">
      <c r="A61" s="2059"/>
      <c r="B61" s="430"/>
      <c r="C61" s="436"/>
      <c r="D61" s="407" t="s">
        <v>1132</v>
      </c>
      <c r="E61" s="420" t="s">
        <v>1133</v>
      </c>
      <c r="F61" s="427"/>
      <c r="G61" s="398"/>
      <c r="H61" s="398"/>
      <c r="I61" s="398"/>
      <c r="J61" s="398"/>
      <c r="K61" s="398"/>
      <c r="L61" s="398"/>
      <c r="M61" s="432"/>
      <c r="N61" s="432"/>
      <c r="O61" s="432"/>
      <c r="P61" s="398"/>
      <c r="Q61" s="398"/>
      <c r="R61" s="398"/>
      <c r="S61" s="411"/>
      <c r="T61" s="417"/>
      <c r="U61" s="417"/>
    </row>
    <row r="62" spans="1:23" ht="30" customHeight="1">
      <c r="A62" s="2059"/>
      <c r="B62" s="430"/>
      <c r="C62" s="436"/>
      <c r="D62" s="407" t="s">
        <v>1134</v>
      </c>
      <c r="E62" s="420" t="s">
        <v>1133</v>
      </c>
      <c r="F62" s="427"/>
      <c r="G62" s="398"/>
      <c r="H62" s="398"/>
      <c r="I62" s="398"/>
      <c r="J62" s="398"/>
      <c r="K62" s="398"/>
      <c r="L62" s="398"/>
      <c r="M62" s="398"/>
      <c r="N62" s="398"/>
      <c r="O62" s="398"/>
      <c r="P62" s="432"/>
      <c r="Q62" s="432"/>
      <c r="R62" s="432"/>
      <c r="S62" s="411"/>
      <c r="T62" s="417"/>
      <c r="U62" s="417"/>
    </row>
    <row r="63" spans="1:23" ht="37.5" customHeight="1">
      <c r="A63" s="2062" t="s">
        <v>1135</v>
      </c>
      <c r="B63" s="2076"/>
      <c r="C63" s="2077"/>
      <c r="D63" s="407" t="s">
        <v>1136</v>
      </c>
      <c r="E63" s="2079" t="s">
        <v>1127</v>
      </c>
      <c r="F63" s="2076" t="s">
        <v>1137</v>
      </c>
      <c r="G63" s="432"/>
      <c r="H63" s="432"/>
      <c r="I63" s="432"/>
      <c r="J63" s="398"/>
      <c r="K63" s="398"/>
      <c r="L63" s="398"/>
      <c r="M63" s="398"/>
      <c r="N63" s="398"/>
      <c r="O63" s="398"/>
      <c r="P63" s="398"/>
      <c r="Q63" s="398"/>
      <c r="R63" s="398"/>
      <c r="S63" s="2080"/>
      <c r="T63" s="2065" t="s">
        <v>1108</v>
      </c>
      <c r="U63" s="2065" t="s">
        <v>1138</v>
      </c>
    </row>
    <row r="64" spans="1:23" ht="37.5" customHeight="1">
      <c r="A64" s="2062"/>
      <c r="B64" s="2076"/>
      <c r="C64" s="2077"/>
      <c r="D64" s="407" t="s">
        <v>1139</v>
      </c>
      <c r="E64" s="2079"/>
      <c r="F64" s="2076"/>
      <c r="G64" s="398"/>
      <c r="H64" s="398"/>
      <c r="I64" s="398"/>
      <c r="J64" s="432"/>
      <c r="K64" s="432"/>
      <c r="L64" s="432"/>
      <c r="M64" s="432"/>
      <c r="N64" s="432"/>
      <c r="O64" s="432"/>
      <c r="P64" s="398"/>
      <c r="Q64" s="398"/>
      <c r="R64" s="398"/>
      <c r="S64" s="2080"/>
      <c r="T64" s="2065"/>
      <c r="U64" s="2065"/>
    </row>
    <row r="65" spans="1:21" ht="26.25" customHeight="1">
      <c r="A65" s="2062"/>
      <c r="B65" s="2076"/>
      <c r="C65" s="2077"/>
      <c r="D65" s="407" t="s">
        <v>1128</v>
      </c>
      <c r="E65" s="2079"/>
      <c r="F65" s="2076"/>
      <c r="G65" s="398"/>
      <c r="H65" s="398"/>
      <c r="I65" s="398"/>
      <c r="J65" s="398"/>
      <c r="K65" s="398"/>
      <c r="L65" s="398"/>
      <c r="M65" s="432"/>
      <c r="N65" s="432"/>
      <c r="O65" s="432"/>
      <c r="P65" s="398"/>
      <c r="Q65" s="398"/>
      <c r="R65" s="398"/>
      <c r="S65" s="2080"/>
      <c r="T65" s="2065"/>
      <c r="U65" s="2065"/>
    </row>
    <row r="66" spans="1:21" ht="54.75" customHeight="1">
      <c r="A66" s="2059" t="s">
        <v>1140</v>
      </c>
      <c r="B66" s="430"/>
      <c r="C66" s="436"/>
      <c r="D66" s="407" t="s">
        <v>1141</v>
      </c>
      <c r="E66" s="420" t="s">
        <v>1120</v>
      </c>
      <c r="F66" s="430"/>
      <c r="G66" s="398"/>
      <c r="H66" s="398"/>
      <c r="I66" s="398"/>
      <c r="J66" s="432"/>
      <c r="K66" s="432"/>
      <c r="L66" s="432"/>
      <c r="M66" s="432"/>
      <c r="N66" s="432"/>
      <c r="O66" s="432"/>
      <c r="P66" s="398"/>
      <c r="Q66" s="398"/>
      <c r="R66" s="398"/>
      <c r="S66" s="411"/>
      <c r="T66" s="412"/>
      <c r="U66" s="412"/>
    </row>
    <row r="67" spans="1:21" ht="43.5" customHeight="1">
      <c r="A67" s="2059"/>
      <c r="B67" s="430"/>
      <c r="C67" s="436"/>
      <c r="D67" s="407" t="s">
        <v>1142</v>
      </c>
      <c r="E67" s="416" t="s">
        <v>1143</v>
      </c>
      <c r="F67" s="430"/>
      <c r="G67" s="398"/>
      <c r="H67" s="398"/>
      <c r="I67" s="398"/>
      <c r="J67" s="398"/>
      <c r="K67" s="398"/>
      <c r="L67" s="398"/>
      <c r="M67" s="398"/>
      <c r="N67" s="398"/>
      <c r="O67" s="398"/>
      <c r="P67" s="432"/>
      <c r="Q67" s="432"/>
      <c r="R67" s="432"/>
      <c r="S67" s="2082" t="s">
        <v>1144</v>
      </c>
      <c r="T67" s="2082"/>
      <c r="U67" s="410"/>
    </row>
    <row r="68" spans="1:21" ht="28.5" customHeight="1">
      <c r="A68" s="2059"/>
      <c r="B68" s="430"/>
      <c r="C68" s="436"/>
      <c r="D68" s="407" t="s">
        <v>1145</v>
      </c>
      <c r="E68" s="416" t="s">
        <v>1143</v>
      </c>
      <c r="F68" s="430"/>
      <c r="G68" s="398"/>
      <c r="H68" s="398"/>
      <c r="I68" s="398"/>
      <c r="J68" s="398"/>
      <c r="K68" s="398"/>
      <c r="L68" s="398"/>
      <c r="M68" s="398"/>
      <c r="N68" s="398"/>
      <c r="O68" s="398"/>
      <c r="P68" s="432"/>
      <c r="Q68" s="432"/>
      <c r="R68" s="432"/>
      <c r="S68" s="2082"/>
      <c r="T68" s="2082"/>
      <c r="U68" s="410"/>
    </row>
    <row r="69" spans="1:21" ht="39" customHeight="1">
      <c r="A69" s="2059"/>
      <c r="B69" s="430"/>
      <c r="C69" s="436"/>
      <c r="D69" s="407" t="s">
        <v>1146</v>
      </c>
      <c r="E69" s="416" t="s">
        <v>1143</v>
      </c>
      <c r="F69" s="430"/>
      <c r="G69" s="398"/>
      <c r="H69" s="398"/>
      <c r="I69" s="398"/>
      <c r="J69" s="398"/>
      <c r="K69" s="398"/>
      <c r="L69" s="398"/>
      <c r="M69" s="398"/>
      <c r="N69" s="398"/>
      <c r="O69" s="398"/>
      <c r="P69" s="432"/>
      <c r="Q69" s="432"/>
      <c r="R69" s="432"/>
      <c r="S69" s="2082"/>
      <c r="T69" s="2082"/>
      <c r="U69" s="410"/>
    </row>
    <row r="70" spans="1:21" ht="24" customHeight="1">
      <c r="A70" s="2059"/>
      <c r="B70" s="430"/>
      <c r="C70" s="436"/>
      <c r="D70" s="407" t="s">
        <v>1147</v>
      </c>
      <c r="E70" s="416" t="s">
        <v>1143</v>
      </c>
      <c r="F70" s="430"/>
      <c r="G70" s="398"/>
      <c r="H70" s="398"/>
      <c r="I70" s="398"/>
      <c r="J70" s="398"/>
      <c r="K70" s="398"/>
      <c r="L70" s="398"/>
      <c r="M70" s="398"/>
      <c r="N70" s="398"/>
      <c r="O70" s="398"/>
      <c r="P70" s="432"/>
      <c r="Q70" s="432"/>
      <c r="R70" s="432"/>
      <c r="S70" s="2082"/>
      <c r="T70" s="2082"/>
      <c r="U70" s="410"/>
    </row>
    <row r="71" spans="1:21" ht="24" customHeight="1">
      <c r="A71" s="2059"/>
      <c r="B71" s="430"/>
      <c r="C71" s="436"/>
      <c r="D71" s="407" t="s">
        <v>1148</v>
      </c>
      <c r="E71" s="416" t="s">
        <v>1149</v>
      </c>
      <c r="F71" s="430"/>
      <c r="G71" s="398"/>
      <c r="H71" s="398"/>
      <c r="I71" s="398"/>
      <c r="J71" s="398"/>
      <c r="K71" s="398"/>
      <c r="L71" s="398"/>
      <c r="M71" s="398"/>
      <c r="N71" s="398"/>
      <c r="O71" s="398"/>
      <c r="P71" s="432"/>
      <c r="Q71" s="432"/>
      <c r="R71" s="432"/>
      <c r="S71" s="2082" t="s">
        <v>1144</v>
      </c>
      <c r="T71" s="2082"/>
      <c r="U71" s="410"/>
    </row>
    <row r="72" spans="1:21" ht="58.5" customHeight="1">
      <c r="A72" s="2074" t="s">
        <v>1150</v>
      </c>
      <c r="B72" s="430"/>
      <c r="C72" s="436"/>
      <c r="D72" s="407" t="s">
        <v>1141</v>
      </c>
      <c r="E72" s="420" t="s">
        <v>1120</v>
      </c>
      <c r="F72" s="430"/>
      <c r="G72" s="398"/>
      <c r="H72" s="398"/>
      <c r="I72" s="398"/>
      <c r="J72" s="398"/>
      <c r="K72" s="398"/>
      <c r="L72" s="398"/>
      <c r="M72" s="398"/>
      <c r="N72" s="398"/>
      <c r="O72" s="398"/>
      <c r="P72" s="432"/>
      <c r="Q72" s="432"/>
      <c r="R72" s="432"/>
      <c r="S72" s="2082"/>
      <c r="T72" s="2082"/>
      <c r="U72" s="410"/>
    </row>
    <row r="73" spans="1:21" ht="24" customHeight="1">
      <c r="A73" s="2074"/>
      <c r="B73" s="430"/>
      <c r="C73" s="436"/>
      <c r="D73" s="407" t="s">
        <v>1151</v>
      </c>
      <c r="E73" s="2076" t="s">
        <v>1152</v>
      </c>
      <c r="F73" s="430"/>
      <c r="G73" s="398"/>
      <c r="H73" s="398"/>
      <c r="I73" s="398"/>
      <c r="J73" s="398"/>
      <c r="K73" s="398"/>
      <c r="L73" s="398"/>
      <c r="M73" s="398"/>
      <c r="N73" s="398"/>
      <c r="O73" s="398"/>
      <c r="P73" s="432"/>
      <c r="Q73" s="432"/>
      <c r="R73" s="432"/>
      <c r="S73" s="2082"/>
      <c r="T73" s="2082"/>
      <c r="U73" s="410"/>
    </row>
    <row r="74" spans="1:21" ht="24" customHeight="1">
      <c r="A74" s="2074"/>
      <c r="B74" s="430"/>
      <c r="C74" s="436"/>
      <c r="D74" s="407" t="s">
        <v>1153</v>
      </c>
      <c r="E74" s="2076"/>
      <c r="F74" s="430"/>
      <c r="G74" s="398"/>
      <c r="H74" s="398"/>
      <c r="I74" s="398"/>
      <c r="J74" s="398"/>
      <c r="K74" s="398"/>
      <c r="L74" s="398"/>
      <c r="M74" s="398"/>
      <c r="N74" s="398"/>
      <c r="O74" s="398"/>
      <c r="P74" s="432"/>
      <c r="Q74" s="432"/>
      <c r="R74" s="432"/>
      <c r="S74" s="2082"/>
      <c r="T74" s="2082"/>
      <c r="U74" s="410"/>
    </row>
    <row r="75" spans="1:21" s="404" customFormat="1" ht="39" customHeight="1">
      <c r="A75" s="2079" t="s">
        <v>1154</v>
      </c>
      <c r="B75" s="427"/>
      <c r="C75" s="427"/>
      <c r="D75" s="407" t="s">
        <v>1155</v>
      </c>
      <c r="E75" s="407" t="s">
        <v>1156</v>
      </c>
      <c r="F75" s="2070" t="s">
        <v>1157</v>
      </c>
      <c r="G75" s="437"/>
      <c r="H75" s="437"/>
      <c r="I75" s="437"/>
      <c r="J75" s="413"/>
      <c r="K75" s="413"/>
      <c r="L75" s="413"/>
      <c r="M75" s="432"/>
      <c r="N75" s="432"/>
      <c r="O75" s="432"/>
      <c r="P75" s="437"/>
      <c r="Q75" s="437"/>
      <c r="R75" s="437"/>
      <c r="S75" s="2081"/>
      <c r="T75" s="438"/>
      <c r="U75" s="438"/>
    </row>
    <row r="76" spans="1:21" s="404" customFormat="1">
      <c r="A76" s="2079"/>
      <c r="B76" s="427"/>
      <c r="C76" s="427"/>
      <c r="D76" s="407" t="s">
        <v>1158</v>
      </c>
      <c r="E76" s="407" t="s">
        <v>1156</v>
      </c>
      <c r="F76" s="2070"/>
      <c r="G76" s="437"/>
      <c r="H76" s="437"/>
      <c r="I76" s="437"/>
      <c r="J76" s="413"/>
      <c r="K76" s="413"/>
      <c r="L76" s="413"/>
      <c r="M76" s="432"/>
      <c r="N76" s="432"/>
      <c r="O76" s="432"/>
      <c r="P76" s="432"/>
      <c r="Q76" s="437"/>
      <c r="R76" s="437"/>
      <c r="S76" s="2081"/>
      <c r="T76" s="438"/>
      <c r="U76" s="438"/>
    </row>
    <row r="77" spans="1:21" s="404" customFormat="1" ht="28.5" customHeight="1">
      <c r="A77" s="2079"/>
      <c r="B77" s="427"/>
      <c r="C77" s="427"/>
      <c r="D77" s="407" t="s">
        <v>1159</v>
      </c>
      <c r="E77" s="439" t="s">
        <v>1160</v>
      </c>
      <c r="F77" s="2070"/>
      <c r="G77" s="437"/>
      <c r="H77" s="437"/>
      <c r="I77" s="437"/>
      <c r="J77" s="437"/>
      <c r="K77" s="437"/>
      <c r="L77" s="437"/>
      <c r="M77" s="413"/>
      <c r="N77" s="413"/>
      <c r="O77" s="413"/>
      <c r="P77" s="413"/>
      <c r="Q77" s="432"/>
      <c r="R77" s="413"/>
      <c r="S77" s="2081"/>
      <c r="T77" s="438"/>
      <c r="U77" s="438"/>
    </row>
    <row r="78" spans="1:21" ht="26.25" customHeight="1">
      <c r="A78" s="2052" t="s">
        <v>1161</v>
      </c>
      <c r="B78" s="2052"/>
      <c r="C78" s="2052"/>
      <c r="D78" s="2052"/>
      <c r="E78" s="2052"/>
      <c r="F78" s="2052"/>
      <c r="G78" s="2052"/>
      <c r="H78" s="2052"/>
      <c r="I78" s="2052"/>
      <c r="J78" s="2052"/>
      <c r="K78" s="2052"/>
      <c r="L78" s="2052"/>
      <c r="M78" s="2052"/>
      <c r="N78" s="2052"/>
      <c r="O78" s="2052"/>
      <c r="P78" s="2052"/>
      <c r="Q78" s="2052"/>
      <c r="R78" s="2052"/>
      <c r="S78" s="2052"/>
      <c r="T78" s="2052"/>
      <c r="U78" s="2052"/>
    </row>
    <row r="79" spans="1:21" ht="11.25" customHeight="1">
      <c r="A79" s="440">
        <v>1</v>
      </c>
      <c r="B79" s="396">
        <v>2</v>
      </c>
      <c r="C79" s="396">
        <v>3</v>
      </c>
      <c r="D79" s="396">
        <v>4</v>
      </c>
      <c r="E79" s="395">
        <v>5</v>
      </c>
      <c r="F79" s="396">
        <v>6</v>
      </c>
      <c r="G79" s="2053">
        <v>7</v>
      </c>
      <c r="H79" s="2053"/>
      <c r="I79" s="2053"/>
      <c r="J79" s="2053"/>
      <c r="K79" s="2053"/>
      <c r="L79" s="2053"/>
      <c r="M79" s="2053"/>
      <c r="N79" s="2053"/>
      <c r="O79" s="2053"/>
      <c r="P79" s="2053"/>
      <c r="Q79" s="2053"/>
      <c r="R79" s="2053"/>
      <c r="S79" s="2054">
        <v>8</v>
      </c>
      <c r="T79" s="2054"/>
      <c r="U79" s="2054"/>
    </row>
    <row r="80" spans="1:21" ht="12.75" customHeight="1">
      <c r="A80" s="2049" t="s">
        <v>1080</v>
      </c>
      <c r="B80" s="2049" t="s">
        <v>5</v>
      </c>
      <c r="C80" s="2049" t="s">
        <v>6</v>
      </c>
      <c r="D80" s="2049" t="s">
        <v>1162</v>
      </c>
      <c r="E80" s="2049" t="s">
        <v>8</v>
      </c>
      <c r="F80" s="2055" t="s">
        <v>180</v>
      </c>
      <c r="G80" s="2056" t="s">
        <v>10</v>
      </c>
      <c r="H80" s="2056"/>
      <c r="I80" s="2056"/>
      <c r="J80" s="2056"/>
      <c r="K80" s="2056"/>
      <c r="L80" s="2056"/>
      <c r="M80" s="2056"/>
      <c r="N80" s="2056"/>
      <c r="O80" s="2056"/>
      <c r="P80" s="2056"/>
      <c r="Q80" s="2056"/>
      <c r="R80" s="2056"/>
      <c r="S80" s="2083" t="s">
        <v>11</v>
      </c>
      <c r="T80" s="2083"/>
      <c r="U80" s="2083"/>
    </row>
    <row r="81" spans="1:24">
      <c r="A81" s="2049"/>
      <c r="B81" s="2049"/>
      <c r="C81" s="2049"/>
      <c r="D81" s="2049"/>
      <c r="E81" s="2049"/>
      <c r="F81" s="2055"/>
      <c r="G81" s="2053" t="s">
        <v>12</v>
      </c>
      <c r="H81" s="2053"/>
      <c r="I81" s="2053"/>
      <c r="J81" s="2053" t="s">
        <v>13</v>
      </c>
      <c r="K81" s="2053"/>
      <c r="L81" s="2053"/>
      <c r="M81" s="2053" t="s">
        <v>14</v>
      </c>
      <c r="N81" s="2053"/>
      <c r="O81" s="2053"/>
      <c r="P81" s="2053" t="s">
        <v>15</v>
      </c>
      <c r="Q81" s="2053"/>
      <c r="R81" s="2053"/>
      <c r="S81" s="2057" t="s">
        <v>16</v>
      </c>
      <c r="T81" s="2058" t="s">
        <v>17</v>
      </c>
      <c r="U81" s="2058"/>
    </row>
    <row r="82" spans="1:24">
      <c r="A82" s="2049"/>
      <c r="B82" s="2049"/>
      <c r="C82" s="2049"/>
      <c r="D82" s="2049"/>
      <c r="E82" s="2049"/>
      <c r="F82" s="2055"/>
      <c r="G82" s="400">
        <v>1</v>
      </c>
      <c r="H82" s="400">
        <v>2</v>
      </c>
      <c r="I82" s="400">
        <v>3</v>
      </c>
      <c r="J82" s="400">
        <v>4</v>
      </c>
      <c r="K82" s="400">
        <v>5</v>
      </c>
      <c r="L82" s="400">
        <v>6</v>
      </c>
      <c r="M82" s="400">
        <v>7</v>
      </c>
      <c r="N82" s="400">
        <v>8</v>
      </c>
      <c r="O82" s="400">
        <v>9</v>
      </c>
      <c r="P82" s="400">
        <v>10</v>
      </c>
      <c r="Q82" s="400">
        <v>11</v>
      </c>
      <c r="R82" s="400">
        <v>12</v>
      </c>
      <c r="S82" s="2057"/>
      <c r="T82" s="401" t="s">
        <v>18</v>
      </c>
      <c r="U82" s="401" t="s">
        <v>19</v>
      </c>
    </row>
    <row r="83" spans="1:24" s="404" customFormat="1" ht="25.5">
      <c r="A83" s="2089" t="s">
        <v>1163</v>
      </c>
      <c r="B83" s="2070"/>
      <c r="C83" s="2070"/>
      <c r="D83" s="407" t="s">
        <v>1164</v>
      </c>
      <c r="E83" s="441" t="s">
        <v>1165</v>
      </c>
      <c r="F83" s="2070" t="s">
        <v>1166</v>
      </c>
      <c r="G83" s="432"/>
      <c r="H83" s="432"/>
      <c r="I83" s="432"/>
      <c r="J83" s="442"/>
      <c r="K83" s="437"/>
      <c r="L83" s="442"/>
      <c r="M83" s="437"/>
      <c r="N83" s="437"/>
      <c r="O83" s="437"/>
      <c r="P83" s="437"/>
      <c r="Q83" s="437"/>
      <c r="R83" s="437"/>
      <c r="S83" s="2090"/>
      <c r="T83" s="2088"/>
      <c r="U83" s="2086" t="s">
        <v>1167</v>
      </c>
    </row>
    <row r="84" spans="1:24" s="404" customFormat="1" ht="25.5">
      <c r="A84" s="2089"/>
      <c r="B84" s="2070"/>
      <c r="C84" s="2070"/>
      <c r="D84" s="407" t="s">
        <v>1168</v>
      </c>
      <c r="E84" s="443" t="s">
        <v>1169</v>
      </c>
      <c r="F84" s="2070"/>
      <c r="G84" s="437"/>
      <c r="H84" s="437"/>
      <c r="I84" s="437"/>
      <c r="J84" s="432"/>
      <c r="K84" s="432"/>
      <c r="L84" s="432"/>
      <c r="M84" s="413"/>
      <c r="N84" s="413"/>
      <c r="O84" s="413"/>
      <c r="P84" s="437"/>
      <c r="Q84" s="437"/>
      <c r="R84" s="437"/>
      <c r="S84" s="2090"/>
      <c r="T84" s="2088"/>
      <c r="U84" s="2086"/>
    </row>
    <row r="85" spans="1:24" s="404" customFormat="1" ht="38.25">
      <c r="A85" s="2089"/>
      <c r="B85" s="2070"/>
      <c r="C85" s="2070"/>
      <c r="D85" s="407" t="s">
        <v>1170</v>
      </c>
      <c r="E85" s="443" t="s">
        <v>1171</v>
      </c>
      <c r="F85" s="2070"/>
      <c r="G85" s="437"/>
      <c r="H85" s="437"/>
      <c r="I85" s="437"/>
      <c r="J85" s="437"/>
      <c r="K85" s="437"/>
      <c r="L85" s="437"/>
      <c r="M85" s="432"/>
      <c r="N85" s="432"/>
      <c r="O85" s="432"/>
      <c r="P85" s="437"/>
      <c r="Q85" s="437"/>
      <c r="R85" s="437"/>
      <c r="S85" s="2090"/>
      <c r="T85" s="2088"/>
      <c r="U85" s="2086"/>
    </row>
    <row r="86" spans="1:24" s="404" customFormat="1" ht="25.5">
      <c r="A86" s="2089"/>
      <c r="B86" s="2070"/>
      <c r="C86" s="2070"/>
      <c r="D86" s="407" t="s">
        <v>1172</v>
      </c>
      <c r="E86" s="443" t="s">
        <v>1173</v>
      </c>
      <c r="F86" s="2070"/>
      <c r="G86" s="437"/>
      <c r="H86" s="437"/>
      <c r="I86" s="437"/>
      <c r="J86" s="437"/>
      <c r="K86" s="437"/>
      <c r="L86" s="437"/>
      <c r="M86" s="437"/>
      <c r="N86" s="437"/>
      <c r="O86" s="437"/>
      <c r="P86" s="432"/>
      <c r="Q86" s="432"/>
      <c r="R86" s="432"/>
      <c r="S86" s="2090"/>
      <c r="T86" s="2088"/>
      <c r="U86" s="2086"/>
    </row>
    <row r="87" spans="1:24" s="404" customFormat="1" ht="26.25" customHeight="1">
      <c r="A87" s="2084" t="s">
        <v>1174</v>
      </c>
      <c r="B87" s="2087"/>
      <c r="C87" s="2070"/>
      <c r="D87" s="407" t="s">
        <v>1175</v>
      </c>
      <c r="E87" s="2085" t="s">
        <v>1176</v>
      </c>
      <c r="F87" s="2070" t="s">
        <v>1177</v>
      </c>
      <c r="G87" s="432"/>
      <c r="H87" s="432"/>
      <c r="I87" s="432"/>
      <c r="J87" s="432"/>
      <c r="K87" s="432"/>
      <c r="L87" s="432"/>
      <c r="M87" s="432"/>
      <c r="N87" s="432"/>
      <c r="O87" s="432"/>
      <c r="P87" s="432"/>
      <c r="Q87" s="432"/>
      <c r="R87" s="432"/>
      <c r="S87" s="2081"/>
      <c r="T87" s="2088"/>
      <c r="U87" s="2086"/>
    </row>
    <row r="88" spans="1:24" s="404" customFormat="1" ht="25.5">
      <c r="A88" s="2084"/>
      <c r="B88" s="2087"/>
      <c r="C88" s="2070"/>
      <c r="D88" s="407" t="s">
        <v>1178</v>
      </c>
      <c r="E88" s="2085"/>
      <c r="F88" s="2070"/>
      <c r="G88" s="437"/>
      <c r="H88" s="437"/>
      <c r="I88" s="437"/>
      <c r="J88" s="432"/>
      <c r="K88" s="432"/>
      <c r="L88" s="432"/>
      <c r="M88" s="437"/>
      <c r="N88" s="437"/>
      <c r="O88" s="437"/>
      <c r="P88" s="437"/>
      <c r="Q88" s="437"/>
      <c r="R88" s="437"/>
      <c r="S88" s="2081"/>
      <c r="T88" s="2088"/>
      <c r="U88" s="2086"/>
      <c r="X88" s="405"/>
    </row>
    <row r="89" spans="1:24" s="404" customFormat="1" ht="34.5" customHeight="1">
      <c r="A89" s="2084"/>
      <c r="B89" s="2087"/>
      <c r="C89" s="2070"/>
      <c r="D89" s="407" t="s">
        <v>1179</v>
      </c>
      <c r="E89" s="2085"/>
      <c r="F89" s="2070"/>
      <c r="G89" s="437"/>
      <c r="H89" s="437"/>
      <c r="I89" s="437"/>
      <c r="J89" s="437"/>
      <c r="K89" s="437"/>
      <c r="L89" s="437"/>
      <c r="M89" s="432"/>
      <c r="N89" s="432"/>
      <c r="O89" s="432"/>
      <c r="P89" s="437"/>
      <c r="Q89" s="437"/>
      <c r="R89" s="437"/>
      <c r="S89" s="2081"/>
      <c r="T89" s="2088"/>
      <c r="U89" s="2086"/>
    </row>
    <row r="90" spans="1:24" s="404" customFormat="1" ht="34.5" customHeight="1">
      <c r="A90" s="2084"/>
      <c r="B90" s="2087"/>
      <c r="C90" s="2070"/>
      <c r="D90" s="407" t="s">
        <v>1180</v>
      </c>
      <c r="E90" s="2085"/>
      <c r="F90" s="2070"/>
      <c r="G90" s="437"/>
      <c r="H90" s="437"/>
      <c r="I90" s="437"/>
      <c r="J90" s="437"/>
      <c r="K90" s="437"/>
      <c r="L90" s="437"/>
      <c r="M90" s="432"/>
      <c r="N90" s="432"/>
      <c r="O90" s="432"/>
      <c r="P90" s="437"/>
      <c r="Q90" s="437"/>
      <c r="R90" s="437"/>
      <c r="S90" s="2081"/>
      <c r="T90" s="2088"/>
      <c r="U90" s="2086"/>
    </row>
    <row r="91" spans="1:24" s="404" customFormat="1" ht="21" customHeight="1">
      <c r="A91" s="2084"/>
      <c r="B91" s="2087"/>
      <c r="C91" s="2070"/>
      <c r="D91" s="407" t="s">
        <v>1181</v>
      </c>
      <c r="E91" s="2085"/>
      <c r="F91" s="2070"/>
      <c r="G91" s="437"/>
      <c r="H91" s="437"/>
      <c r="I91" s="437"/>
      <c r="J91" s="437"/>
      <c r="K91" s="437"/>
      <c r="L91" s="437"/>
      <c r="M91" s="437"/>
      <c r="N91" s="437"/>
      <c r="O91" s="437"/>
      <c r="P91" s="432"/>
      <c r="Q91" s="432"/>
      <c r="R91" s="432"/>
      <c r="S91" s="2081"/>
      <c r="T91" s="2088"/>
      <c r="U91" s="2086"/>
    </row>
    <row r="92" spans="1:24" s="404" customFormat="1" ht="38.25">
      <c r="A92" s="2084" t="s">
        <v>1182</v>
      </c>
      <c r="B92" s="2070"/>
      <c r="C92" s="2070"/>
      <c r="D92" s="407" t="s">
        <v>1183</v>
      </c>
      <c r="E92" s="443" t="s">
        <v>1184</v>
      </c>
      <c r="F92" s="2070" t="s">
        <v>1185</v>
      </c>
      <c r="G92" s="437"/>
      <c r="H92" s="437"/>
      <c r="I92" s="437"/>
      <c r="J92" s="432"/>
      <c r="K92" s="432"/>
      <c r="L92" s="432"/>
      <c r="M92" s="432"/>
      <c r="N92" s="432"/>
      <c r="O92" s="432"/>
      <c r="P92" s="437"/>
      <c r="Q92" s="437"/>
      <c r="R92" s="437"/>
      <c r="S92" s="444"/>
      <c r="T92" s="438"/>
      <c r="U92" s="2086"/>
    </row>
    <row r="93" spans="1:24" s="404" customFormat="1" ht="38.25">
      <c r="A93" s="2084"/>
      <c r="B93" s="2070"/>
      <c r="C93" s="2070"/>
      <c r="D93" s="407" t="s">
        <v>1186</v>
      </c>
      <c r="E93" s="443" t="s">
        <v>1184</v>
      </c>
      <c r="F93" s="2070"/>
      <c r="G93" s="437"/>
      <c r="H93" s="437"/>
      <c r="I93" s="437"/>
      <c r="J93" s="437"/>
      <c r="K93" s="437"/>
      <c r="L93" s="437"/>
      <c r="M93" s="432"/>
      <c r="N93" s="432"/>
      <c r="O93" s="432"/>
      <c r="P93" s="437"/>
      <c r="Q93" s="437"/>
      <c r="R93" s="437"/>
      <c r="S93" s="444"/>
      <c r="T93" s="438"/>
      <c r="U93" s="2086"/>
    </row>
    <row r="94" spans="1:24" s="404" customFormat="1" ht="25.5">
      <c r="A94" s="2084"/>
      <c r="B94" s="2070"/>
      <c r="C94" s="2070"/>
      <c r="D94" s="407" t="s">
        <v>1187</v>
      </c>
      <c r="E94" s="443" t="s">
        <v>1173</v>
      </c>
      <c r="F94" s="2070"/>
      <c r="G94" s="437"/>
      <c r="H94" s="437"/>
      <c r="I94" s="437"/>
      <c r="J94" s="437"/>
      <c r="K94" s="437"/>
      <c r="L94" s="437"/>
      <c r="M94" s="437"/>
      <c r="N94" s="437"/>
      <c r="O94" s="437"/>
      <c r="P94" s="432"/>
      <c r="Q94" s="432"/>
      <c r="R94" s="432"/>
      <c r="S94" s="444"/>
      <c r="T94" s="438"/>
      <c r="U94" s="2086"/>
    </row>
    <row r="95" spans="1:24" s="404" customFormat="1" ht="32.25" customHeight="1">
      <c r="A95" s="2084" t="s">
        <v>1188</v>
      </c>
      <c r="B95" s="2070"/>
      <c r="C95" s="2070"/>
      <c r="D95" s="407" t="s">
        <v>1189</v>
      </c>
      <c r="E95" s="2085" t="s">
        <v>1173</v>
      </c>
      <c r="F95" s="2070" t="s">
        <v>1190</v>
      </c>
      <c r="G95" s="437"/>
      <c r="H95" s="437"/>
      <c r="I95" s="437"/>
      <c r="J95" s="432"/>
      <c r="K95" s="432"/>
      <c r="L95" s="432"/>
      <c r="M95" s="432"/>
      <c r="N95" s="432"/>
      <c r="O95" s="432"/>
      <c r="P95" s="432"/>
      <c r="Q95" s="432"/>
      <c r="R95" s="432"/>
      <c r="S95" s="444"/>
      <c r="T95" s="438"/>
      <c r="U95" s="2086"/>
    </row>
    <row r="96" spans="1:24" s="404" customFormat="1" ht="42.75" customHeight="1">
      <c r="A96" s="2084"/>
      <c r="B96" s="2070"/>
      <c r="C96" s="2070"/>
      <c r="D96" s="407" t="s">
        <v>1191</v>
      </c>
      <c r="E96" s="2085"/>
      <c r="F96" s="2070"/>
      <c r="G96" s="437"/>
      <c r="H96" s="437"/>
      <c r="I96" s="437"/>
      <c r="J96" s="432"/>
      <c r="K96" s="432"/>
      <c r="L96" s="432"/>
      <c r="M96" s="432"/>
      <c r="N96" s="432"/>
      <c r="O96" s="432"/>
      <c r="P96" s="432"/>
      <c r="Q96" s="432"/>
      <c r="R96" s="432"/>
      <c r="S96" s="444"/>
      <c r="T96" s="438"/>
      <c r="U96" s="2086"/>
    </row>
    <row r="97" spans="1:21" s="404" customFormat="1" ht="25.5">
      <c r="A97" s="2084"/>
      <c r="B97" s="2070"/>
      <c r="C97" s="2070"/>
      <c r="D97" s="407" t="s">
        <v>1192</v>
      </c>
      <c r="E97" s="2085"/>
      <c r="F97" s="2070"/>
      <c r="G97" s="437"/>
      <c r="H97" s="437"/>
      <c r="I97" s="437"/>
      <c r="J97" s="437"/>
      <c r="K97" s="437"/>
      <c r="L97" s="437"/>
      <c r="M97" s="437"/>
      <c r="N97" s="437"/>
      <c r="O97" s="437"/>
      <c r="P97" s="432"/>
      <c r="Q97" s="432"/>
      <c r="R97" s="432"/>
      <c r="S97" s="444"/>
      <c r="T97" s="438"/>
      <c r="U97" s="2086"/>
    </row>
    <row r="98" spans="1:21" ht="15" customHeight="1">
      <c r="A98" s="2052" t="s">
        <v>1193</v>
      </c>
      <c r="B98" s="2052"/>
      <c r="C98" s="2052"/>
      <c r="D98" s="2052"/>
      <c r="E98" s="2052"/>
      <c r="F98" s="2052"/>
      <c r="G98" s="2052"/>
      <c r="H98" s="2052"/>
      <c r="I98" s="2052"/>
      <c r="J98" s="2052"/>
      <c r="K98" s="2052"/>
      <c r="L98" s="2052"/>
      <c r="M98" s="2052"/>
      <c r="N98" s="2052"/>
      <c r="O98" s="2052"/>
      <c r="P98" s="2052"/>
      <c r="Q98" s="2052"/>
      <c r="R98" s="2052"/>
      <c r="S98" s="2052"/>
      <c r="T98" s="2052"/>
      <c r="U98" s="2052"/>
    </row>
    <row r="99" spans="1:21" ht="22.5" customHeight="1">
      <c r="A99" s="445">
        <v>1</v>
      </c>
      <c r="B99" s="396">
        <v>2</v>
      </c>
      <c r="C99" s="396">
        <v>3</v>
      </c>
      <c r="D99" s="396">
        <v>4</v>
      </c>
      <c r="E99" s="395">
        <v>5</v>
      </c>
      <c r="F99" s="396">
        <v>6</v>
      </c>
      <c r="G99" s="2053">
        <v>7</v>
      </c>
      <c r="H99" s="2053"/>
      <c r="I99" s="2053"/>
      <c r="J99" s="2053"/>
      <c r="K99" s="2053"/>
      <c r="L99" s="2053"/>
      <c r="M99" s="2053"/>
      <c r="N99" s="2053"/>
      <c r="O99" s="2053"/>
      <c r="P99" s="2053"/>
      <c r="Q99" s="2053"/>
      <c r="R99" s="2053"/>
      <c r="S99" s="2054">
        <v>8</v>
      </c>
      <c r="T99" s="2054"/>
      <c r="U99" s="2054"/>
    </row>
    <row r="100" spans="1:21">
      <c r="A100" s="2091" t="s">
        <v>1080</v>
      </c>
      <c r="B100" s="2049" t="s">
        <v>5</v>
      </c>
      <c r="C100" s="2049" t="s">
        <v>6</v>
      </c>
      <c r="D100" s="2049" t="s">
        <v>1194</v>
      </c>
      <c r="E100" s="2049" t="s">
        <v>8</v>
      </c>
      <c r="F100" s="2049" t="s">
        <v>180</v>
      </c>
      <c r="G100" s="2056" t="s">
        <v>10</v>
      </c>
      <c r="H100" s="2056"/>
      <c r="I100" s="2056"/>
      <c r="J100" s="2056"/>
      <c r="K100" s="2056"/>
      <c r="L100" s="2056"/>
      <c r="M100" s="2056"/>
      <c r="N100" s="2056"/>
      <c r="O100" s="2056"/>
      <c r="P100" s="2056"/>
      <c r="Q100" s="2056"/>
      <c r="R100" s="2056"/>
      <c r="S100" s="2083" t="s">
        <v>11</v>
      </c>
      <c r="T100" s="2083"/>
      <c r="U100" s="2083"/>
    </row>
    <row r="101" spans="1:21">
      <c r="A101" s="2091"/>
      <c r="B101" s="2049"/>
      <c r="C101" s="2049"/>
      <c r="D101" s="2049"/>
      <c r="E101" s="2049"/>
      <c r="F101" s="2049"/>
      <c r="G101" s="2053" t="s">
        <v>12</v>
      </c>
      <c r="H101" s="2053"/>
      <c r="I101" s="2053"/>
      <c r="J101" s="2053" t="s">
        <v>13</v>
      </c>
      <c r="K101" s="2053"/>
      <c r="L101" s="2053"/>
      <c r="M101" s="2053" t="s">
        <v>14</v>
      </c>
      <c r="N101" s="2053"/>
      <c r="O101" s="2053"/>
      <c r="P101" s="2053" t="s">
        <v>15</v>
      </c>
      <c r="Q101" s="2053"/>
      <c r="R101" s="2053"/>
      <c r="S101" s="2057" t="s">
        <v>16</v>
      </c>
      <c r="T101" s="2058" t="s">
        <v>17</v>
      </c>
      <c r="U101" s="2058"/>
    </row>
    <row r="102" spans="1:21">
      <c r="A102" s="2091"/>
      <c r="B102" s="2049"/>
      <c r="C102" s="2049"/>
      <c r="D102" s="2049"/>
      <c r="E102" s="2049"/>
      <c r="F102" s="2049"/>
      <c r="G102" s="400">
        <v>1</v>
      </c>
      <c r="H102" s="400">
        <v>2</v>
      </c>
      <c r="I102" s="400">
        <v>3</v>
      </c>
      <c r="J102" s="400">
        <v>4</v>
      </c>
      <c r="K102" s="400">
        <v>5</v>
      </c>
      <c r="L102" s="400">
        <v>6</v>
      </c>
      <c r="M102" s="400">
        <v>7</v>
      </c>
      <c r="N102" s="400">
        <v>8</v>
      </c>
      <c r="O102" s="400">
        <v>9</v>
      </c>
      <c r="P102" s="400">
        <v>10</v>
      </c>
      <c r="Q102" s="400">
        <v>11</v>
      </c>
      <c r="R102" s="400">
        <v>12</v>
      </c>
      <c r="S102" s="2057"/>
      <c r="T102" s="401" t="s">
        <v>18</v>
      </c>
      <c r="U102" s="401" t="s">
        <v>19</v>
      </c>
    </row>
    <row r="103" spans="1:21" s="404" customFormat="1" ht="89.25">
      <c r="A103" s="414" t="s">
        <v>1195</v>
      </c>
      <c r="B103" s="427"/>
      <c r="C103" s="427"/>
      <c r="D103" s="407" t="s">
        <v>1196</v>
      </c>
      <c r="E103" s="407" t="s">
        <v>1197</v>
      </c>
      <c r="F103" s="2070" t="s">
        <v>1198</v>
      </c>
      <c r="G103" s="437"/>
      <c r="H103" s="437"/>
      <c r="I103" s="437"/>
      <c r="J103" s="432"/>
      <c r="K103" s="432"/>
      <c r="L103" s="432"/>
      <c r="M103" s="437"/>
      <c r="N103" s="437"/>
      <c r="O103" s="437"/>
      <c r="P103" s="437"/>
      <c r="Q103" s="437"/>
      <c r="R103" s="437"/>
      <c r="S103" s="444"/>
      <c r="T103" s="438"/>
      <c r="U103" s="2088"/>
    </row>
    <row r="104" spans="1:21" s="404" customFormat="1" ht="38.25">
      <c r="A104" s="414" t="s">
        <v>1199</v>
      </c>
      <c r="B104" s="427"/>
      <c r="C104" s="427"/>
      <c r="D104" s="407" t="s">
        <v>1200</v>
      </c>
      <c r="E104" s="2074" t="s">
        <v>1201</v>
      </c>
      <c r="F104" s="2070"/>
      <c r="G104" s="437"/>
      <c r="H104" s="437"/>
      <c r="I104" s="437"/>
      <c r="J104" s="437"/>
      <c r="K104" s="437"/>
      <c r="L104" s="437"/>
      <c r="M104" s="432"/>
      <c r="N104" s="432"/>
      <c r="O104" s="432"/>
      <c r="P104" s="432"/>
      <c r="Q104" s="432"/>
      <c r="R104" s="432"/>
      <c r="S104" s="444"/>
      <c r="T104" s="438"/>
      <c r="U104" s="2088"/>
    </row>
    <row r="105" spans="1:21" s="404" customFormat="1" ht="25.5">
      <c r="A105" s="414" t="s">
        <v>1202</v>
      </c>
      <c r="B105" s="427"/>
      <c r="C105" s="427"/>
      <c r="D105" s="407" t="s">
        <v>1203</v>
      </c>
      <c r="E105" s="2074"/>
      <c r="F105" s="2070"/>
      <c r="G105" s="437"/>
      <c r="H105" s="437"/>
      <c r="I105" s="437"/>
      <c r="J105" s="437"/>
      <c r="K105" s="437"/>
      <c r="L105" s="437"/>
      <c r="M105" s="432"/>
      <c r="N105" s="432"/>
      <c r="O105" s="432"/>
      <c r="P105" s="432"/>
      <c r="Q105" s="432"/>
      <c r="R105" s="432"/>
      <c r="S105" s="444"/>
      <c r="T105" s="438"/>
      <c r="U105" s="2088"/>
    </row>
    <row r="106" spans="1:21" s="404" customFormat="1" ht="25.5">
      <c r="A106" s="414" t="s">
        <v>1204</v>
      </c>
      <c r="B106" s="427"/>
      <c r="C106" s="427"/>
      <c r="D106" s="407" t="s">
        <v>1205</v>
      </c>
      <c r="E106" s="446" t="s">
        <v>1206</v>
      </c>
      <c r="F106" s="2070"/>
      <c r="G106" s="437"/>
      <c r="H106" s="437"/>
      <c r="I106" s="437"/>
      <c r="J106" s="437"/>
      <c r="K106" s="437"/>
      <c r="L106" s="437"/>
      <c r="M106" s="432"/>
      <c r="N106" s="432"/>
      <c r="O106" s="432"/>
      <c r="P106" s="432"/>
      <c r="Q106" s="432"/>
      <c r="R106" s="432"/>
      <c r="S106" s="444"/>
      <c r="T106" s="438"/>
      <c r="U106" s="2088"/>
    </row>
    <row r="107" spans="1:21" ht="17.25" customHeight="1">
      <c r="A107" s="2092" t="s">
        <v>2</v>
      </c>
      <c r="B107" s="2092"/>
      <c r="C107" s="2092"/>
      <c r="D107" s="2092"/>
      <c r="E107" s="2092"/>
      <c r="F107" s="2092"/>
      <c r="G107" s="2092"/>
      <c r="H107" s="2092"/>
      <c r="I107" s="2092"/>
      <c r="J107" s="2092"/>
      <c r="K107" s="2092"/>
      <c r="L107" s="2092"/>
      <c r="M107" s="2092"/>
      <c r="N107" s="2092"/>
      <c r="O107" s="2092"/>
      <c r="P107" s="2092"/>
      <c r="Q107" s="2092"/>
      <c r="R107" s="2092"/>
      <c r="S107" s="2092"/>
      <c r="T107" s="2092"/>
      <c r="U107" s="2092"/>
    </row>
    <row r="108" spans="1:21" s="394" customFormat="1" ht="18.75" customHeight="1">
      <c r="A108" s="395">
        <v>1</v>
      </c>
      <c r="B108" s="396">
        <v>2</v>
      </c>
      <c r="C108" s="396">
        <v>3</v>
      </c>
      <c r="D108" s="396">
        <v>4</v>
      </c>
      <c r="E108" s="395">
        <v>5</v>
      </c>
      <c r="F108" s="396">
        <v>6</v>
      </c>
      <c r="G108" s="2053">
        <v>7</v>
      </c>
      <c r="H108" s="2053"/>
      <c r="I108" s="2053"/>
      <c r="J108" s="2053"/>
      <c r="K108" s="2053"/>
      <c r="L108" s="2053"/>
      <c r="M108" s="2053"/>
      <c r="N108" s="2053"/>
      <c r="O108" s="2053"/>
      <c r="P108" s="2053"/>
      <c r="Q108" s="2053"/>
      <c r="R108" s="2053"/>
      <c r="S108" s="2054">
        <v>8</v>
      </c>
      <c r="T108" s="2054"/>
      <c r="U108" s="2054"/>
    </row>
    <row r="109" spans="1:21" s="394" customFormat="1" ht="12" customHeight="1">
      <c r="A109" s="2091" t="s">
        <v>690</v>
      </c>
      <c r="B109" s="2049" t="s">
        <v>5</v>
      </c>
      <c r="C109" s="2049" t="s">
        <v>6</v>
      </c>
      <c r="D109" s="2049" t="s">
        <v>7</v>
      </c>
      <c r="E109" s="2049" t="s">
        <v>179</v>
      </c>
      <c r="F109" s="2055" t="s">
        <v>180</v>
      </c>
      <c r="G109" s="2056" t="s">
        <v>10</v>
      </c>
      <c r="H109" s="2056"/>
      <c r="I109" s="2056"/>
      <c r="J109" s="2056"/>
      <c r="K109" s="2056"/>
      <c r="L109" s="2056"/>
      <c r="M109" s="2056"/>
      <c r="N109" s="2056"/>
      <c r="O109" s="2056"/>
      <c r="P109" s="2056"/>
      <c r="Q109" s="2056"/>
      <c r="R109" s="2056"/>
      <c r="S109" s="2056" t="s">
        <v>11</v>
      </c>
      <c r="T109" s="2056"/>
      <c r="U109" s="2056"/>
    </row>
    <row r="110" spans="1:21" s="394" customFormat="1" ht="15" customHeight="1">
      <c r="A110" s="2091"/>
      <c r="B110" s="2049"/>
      <c r="C110" s="2049"/>
      <c r="D110" s="2049"/>
      <c r="E110" s="2049"/>
      <c r="F110" s="2055"/>
      <c r="G110" s="2053" t="s">
        <v>12</v>
      </c>
      <c r="H110" s="2053"/>
      <c r="I110" s="2053"/>
      <c r="J110" s="2053" t="s">
        <v>13</v>
      </c>
      <c r="K110" s="2053"/>
      <c r="L110" s="2053"/>
      <c r="M110" s="2053" t="s">
        <v>14</v>
      </c>
      <c r="N110" s="2053"/>
      <c r="O110" s="2053"/>
      <c r="P110" s="2053" t="s">
        <v>15</v>
      </c>
      <c r="Q110" s="2053"/>
      <c r="R110" s="2053"/>
      <c r="S110" s="2057" t="s">
        <v>16</v>
      </c>
      <c r="T110" s="2058" t="s">
        <v>17</v>
      </c>
      <c r="U110" s="2058"/>
    </row>
    <row r="111" spans="1:21" s="394" customFormat="1" ht="11.25" customHeight="1">
      <c r="A111" s="2091"/>
      <c r="B111" s="2049"/>
      <c r="C111" s="2049"/>
      <c r="D111" s="2049"/>
      <c r="E111" s="2049"/>
      <c r="F111" s="2055"/>
      <c r="G111" s="400">
        <v>1</v>
      </c>
      <c r="H111" s="400">
        <v>2</v>
      </c>
      <c r="I111" s="400">
        <v>3</v>
      </c>
      <c r="J111" s="400">
        <v>4</v>
      </c>
      <c r="K111" s="400">
        <v>5</v>
      </c>
      <c r="L111" s="400">
        <v>6</v>
      </c>
      <c r="M111" s="400">
        <v>7</v>
      </c>
      <c r="N111" s="400">
        <v>8</v>
      </c>
      <c r="O111" s="400">
        <v>9</v>
      </c>
      <c r="P111" s="400">
        <v>10</v>
      </c>
      <c r="Q111" s="400">
        <v>11</v>
      </c>
      <c r="R111" s="400">
        <v>12</v>
      </c>
      <c r="S111" s="2057"/>
      <c r="T111" s="401" t="s">
        <v>18</v>
      </c>
      <c r="U111" s="401" t="s">
        <v>19</v>
      </c>
    </row>
    <row r="112" spans="1:21" s="394" customFormat="1" ht="47.25" customHeight="1">
      <c r="A112" s="2059" t="s">
        <v>1207</v>
      </c>
      <c r="B112" s="2076"/>
      <c r="C112" s="2077"/>
      <c r="D112" s="420" t="s">
        <v>1208</v>
      </c>
      <c r="E112" s="416" t="s">
        <v>1209</v>
      </c>
      <c r="F112" s="2070" t="s">
        <v>1210</v>
      </c>
      <c r="G112" s="447"/>
      <c r="H112" s="447"/>
      <c r="I112" s="447"/>
      <c r="J112" s="447"/>
      <c r="K112" s="447"/>
      <c r="L112" s="447"/>
      <c r="M112" s="447"/>
      <c r="N112" s="447"/>
      <c r="O112" s="447"/>
      <c r="P112" s="447"/>
      <c r="Q112" s="447"/>
      <c r="R112" s="447"/>
      <c r="S112" s="434"/>
      <c r="T112" s="433"/>
      <c r="U112" s="433"/>
    </row>
    <row r="113" spans="1:21" s="394" customFormat="1" ht="38.25" customHeight="1">
      <c r="A113" s="2059"/>
      <c r="B113" s="2076"/>
      <c r="C113" s="2077"/>
      <c r="D113" s="420" t="s">
        <v>1211</v>
      </c>
      <c r="E113" s="416" t="s">
        <v>1212</v>
      </c>
      <c r="F113" s="2070"/>
      <c r="G113" s="447"/>
      <c r="H113" s="447"/>
      <c r="I113" s="447"/>
      <c r="J113" s="447"/>
      <c r="K113" s="447"/>
      <c r="L113" s="447"/>
      <c r="M113" s="447"/>
      <c r="N113" s="447"/>
      <c r="O113" s="447"/>
      <c r="P113" s="447"/>
      <c r="Q113" s="447"/>
      <c r="R113" s="447"/>
      <c r="S113" s="434"/>
      <c r="T113" s="433"/>
      <c r="U113" s="433"/>
    </row>
    <row r="114" spans="1:21" s="394" customFormat="1" ht="38.25" customHeight="1">
      <c r="A114" s="2059"/>
      <c r="B114" s="430"/>
      <c r="C114" s="436"/>
      <c r="D114" s="420" t="s">
        <v>1213</v>
      </c>
      <c r="E114" s="416" t="s">
        <v>1214</v>
      </c>
      <c r="F114" s="427"/>
      <c r="G114" s="447"/>
      <c r="H114" s="447"/>
      <c r="I114" s="447"/>
      <c r="J114" s="447"/>
      <c r="K114" s="447"/>
      <c r="L114" s="447"/>
      <c r="M114" s="447"/>
      <c r="N114" s="447"/>
      <c r="O114" s="447"/>
      <c r="P114" s="447"/>
      <c r="Q114" s="447"/>
      <c r="R114" s="447"/>
      <c r="S114" s="434"/>
      <c r="T114" s="433"/>
      <c r="U114" s="433"/>
    </row>
    <row r="115" spans="1:21" ht="51">
      <c r="A115" s="407" t="s">
        <v>1215</v>
      </c>
      <c r="B115" s="430"/>
      <c r="C115" s="436"/>
      <c r="D115" s="407" t="s">
        <v>1216</v>
      </c>
      <c r="E115" s="446" t="s">
        <v>1217</v>
      </c>
      <c r="F115" s="430" t="s">
        <v>1218</v>
      </c>
      <c r="G115" s="432"/>
      <c r="H115" s="432"/>
      <c r="I115" s="432"/>
      <c r="J115" s="432"/>
      <c r="K115" s="432"/>
      <c r="L115" s="432"/>
      <c r="M115" s="432"/>
      <c r="N115" s="432"/>
      <c r="O115" s="432"/>
      <c r="P115" s="432"/>
      <c r="Q115" s="432"/>
      <c r="R115" s="432"/>
      <c r="S115" s="448"/>
      <c r="T115" s="449"/>
      <c r="U115" s="449"/>
    </row>
    <row r="116" spans="1:21" ht="25.5">
      <c r="A116" s="2062" t="s">
        <v>1219</v>
      </c>
      <c r="B116" s="2069"/>
      <c r="C116" s="2093"/>
      <c r="D116" s="407" t="s">
        <v>1220</v>
      </c>
      <c r="E116" s="2069" t="s">
        <v>1221</v>
      </c>
      <c r="F116" s="2070" t="s">
        <v>1222</v>
      </c>
      <c r="G116" s="397"/>
      <c r="H116" s="397"/>
      <c r="I116" s="397"/>
      <c r="J116" s="397"/>
      <c r="K116" s="397"/>
      <c r="L116" s="397"/>
      <c r="M116" s="397"/>
      <c r="N116" s="397"/>
      <c r="O116" s="397"/>
      <c r="P116" s="397"/>
      <c r="Q116" s="397"/>
      <c r="R116" s="397"/>
      <c r="S116" s="2069"/>
      <c r="T116" s="2065"/>
      <c r="U116" s="2065"/>
    </row>
    <row r="117" spans="1:21">
      <c r="A117" s="2062"/>
      <c r="B117" s="2069"/>
      <c r="C117" s="2093"/>
      <c r="D117" s="407" t="s">
        <v>1223</v>
      </c>
      <c r="E117" s="2069"/>
      <c r="F117" s="2070"/>
      <c r="G117" s="397"/>
      <c r="H117" s="397"/>
      <c r="I117" s="397"/>
      <c r="J117" s="397"/>
      <c r="K117" s="397"/>
      <c r="L117" s="397"/>
      <c r="M117" s="397"/>
      <c r="N117" s="397"/>
      <c r="O117" s="397"/>
      <c r="P117" s="397"/>
      <c r="Q117" s="397"/>
      <c r="R117" s="397"/>
      <c r="S117" s="2069"/>
      <c r="T117" s="2065"/>
      <c r="U117" s="2065"/>
    </row>
    <row r="118" spans="1:21">
      <c r="A118" s="2062"/>
      <c r="B118" s="2069"/>
      <c r="C118" s="2093"/>
      <c r="D118" s="407" t="s">
        <v>1224</v>
      </c>
      <c r="E118" s="2069"/>
      <c r="F118" s="2070"/>
      <c r="G118" s="397"/>
      <c r="H118" s="397"/>
      <c r="I118" s="397"/>
      <c r="J118" s="397"/>
      <c r="K118" s="397"/>
      <c r="L118" s="397"/>
      <c r="M118" s="397"/>
      <c r="N118" s="397"/>
      <c r="O118" s="397"/>
      <c r="P118" s="397"/>
      <c r="Q118" s="397"/>
      <c r="R118" s="397"/>
      <c r="S118" s="2069"/>
      <c r="T118" s="2065"/>
      <c r="U118" s="2065"/>
    </row>
    <row r="119" spans="1:21">
      <c r="A119" s="2062"/>
      <c r="B119" s="2069"/>
      <c r="C119" s="2093"/>
      <c r="D119" s="407" t="s">
        <v>1225</v>
      </c>
      <c r="E119" s="2069"/>
      <c r="F119" s="2070"/>
      <c r="G119" s="397"/>
      <c r="H119" s="397"/>
      <c r="I119" s="397"/>
      <c r="J119" s="397"/>
      <c r="K119" s="397"/>
      <c r="L119" s="397"/>
      <c r="M119" s="397"/>
      <c r="N119" s="397"/>
      <c r="O119" s="397"/>
      <c r="P119" s="397"/>
      <c r="Q119" s="397"/>
      <c r="R119" s="397"/>
      <c r="S119" s="2069"/>
      <c r="T119" s="2065"/>
      <c r="U119" s="2065"/>
    </row>
    <row r="120" spans="1:21">
      <c r="A120" s="2062" t="s">
        <v>1226</v>
      </c>
      <c r="B120" s="2076"/>
      <c r="C120" s="2093"/>
      <c r="D120" s="407" t="s">
        <v>1227</v>
      </c>
      <c r="E120" s="2076" t="s">
        <v>1228</v>
      </c>
      <c r="F120" s="2076" t="s">
        <v>1229</v>
      </c>
      <c r="G120" s="397"/>
      <c r="H120" s="397"/>
      <c r="I120" s="397"/>
      <c r="J120" s="406"/>
      <c r="K120" s="406"/>
      <c r="L120" s="406"/>
      <c r="M120" s="406"/>
      <c r="N120" s="406"/>
      <c r="O120" s="406"/>
      <c r="P120" s="406"/>
      <c r="Q120" s="406"/>
      <c r="R120" s="406"/>
      <c r="S120" s="2069"/>
      <c r="T120" s="2065"/>
      <c r="U120" s="2065"/>
    </row>
    <row r="121" spans="1:21">
      <c r="A121" s="2062"/>
      <c r="B121" s="2076"/>
      <c r="C121" s="2093"/>
      <c r="D121" s="407" t="s">
        <v>1230</v>
      </c>
      <c r="E121" s="2076"/>
      <c r="F121" s="2076"/>
      <c r="G121" s="397"/>
      <c r="H121" s="397"/>
      <c r="I121" s="397"/>
      <c r="J121" s="406"/>
      <c r="K121" s="406"/>
      <c r="L121" s="406"/>
      <c r="M121" s="406"/>
      <c r="N121" s="406"/>
      <c r="O121" s="406"/>
      <c r="P121" s="406"/>
      <c r="Q121" s="406"/>
      <c r="R121" s="406"/>
      <c r="S121" s="2069"/>
      <c r="T121" s="2065"/>
      <c r="U121" s="2065"/>
    </row>
    <row r="122" spans="1:21" ht="25.5">
      <c r="A122" s="2062"/>
      <c r="B122" s="2076"/>
      <c r="C122" s="2093"/>
      <c r="D122" s="407" t="s">
        <v>1231</v>
      </c>
      <c r="E122" s="2076"/>
      <c r="F122" s="2076"/>
      <c r="G122" s="397"/>
      <c r="H122" s="397"/>
      <c r="I122" s="397"/>
      <c r="J122" s="406"/>
      <c r="K122" s="406"/>
      <c r="L122" s="406"/>
      <c r="M122" s="406"/>
      <c r="N122" s="406"/>
      <c r="O122" s="406"/>
      <c r="P122" s="406"/>
      <c r="Q122" s="406"/>
      <c r="R122" s="406"/>
      <c r="S122" s="2069"/>
      <c r="T122" s="2065"/>
      <c r="U122" s="2065"/>
    </row>
    <row r="123" spans="1:21" ht="25.5">
      <c r="A123" s="2062"/>
      <c r="B123" s="2076"/>
      <c r="C123" s="2093"/>
      <c r="D123" s="407" t="s">
        <v>1232</v>
      </c>
      <c r="E123" s="2076"/>
      <c r="F123" s="2076"/>
      <c r="G123" s="397"/>
      <c r="H123" s="397"/>
      <c r="I123" s="397"/>
      <c r="J123" s="406"/>
      <c r="K123" s="406"/>
      <c r="L123" s="406"/>
      <c r="M123" s="406"/>
      <c r="N123" s="406"/>
      <c r="O123" s="406"/>
      <c r="P123" s="406"/>
      <c r="Q123" s="406"/>
      <c r="R123" s="406"/>
      <c r="S123" s="2069"/>
      <c r="T123" s="2065"/>
      <c r="U123" s="2065"/>
    </row>
    <row r="124" spans="1:21" ht="25.5">
      <c r="A124" s="2062"/>
      <c r="B124" s="2076"/>
      <c r="C124" s="2093"/>
      <c r="D124" s="407" t="s">
        <v>1233</v>
      </c>
      <c r="E124" s="2076"/>
      <c r="F124" s="2076"/>
      <c r="G124" s="397"/>
      <c r="H124" s="397"/>
      <c r="I124" s="397"/>
      <c r="J124" s="397"/>
      <c r="K124" s="406"/>
      <c r="L124" s="406"/>
      <c r="M124" s="406"/>
      <c r="N124" s="406"/>
      <c r="O124" s="406"/>
      <c r="P124" s="406"/>
      <c r="Q124" s="406"/>
      <c r="R124" s="406"/>
      <c r="S124" s="2069"/>
      <c r="T124" s="2065"/>
      <c r="U124" s="2065"/>
    </row>
    <row r="125" spans="1:21" ht="25.5">
      <c r="A125" s="2062"/>
      <c r="B125" s="2076"/>
      <c r="C125" s="2093"/>
      <c r="D125" s="407" t="s">
        <v>1234</v>
      </c>
      <c r="E125" s="2076"/>
      <c r="F125" s="2076"/>
      <c r="G125" s="398"/>
      <c r="H125" s="398"/>
      <c r="I125" s="398"/>
      <c r="J125" s="398"/>
      <c r="K125" s="406"/>
      <c r="L125" s="406"/>
      <c r="M125" s="397"/>
      <c r="N125" s="397"/>
      <c r="O125" s="397"/>
      <c r="P125" s="406"/>
      <c r="Q125" s="406"/>
      <c r="R125" s="406"/>
      <c r="S125" s="2069"/>
      <c r="T125" s="2065"/>
      <c r="U125" s="2065"/>
    </row>
    <row r="126" spans="1:21">
      <c r="A126" s="2062"/>
      <c r="B126" s="2076"/>
      <c r="C126" s="2093"/>
      <c r="D126" s="407" t="s">
        <v>1235</v>
      </c>
      <c r="E126" s="2076"/>
      <c r="F126" s="2076"/>
      <c r="G126" s="397"/>
      <c r="H126" s="397"/>
      <c r="I126" s="397"/>
      <c r="J126" s="406"/>
      <c r="K126" s="406"/>
      <c r="L126" s="406"/>
      <c r="M126" s="397"/>
      <c r="N126" s="397"/>
      <c r="O126" s="397"/>
      <c r="P126" s="406"/>
      <c r="Q126" s="406"/>
      <c r="R126" s="406"/>
      <c r="S126" s="2069"/>
      <c r="T126" s="412"/>
      <c r="U126" s="412"/>
    </row>
    <row r="127" spans="1:21">
      <c r="A127" s="2094" t="s">
        <v>1236</v>
      </c>
      <c r="B127" s="2076"/>
      <c r="C127" s="2095"/>
      <c r="D127" s="439" t="s">
        <v>1237</v>
      </c>
      <c r="E127" s="2061" t="s">
        <v>1052</v>
      </c>
      <c r="F127" s="2076" t="s">
        <v>1238</v>
      </c>
      <c r="G127" s="397"/>
      <c r="H127" s="397"/>
      <c r="I127" s="397"/>
      <c r="J127" s="397"/>
      <c r="K127" s="397"/>
      <c r="L127" s="397"/>
      <c r="M127" s="450"/>
      <c r="N127" s="450"/>
      <c r="O127" s="450"/>
      <c r="P127" s="450"/>
      <c r="Q127" s="450"/>
      <c r="R127" s="450"/>
      <c r="S127" s="2080"/>
      <c r="T127" s="2096"/>
      <c r="U127" s="2096"/>
    </row>
    <row r="128" spans="1:21">
      <c r="A128" s="2094"/>
      <c r="B128" s="2076"/>
      <c r="C128" s="2095"/>
      <c r="D128" s="439" t="s">
        <v>1239</v>
      </c>
      <c r="E128" s="2061"/>
      <c r="F128" s="2076"/>
      <c r="G128" s="450"/>
      <c r="H128" s="450"/>
      <c r="I128" s="450"/>
      <c r="J128" s="450"/>
      <c r="K128" s="450"/>
      <c r="L128" s="450"/>
      <c r="M128" s="397"/>
      <c r="N128" s="397"/>
      <c r="O128" s="397"/>
      <c r="P128" s="397"/>
      <c r="Q128" s="397"/>
      <c r="R128" s="397"/>
      <c r="S128" s="2080"/>
      <c r="T128" s="2096"/>
      <c r="U128" s="2096"/>
    </row>
    <row r="129" spans="1:21">
      <c r="A129" s="2062" t="s">
        <v>1240</v>
      </c>
      <c r="B129" s="2076"/>
      <c r="C129" s="2095"/>
      <c r="D129" s="439" t="s">
        <v>1237</v>
      </c>
      <c r="E129" s="2076" t="s">
        <v>1052</v>
      </c>
      <c r="F129" s="2076" t="s">
        <v>1238</v>
      </c>
      <c r="G129" s="397"/>
      <c r="H129" s="397"/>
      <c r="I129" s="397"/>
      <c r="J129" s="397"/>
      <c r="K129" s="397"/>
      <c r="L129" s="397"/>
      <c r="M129" s="450"/>
      <c r="N129" s="450"/>
      <c r="O129" s="450"/>
      <c r="P129" s="450"/>
      <c r="Q129" s="450"/>
      <c r="R129" s="450"/>
      <c r="S129" s="2080"/>
      <c r="T129" s="2096"/>
      <c r="U129" s="2096"/>
    </row>
    <row r="130" spans="1:21">
      <c r="A130" s="2062"/>
      <c r="B130" s="2076"/>
      <c r="C130" s="2095"/>
      <c r="D130" s="439" t="s">
        <v>1239</v>
      </c>
      <c r="E130" s="2076"/>
      <c r="F130" s="2076"/>
      <c r="G130" s="450"/>
      <c r="H130" s="450"/>
      <c r="I130" s="450"/>
      <c r="J130" s="450"/>
      <c r="K130" s="450"/>
      <c r="L130" s="450"/>
      <c r="M130" s="397"/>
      <c r="N130" s="397"/>
      <c r="O130" s="397"/>
      <c r="P130" s="397"/>
      <c r="Q130" s="397"/>
      <c r="R130" s="397"/>
      <c r="S130" s="2080"/>
      <c r="T130" s="2096"/>
      <c r="U130" s="2096"/>
    </row>
    <row r="131" spans="1:21" ht="18" customHeight="1">
      <c r="A131" s="2097" t="s">
        <v>1241</v>
      </c>
      <c r="B131" s="2076"/>
      <c r="C131" s="2095"/>
      <c r="D131" s="451" t="s">
        <v>1242</v>
      </c>
      <c r="E131" s="2080" t="s">
        <v>1243</v>
      </c>
      <c r="F131" s="2085" t="s">
        <v>1238</v>
      </c>
      <c r="G131" s="397"/>
      <c r="H131" s="397"/>
      <c r="I131" s="397"/>
      <c r="J131" s="397"/>
      <c r="K131" s="397"/>
      <c r="L131" s="397"/>
      <c r="M131" s="397"/>
      <c r="N131" s="397"/>
      <c r="O131" s="397"/>
      <c r="P131" s="397"/>
      <c r="Q131" s="397"/>
      <c r="R131" s="397"/>
      <c r="S131" s="2080"/>
      <c r="T131" s="2065"/>
      <c r="U131" s="2065"/>
    </row>
    <row r="132" spans="1:21" ht="29.25" customHeight="1">
      <c r="A132" s="2097"/>
      <c r="B132" s="2076"/>
      <c r="C132" s="2095"/>
      <c r="D132" s="451" t="s">
        <v>1244</v>
      </c>
      <c r="E132" s="2080"/>
      <c r="F132" s="2085"/>
      <c r="G132" s="397"/>
      <c r="H132" s="397"/>
      <c r="I132" s="397"/>
      <c r="J132" s="397"/>
      <c r="K132" s="397"/>
      <c r="L132" s="397"/>
      <c r="M132" s="397"/>
      <c r="N132" s="397"/>
      <c r="O132" s="397"/>
      <c r="P132" s="397"/>
      <c r="Q132" s="397"/>
      <c r="R132" s="397"/>
      <c r="S132" s="2080"/>
      <c r="T132" s="2065"/>
      <c r="U132" s="2065"/>
    </row>
    <row r="133" spans="1:21" ht="22.5" customHeight="1">
      <c r="A133" s="2097"/>
      <c r="B133" s="2076"/>
      <c r="C133" s="2095"/>
      <c r="D133" s="451" t="s">
        <v>1245</v>
      </c>
      <c r="E133" s="2080"/>
      <c r="F133" s="2085"/>
      <c r="G133" s="397"/>
      <c r="H133" s="397"/>
      <c r="I133" s="397"/>
      <c r="J133" s="397"/>
      <c r="K133" s="397"/>
      <c r="L133" s="397"/>
      <c r="M133" s="397"/>
      <c r="N133" s="397"/>
      <c r="O133" s="397"/>
      <c r="P133" s="397"/>
      <c r="Q133" s="397"/>
      <c r="R133" s="397"/>
      <c r="S133" s="2080"/>
      <c r="T133" s="2065"/>
      <c r="U133" s="2065"/>
    </row>
    <row r="134" spans="1:21" ht="21.75" customHeight="1">
      <c r="A134" s="2062" t="s">
        <v>1246</v>
      </c>
      <c r="B134" s="2076"/>
      <c r="C134" s="2093"/>
      <c r="D134" s="407" t="s">
        <v>1247</v>
      </c>
      <c r="E134" s="2076" t="s">
        <v>1248</v>
      </c>
      <c r="F134" s="2076" t="s">
        <v>1249</v>
      </c>
      <c r="G134" s="406"/>
      <c r="H134" s="406"/>
      <c r="I134" s="406"/>
      <c r="J134" s="397"/>
      <c r="K134" s="397"/>
      <c r="L134" s="397"/>
      <c r="M134" s="406"/>
      <c r="N134" s="406"/>
      <c r="O134" s="406"/>
      <c r="P134" s="406"/>
      <c r="Q134" s="406"/>
      <c r="R134" s="406"/>
      <c r="S134" s="414"/>
      <c r="T134" s="412"/>
      <c r="U134" s="412"/>
    </row>
    <row r="135" spans="1:21" ht="21.75" customHeight="1">
      <c r="A135" s="2062"/>
      <c r="B135" s="2076"/>
      <c r="C135" s="2093"/>
      <c r="D135" s="407" t="s">
        <v>1250</v>
      </c>
      <c r="E135" s="2076"/>
      <c r="F135" s="2076"/>
      <c r="G135" s="406"/>
      <c r="H135" s="406"/>
      <c r="I135" s="406"/>
      <c r="J135" s="397"/>
      <c r="K135" s="397"/>
      <c r="L135" s="397"/>
      <c r="M135" s="406"/>
      <c r="N135" s="406"/>
      <c r="O135" s="406"/>
      <c r="P135" s="406"/>
      <c r="Q135" s="406"/>
      <c r="R135" s="406"/>
      <c r="S135" s="414"/>
      <c r="T135" s="412"/>
      <c r="U135" s="412"/>
    </row>
    <row r="136" spans="1:21" ht="32.25" customHeight="1">
      <c r="A136" s="2069" t="s">
        <v>1251</v>
      </c>
      <c r="B136" s="2076" t="s">
        <v>1252</v>
      </c>
      <c r="C136" s="2095">
        <v>12</v>
      </c>
      <c r="D136" s="407" t="s">
        <v>1253</v>
      </c>
      <c r="E136" s="2069" t="s">
        <v>1254</v>
      </c>
      <c r="F136" s="2076" t="s">
        <v>1255</v>
      </c>
      <c r="G136" s="408"/>
      <c r="H136" s="408"/>
      <c r="I136" s="408"/>
      <c r="J136" s="408"/>
      <c r="K136" s="408"/>
      <c r="L136" s="408"/>
      <c r="M136" s="408"/>
      <c r="N136" s="408"/>
      <c r="O136" s="408"/>
      <c r="P136" s="408"/>
      <c r="Q136" s="408"/>
      <c r="R136" s="408"/>
      <c r="S136" s="2099"/>
      <c r="T136" s="2100"/>
      <c r="U136" s="2100"/>
    </row>
    <row r="137" spans="1:21" ht="39" customHeight="1">
      <c r="A137" s="2069"/>
      <c r="B137" s="2076"/>
      <c r="C137" s="2095"/>
      <c r="D137" s="407" t="s">
        <v>1256</v>
      </c>
      <c r="E137" s="2069"/>
      <c r="F137" s="2076"/>
      <c r="G137" s="408"/>
      <c r="H137" s="408"/>
      <c r="I137" s="408"/>
      <c r="J137" s="408"/>
      <c r="K137" s="408"/>
      <c r="L137" s="408"/>
      <c r="M137" s="408"/>
      <c r="N137" s="408"/>
      <c r="O137" s="408"/>
      <c r="P137" s="408"/>
      <c r="Q137" s="408"/>
      <c r="R137" s="408"/>
      <c r="S137" s="2099"/>
      <c r="T137" s="2100"/>
      <c r="U137" s="2100"/>
    </row>
    <row r="138" spans="1:21" ht="43.5" customHeight="1">
      <c r="A138" s="2062" t="s">
        <v>1257</v>
      </c>
      <c r="B138" s="2076" t="s">
        <v>1258</v>
      </c>
      <c r="C138" s="2095">
        <v>4</v>
      </c>
      <c r="D138" s="407" t="s">
        <v>1259</v>
      </c>
      <c r="E138" s="2069" t="s">
        <v>1260</v>
      </c>
      <c r="F138" s="2076" t="s">
        <v>1238</v>
      </c>
      <c r="G138" s="408"/>
      <c r="H138" s="409"/>
      <c r="I138" s="409"/>
      <c r="J138" s="408"/>
      <c r="K138" s="409"/>
      <c r="L138" s="409"/>
      <c r="M138" s="408"/>
      <c r="N138" s="409"/>
      <c r="O138" s="409"/>
      <c r="P138" s="408"/>
      <c r="Q138" s="409"/>
      <c r="R138" s="409"/>
      <c r="S138" s="2099"/>
      <c r="T138" s="2098"/>
      <c r="U138" s="2098"/>
    </row>
    <row r="139" spans="1:21" ht="29.25" customHeight="1">
      <c r="A139" s="2062"/>
      <c r="B139" s="2076"/>
      <c r="C139" s="2095"/>
      <c r="D139" s="407" t="s">
        <v>1261</v>
      </c>
      <c r="E139" s="2069"/>
      <c r="F139" s="2076"/>
      <c r="G139" s="409"/>
      <c r="H139" s="408"/>
      <c r="I139" s="409"/>
      <c r="J139" s="409"/>
      <c r="K139" s="408"/>
      <c r="L139" s="409"/>
      <c r="M139" s="409"/>
      <c r="N139" s="408"/>
      <c r="O139" s="409"/>
      <c r="P139" s="409"/>
      <c r="Q139" s="408"/>
      <c r="R139" s="409"/>
      <c r="S139" s="2099"/>
      <c r="T139" s="2098"/>
      <c r="U139" s="2098"/>
    </row>
    <row r="140" spans="1:21" ht="35.25" customHeight="1">
      <c r="A140" s="2062"/>
      <c r="B140" s="2076"/>
      <c r="C140" s="2095"/>
      <c r="D140" s="407" t="s">
        <v>1262</v>
      </c>
      <c r="E140" s="2069"/>
      <c r="F140" s="2076"/>
      <c r="G140" s="409"/>
      <c r="H140" s="409"/>
      <c r="I140" s="408"/>
      <c r="J140" s="409"/>
      <c r="K140" s="409"/>
      <c r="L140" s="408"/>
      <c r="M140" s="409"/>
      <c r="N140" s="409"/>
      <c r="O140" s="408"/>
      <c r="P140" s="409"/>
      <c r="Q140" s="409"/>
      <c r="R140" s="408"/>
      <c r="S140" s="2099"/>
      <c r="T140" s="2098"/>
      <c r="U140" s="2098"/>
    </row>
    <row r="141" spans="1:21" ht="33.75" customHeight="1">
      <c r="A141" s="2062" t="s">
        <v>1263</v>
      </c>
      <c r="B141" s="2076" t="s">
        <v>1258</v>
      </c>
      <c r="C141" s="2095">
        <v>48</v>
      </c>
      <c r="D141" s="407" t="s">
        <v>1264</v>
      </c>
      <c r="E141" s="2069" t="s">
        <v>1265</v>
      </c>
      <c r="F141" s="2076" t="s">
        <v>1266</v>
      </c>
      <c r="G141" s="408"/>
      <c r="H141" s="408"/>
      <c r="I141" s="408"/>
      <c r="J141" s="408"/>
      <c r="K141" s="408"/>
      <c r="L141" s="408"/>
      <c r="M141" s="409"/>
      <c r="N141" s="409"/>
      <c r="O141" s="409"/>
      <c r="P141" s="409"/>
      <c r="Q141" s="409"/>
      <c r="R141" s="409"/>
      <c r="S141" s="452"/>
      <c r="T141" s="453"/>
      <c r="U141" s="453"/>
    </row>
    <row r="142" spans="1:21" ht="30" customHeight="1">
      <c r="A142" s="2062"/>
      <c r="B142" s="2076"/>
      <c r="C142" s="2095"/>
      <c r="D142" s="407" t="s">
        <v>1267</v>
      </c>
      <c r="E142" s="2069"/>
      <c r="F142" s="2076"/>
      <c r="G142" s="409"/>
      <c r="H142" s="409"/>
      <c r="I142" s="409"/>
      <c r="J142" s="409"/>
      <c r="K142" s="409"/>
      <c r="L142" s="409"/>
      <c r="M142" s="408"/>
      <c r="N142" s="408"/>
      <c r="O142" s="408"/>
      <c r="P142" s="408"/>
      <c r="Q142" s="408"/>
      <c r="R142" s="408"/>
      <c r="S142" s="452"/>
      <c r="T142" s="453"/>
      <c r="U142" s="453"/>
    </row>
    <row r="143" spans="1:21" ht="27.75" customHeight="1">
      <c r="A143" s="2062" t="s">
        <v>1268</v>
      </c>
      <c r="B143" s="2076" t="s">
        <v>1258</v>
      </c>
      <c r="C143" s="2095">
        <v>4</v>
      </c>
      <c r="D143" s="407" t="s">
        <v>1259</v>
      </c>
      <c r="E143" s="2079" t="s">
        <v>1269</v>
      </c>
      <c r="F143" s="2076" t="s">
        <v>1238</v>
      </c>
      <c r="G143" s="408"/>
      <c r="H143" s="409"/>
      <c r="I143" s="409"/>
      <c r="J143" s="408"/>
      <c r="K143" s="409"/>
      <c r="L143" s="409"/>
      <c r="M143" s="408"/>
      <c r="N143" s="409"/>
      <c r="O143" s="409"/>
      <c r="P143" s="408"/>
      <c r="Q143" s="409"/>
      <c r="R143" s="409"/>
      <c r="S143" s="2099"/>
      <c r="T143" s="2098"/>
      <c r="U143" s="2098"/>
    </row>
    <row r="144" spans="1:21" ht="27" customHeight="1">
      <c r="A144" s="2062"/>
      <c r="B144" s="2076"/>
      <c r="C144" s="2095"/>
      <c r="D144" s="407" t="s">
        <v>1261</v>
      </c>
      <c r="E144" s="2079"/>
      <c r="F144" s="2076"/>
      <c r="G144" s="409"/>
      <c r="H144" s="408"/>
      <c r="I144" s="409"/>
      <c r="J144" s="409"/>
      <c r="K144" s="408"/>
      <c r="L144" s="409"/>
      <c r="M144" s="409"/>
      <c r="N144" s="408"/>
      <c r="O144" s="409"/>
      <c r="P144" s="409"/>
      <c r="Q144" s="408"/>
      <c r="R144" s="409"/>
      <c r="S144" s="2099"/>
      <c r="T144" s="2098"/>
      <c r="U144" s="2098"/>
    </row>
    <row r="145" spans="1:21" ht="27" customHeight="1">
      <c r="A145" s="2062"/>
      <c r="B145" s="2076"/>
      <c r="C145" s="2095"/>
      <c r="D145" s="407" t="s">
        <v>1262</v>
      </c>
      <c r="E145" s="2079"/>
      <c r="F145" s="2076"/>
      <c r="G145" s="409"/>
      <c r="H145" s="409"/>
      <c r="I145" s="408"/>
      <c r="J145" s="409"/>
      <c r="K145" s="409"/>
      <c r="L145" s="408"/>
      <c r="M145" s="409"/>
      <c r="N145" s="409"/>
      <c r="O145" s="408"/>
      <c r="P145" s="409"/>
      <c r="Q145" s="409"/>
      <c r="R145" s="408"/>
      <c r="S145" s="2099"/>
      <c r="T145" s="2098"/>
      <c r="U145" s="2098"/>
    </row>
    <row r="146" spans="1:21" s="394" customFormat="1" ht="25.5">
      <c r="A146" s="2062" t="s">
        <v>1270</v>
      </c>
      <c r="B146" s="2076"/>
      <c r="C146" s="2077"/>
      <c r="D146" s="407" t="s">
        <v>1259</v>
      </c>
      <c r="E146" s="420" t="s">
        <v>1271</v>
      </c>
      <c r="F146" s="2076" t="s">
        <v>1272</v>
      </c>
      <c r="G146" s="408"/>
      <c r="H146" s="408"/>
      <c r="I146" s="408"/>
      <c r="J146" s="409"/>
      <c r="K146" s="409"/>
      <c r="L146" s="413"/>
      <c r="M146" s="413"/>
      <c r="N146" s="413"/>
      <c r="O146" s="413"/>
      <c r="P146" s="413"/>
      <c r="Q146" s="413"/>
      <c r="R146" s="413"/>
      <c r="S146" s="2101"/>
      <c r="T146" s="2073"/>
      <c r="U146" s="2073"/>
    </row>
    <row r="147" spans="1:21" s="394" customFormat="1" ht="22.5" customHeight="1">
      <c r="A147" s="2062"/>
      <c r="B147" s="2076"/>
      <c r="C147" s="2077"/>
      <c r="D147" s="407" t="s">
        <v>1261</v>
      </c>
      <c r="E147" s="2079" t="s">
        <v>1273</v>
      </c>
      <c r="F147" s="2076"/>
      <c r="G147" s="413"/>
      <c r="H147" s="413"/>
      <c r="I147" s="409"/>
      <c r="J147" s="408"/>
      <c r="K147" s="408"/>
      <c r="L147" s="408"/>
      <c r="M147" s="413"/>
      <c r="N147" s="413"/>
      <c r="O147" s="413"/>
      <c r="P147" s="413"/>
      <c r="Q147" s="413"/>
      <c r="R147" s="413"/>
      <c r="S147" s="2101"/>
      <c r="T147" s="2073"/>
      <c r="U147" s="2073"/>
    </row>
    <row r="148" spans="1:21" s="394" customFormat="1" ht="19.5" customHeight="1">
      <c r="A148" s="2062"/>
      <c r="B148" s="2076"/>
      <c r="C148" s="2077"/>
      <c r="D148" s="407" t="s">
        <v>1262</v>
      </c>
      <c r="E148" s="2079"/>
      <c r="F148" s="2076"/>
      <c r="G148" s="413"/>
      <c r="H148" s="413"/>
      <c r="I148" s="409"/>
      <c r="J148" s="409"/>
      <c r="K148" s="409"/>
      <c r="L148" s="413"/>
      <c r="M148" s="408"/>
      <c r="N148" s="408"/>
      <c r="O148" s="408"/>
      <c r="P148" s="413"/>
      <c r="Q148" s="413"/>
      <c r="R148" s="413"/>
      <c r="S148" s="2101"/>
      <c r="T148" s="2073"/>
      <c r="U148" s="2073"/>
    </row>
    <row r="149" spans="1:21" s="394" customFormat="1" ht="25.5">
      <c r="A149" s="2059" t="s">
        <v>1274</v>
      </c>
      <c r="B149" s="430"/>
      <c r="C149" s="436"/>
      <c r="D149" s="407" t="s">
        <v>1275</v>
      </c>
      <c r="E149" s="430" t="s">
        <v>1276</v>
      </c>
      <c r="F149" s="2076"/>
      <c r="G149" s="408"/>
      <c r="H149" s="408"/>
      <c r="I149" s="408"/>
      <c r="J149" s="408"/>
      <c r="K149" s="408"/>
      <c r="L149" s="408"/>
      <c r="M149" s="413"/>
      <c r="N149" s="413"/>
      <c r="O149" s="413"/>
      <c r="P149" s="413"/>
      <c r="Q149" s="413"/>
      <c r="R149" s="413"/>
      <c r="S149" s="422"/>
      <c r="T149" s="428"/>
      <c r="U149" s="428"/>
    </row>
    <row r="150" spans="1:21" s="394" customFormat="1" ht="25.5">
      <c r="A150" s="2059"/>
      <c r="B150" s="430"/>
      <c r="C150" s="436"/>
      <c r="D150" s="407" t="s">
        <v>1277</v>
      </c>
      <c r="E150" s="430" t="s">
        <v>1276</v>
      </c>
      <c r="F150" s="2076"/>
      <c r="G150" s="413"/>
      <c r="H150" s="413"/>
      <c r="I150" s="413"/>
      <c r="J150" s="413"/>
      <c r="K150" s="413"/>
      <c r="L150" s="413"/>
      <c r="M150" s="408"/>
      <c r="N150" s="408"/>
      <c r="O150" s="408"/>
      <c r="P150" s="408"/>
      <c r="Q150" s="408"/>
      <c r="R150" s="408"/>
      <c r="S150" s="422"/>
      <c r="T150" s="428"/>
      <c r="U150" s="428"/>
    </row>
    <row r="151" spans="1:21" ht="25.5" customHeight="1">
      <c r="A151" s="2062" t="s">
        <v>1278</v>
      </c>
      <c r="B151" s="2076" t="s">
        <v>1258</v>
      </c>
      <c r="C151" s="2095">
        <v>48</v>
      </c>
      <c r="D151" s="407" t="s">
        <v>1279</v>
      </c>
      <c r="E151" s="2069" t="s">
        <v>1280</v>
      </c>
      <c r="F151" s="2076" t="s">
        <v>1266</v>
      </c>
      <c r="G151" s="408"/>
      <c r="H151" s="408"/>
      <c r="I151" s="408"/>
      <c r="J151" s="408"/>
      <c r="K151" s="408"/>
      <c r="L151" s="408"/>
      <c r="M151" s="408"/>
      <c r="N151" s="408"/>
      <c r="O151" s="408"/>
      <c r="P151" s="408"/>
      <c r="Q151" s="408"/>
      <c r="R151" s="408"/>
      <c r="S151" s="452"/>
      <c r="T151" s="453"/>
      <c r="U151" s="453"/>
    </row>
    <row r="152" spans="1:21" ht="24" customHeight="1">
      <c r="A152" s="2062"/>
      <c r="B152" s="2076"/>
      <c r="C152" s="2095"/>
      <c r="D152" s="407" t="s">
        <v>1281</v>
      </c>
      <c r="E152" s="2069"/>
      <c r="F152" s="2076"/>
      <c r="G152" s="408"/>
      <c r="H152" s="408"/>
      <c r="I152" s="408"/>
      <c r="J152" s="408"/>
      <c r="K152" s="408"/>
      <c r="L152" s="408"/>
      <c r="M152" s="408"/>
      <c r="N152" s="408"/>
      <c r="O152" s="408"/>
      <c r="P152" s="408"/>
      <c r="Q152" s="408"/>
      <c r="R152" s="408"/>
      <c r="S152" s="452"/>
      <c r="T152" s="453"/>
      <c r="U152" s="453"/>
    </row>
    <row r="153" spans="1:21" ht="27" customHeight="1">
      <c r="A153" s="2062" t="s">
        <v>1282</v>
      </c>
      <c r="B153" s="410"/>
      <c r="C153" s="410"/>
      <c r="D153" s="407" t="s">
        <v>1283</v>
      </c>
      <c r="E153" s="2069" t="s">
        <v>1284</v>
      </c>
      <c r="F153" s="2076" t="s">
        <v>1285</v>
      </c>
      <c r="G153" s="409"/>
      <c r="H153" s="409"/>
      <c r="I153" s="409"/>
      <c r="J153" s="409"/>
      <c r="K153" s="409"/>
      <c r="L153" s="409"/>
      <c r="M153" s="409"/>
      <c r="N153" s="409"/>
      <c r="O153" s="409"/>
      <c r="P153" s="408"/>
      <c r="Q153" s="408"/>
      <c r="R153" s="408"/>
      <c r="S153" s="452"/>
      <c r="T153" s="410"/>
      <c r="U153" s="410"/>
    </row>
    <row r="154" spans="1:21" ht="34.5" customHeight="1">
      <c r="A154" s="2062"/>
      <c r="B154" s="410"/>
      <c r="C154" s="410"/>
      <c r="D154" s="407" t="s">
        <v>1286</v>
      </c>
      <c r="E154" s="2069"/>
      <c r="F154" s="2076"/>
      <c r="G154" s="409"/>
      <c r="H154" s="409"/>
      <c r="I154" s="409"/>
      <c r="J154" s="409"/>
      <c r="K154" s="409"/>
      <c r="L154" s="409"/>
      <c r="M154" s="409"/>
      <c r="N154" s="409"/>
      <c r="O154" s="409"/>
      <c r="P154" s="408"/>
      <c r="Q154" s="408"/>
      <c r="R154" s="408"/>
      <c r="S154" s="452"/>
      <c r="T154" s="410"/>
      <c r="U154" s="410"/>
    </row>
    <row r="155" spans="1:21" ht="29.25" customHeight="1">
      <c r="A155" s="2062" t="s">
        <v>1287</v>
      </c>
      <c r="B155" s="410"/>
      <c r="C155" s="410"/>
      <c r="D155" s="407" t="s">
        <v>1288</v>
      </c>
      <c r="E155" s="2069" t="s">
        <v>1289</v>
      </c>
      <c r="F155" s="2076"/>
      <c r="G155" s="409"/>
      <c r="H155" s="409"/>
      <c r="I155" s="409"/>
      <c r="J155" s="409"/>
      <c r="K155" s="409"/>
      <c r="L155" s="409"/>
      <c r="M155" s="409"/>
      <c r="N155" s="409"/>
      <c r="O155" s="408"/>
      <c r="P155" s="408"/>
      <c r="Q155" s="408"/>
      <c r="R155" s="409"/>
      <c r="S155" s="452"/>
      <c r="T155" s="410"/>
      <c r="U155" s="410"/>
    </row>
    <row r="156" spans="1:21" ht="31.5" customHeight="1">
      <c r="A156" s="2062"/>
      <c r="B156" s="410"/>
      <c r="C156" s="410"/>
      <c r="D156" s="407" t="s">
        <v>1286</v>
      </c>
      <c r="E156" s="2069"/>
      <c r="F156" s="2076"/>
      <c r="G156" s="409"/>
      <c r="H156" s="409"/>
      <c r="I156" s="409"/>
      <c r="J156" s="409"/>
      <c r="K156" s="409"/>
      <c r="L156" s="409"/>
      <c r="M156" s="409"/>
      <c r="N156" s="409"/>
      <c r="O156" s="408"/>
      <c r="P156" s="408"/>
      <c r="Q156" s="408"/>
      <c r="R156" s="409"/>
      <c r="S156" s="452"/>
      <c r="T156" s="410"/>
      <c r="U156" s="410"/>
    </row>
    <row r="157" spans="1:21" ht="36.75" customHeight="1">
      <c r="A157" s="2062" t="s">
        <v>1290</v>
      </c>
      <c r="B157" s="410"/>
      <c r="C157" s="410"/>
      <c r="D157" s="407" t="s">
        <v>1291</v>
      </c>
      <c r="E157" s="2069" t="s">
        <v>1292</v>
      </c>
      <c r="F157" s="2076"/>
      <c r="G157" s="408"/>
      <c r="H157" s="409"/>
      <c r="I157" s="409"/>
      <c r="J157" s="409"/>
      <c r="K157" s="409"/>
      <c r="L157" s="409"/>
      <c r="M157" s="409"/>
      <c r="N157" s="409"/>
      <c r="O157" s="409"/>
      <c r="P157" s="409"/>
      <c r="Q157" s="409"/>
      <c r="R157" s="409"/>
      <c r="S157" s="452"/>
      <c r="T157" s="410"/>
      <c r="U157" s="410"/>
    </row>
    <row r="158" spans="1:21" ht="28.5" customHeight="1">
      <c r="A158" s="2062"/>
      <c r="B158" s="410"/>
      <c r="C158" s="410"/>
      <c r="D158" s="407" t="s">
        <v>1286</v>
      </c>
      <c r="E158" s="2069"/>
      <c r="F158" s="2076"/>
      <c r="G158" s="408"/>
      <c r="H158" s="409"/>
      <c r="I158" s="409"/>
      <c r="J158" s="409"/>
      <c r="K158" s="409"/>
      <c r="L158" s="409"/>
      <c r="M158" s="409"/>
      <c r="N158" s="409"/>
      <c r="O158" s="409"/>
      <c r="P158" s="409"/>
      <c r="Q158" s="409"/>
      <c r="R158" s="409"/>
      <c r="S158" s="452"/>
      <c r="T158" s="410"/>
      <c r="U158" s="410"/>
    </row>
    <row r="159" spans="1:21" ht="22.5" customHeight="1">
      <c r="A159" s="2062" t="s">
        <v>1293</v>
      </c>
      <c r="B159" s="410"/>
      <c r="C159" s="410"/>
      <c r="D159" s="407" t="s">
        <v>1291</v>
      </c>
      <c r="E159" s="2069" t="s">
        <v>1294</v>
      </c>
      <c r="F159" s="2076"/>
      <c r="G159" s="408"/>
      <c r="H159" s="408"/>
      <c r="I159" s="408"/>
      <c r="J159" s="408"/>
      <c r="K159" s="408"/>
      <c r="L159" s="408"/>
      <c r="M159" s="408"/>
      <c r="N159" s="408"/>
      <c r="O159" s="408"/>
      <c r="P159" s="408"/>
      <c r="Q159" s="408"/>
      <c r="R159" s="408"/>
      <c r="S159" s="452"/>
      <c r="T159" s="410"/>
      <c r="U159" s="410"/>
    </row>
    <row r="160" spans="1:21" ht="27.75" customHeight="1">
      <c r="A160" s="2062"/>
      <c r="B160" s="410"/>
      <c r="C160" s="410"/>
      <c r="D160" s="407" t="s">
        <v>1286</v>
      </c>
      <c r="E160" s="2069"/>
      <c r="F160" s="2076"/>
      <c r="G160" s="408"/>
      <c r="H160" s="408"/>
      <c r="I160" s="408"/>
      <c r="J160" s="408"/>
      <c r="K160" s="408"/>
      <c r="L160" s="408"/>
      <c r="M160" s="408"/>
      <c r="N160" s="408"/>
      <c r="O160" s="408"/>
      <c r="P160" s="408"/>
      <c r="Q160" s="408"/>
      <c r="R160" s="408"/>
      <c r="S160" s="452"/>
      <c r="T160" s="410"/>
      <c r="U160" s="410"/>
    </row>
    <row r="161" spans="1:21" ht="14.25">
      <c r="A161" s="2062" t="s">
        <v>1295</v>
      </c>
      <c r="B161" s="410"/>
      <c r="C161" s="410"/>
      <c r="D161" s="407" t="s">
        <v>1296</v>
      </c>
      <c r="E161" s="2069" t="s">
        <v>1297</v>
      </c>
      <c r="F161" s="2076"/>
      <c r="G161" s="408"/>
      <c r="H161" s="408"/>
      <c r="I161" s="408"/>
      <c r="J161" s="408"/>
      <c r="K161" s="408"/>
      <c r="L161" s="408"/>
      <c r="M161" s="408"/>
      <c r="N161" s="408"/>
      <c r="O161" s="408"/>
      <c r="P161" s="408"/>
      <c r="Q161" s="408"/>
      <c r="R161" s="408"/>
      <c r="S161" s="452"/>
      <c r="T161" s="410"/>
      <c r="U161" s="410"/>
    </row>
    <row r="162" spans="1:21" ht="30.75" customHeight="1">
      <c r="A162" s="2062"/>
      <c r="B162" s="410"/>
      <c r="C162" s="410"/>
      <c r="D162" s="407" t="s">
        <v>1286</v>
      </c>
      <c r="E162" s="2069"/>
      <c r="F162" s="2076"/>
      <c r="G162" s="408"/>
      <c r="H162" s="408"/>
      <c r="I162" s="408"/>
      <c r="J162" s="408"/>
      <c r="K162" s="408"/>
      <c r="L162" s="408"/>
      <c r="M162" s="408"/>
      <c r="N162" s="408"/>
      <c r="O162" s="408"/>
      <c r="P162" s="408"/>
      <c r="Q162" s="408"/>
      <c r="R162" s="408"/>
      <c r="S162" s="452"/>
      <c r="T162" s="410"/>
      <c r="U162" s="410"/>
    </row>
    <row r="163" spans="1:21" ht="30" customHeight="1">
      <c r="A163" s="2062" t="s">
        <v>1298</v>
      </c>
      <c r="B163" s="410"/>
      <c r="C163" s="410"/>
      <c r="D163" s="407" t="s">
        <v>1296</v>
      </c>
      <c r="E163" s="2069" t="s">
        <v>1299</v>
      </c>
      <c r="F163" s="2076"/>
      <c r="G163" s="408"/>
      <c r="H163" s="408"/>
      <c r="I163" s="408"/>
      <c r="J163" s="408"/>
      <c r="K163" s="408"/>
      <c r="L163" s="408"/>
      <c r="M163" s="409"/>
      <c r="N163" s="409"/>
      <c r="O163" s="409"/>
      <c r="P163" s="409"/>
      <c r="Q163" s="409"/>
      <c r="R163" s="409"/>
      <c r="S163" s="452"/>
      <c r="T163" s="410"/>
      <c r="U163" s="410"/>
    </row>
    <row r="164" spans="1:21" ht="27.75" customHeight="1">
      <c r="A164" s="2062"/>
      <c r="B164" s="410"/>
      <c r="C164" s="410"/>
      <c r="D164" s="407" t="s">
        <v>1286</v>
      </c>
      <c r="E164" s="2069"/>
      <c r="F164" s="2076"/>
      <c r="G164" s="409"/>
      <c r="H164" s="409"/>
      <c r="I164" s="409"/>
      <c r="J164" s="409"/>
      <c r="K164" s="409"/>
      <c r="L164" s="409"/>
      <c r="M164" s="408"/>
      <c r="N164" s="408"/>
      <c r="O164" s="408"/>
      <c r="P164" s="408"/>
      <c r="Q164" s="408"/>
      <c r="R164" s="408"/>
      <c r="S164" s="452"/>
      <c r="T164" s="410"/>
      <c r="U164" s="410"/>
    </row>
    <row r="165" spans="1:21" ht="40.5" customHeight="1">
      <c r="A165" s="439" t="s">
        <v>1300</v>
      </c>
      <c r="B165" s="410"/>
      <c r="C165" s="410"/>
      <c r="D165" s="407" t="s">
        <v>1301</v>
      </c>
      <c r="E165" s="414" t="s">
        <v>1302</v>
      </c>
      <c r="F165" s="430"/>
      <c r="G165" s="409"/>
      <c r="H165" s="409"/>
      <c r="I165" s="409"/>
      <c r="J165" s="409"/>
      <c r="K165" s="409"/>
      <c r="L165" s="409"/>
      <c r="M165" s="409"/>
      <c r="N165" s="409"/>
      <c r="O165" s="409"/>
      <c r="P165" s="408"/>
      <c r="Q165" s="408"/>
      <c r="R165" s="408"/>
      <c r="S165" s="452"/>
      <c r="T165" s="410"/>
      <c r="U165" s="410"/>
    </row>
    <row r="166" spans="1:21" ht="21.75" customHeight="1">
      <c r="A166" s="2062" t="s">
        <v>1303</v>
      </c>
      <c r="B166" s="410"/>
      <c r="C166" s="410"/>
      <c r="D166" s="407" t="s">
        <v>1296</v>
      </c>
      <c r="E166" s="2069" t="s">
        <v>1304</v>
      </c>
      <c r="F166" s="2076"/>
      <c r="G166" s="408"/>
      <c r="H166" s="408"/>
      <c r="I166" s="408"/>
      <c r="J166" s="408"/>
      <c r="K166" s="408"/>
      <c r="L166" s="408"/>
      <c r="M166" s="409"/>
      <c r="N166" s="409"/>
      <c r="O166" s="409"/>
      <c r="P166" s="409"/>
      <c r="Q166" s="409"/>
      <c r="R166" s="409"/>
      <c r="S166" s="452"/>
      <c r="T166" s="410"/>
      <c r="U166" s="410"/>
    </row>
    <row r="167" spans="1:21" ht="21.75" customHeight="1">
      <c r="A167" s="2062"/>
      <c r="B167" s="410"/>
      <c r="C167" s="410"/>
      <c r="D167" s="407" t="s">
        <v>1286</v>
      </c>
      <c r="E167" s="2069"/>
      <c r="F167" s="2076"/>
      <c r="G167" s="409"/>
      <c r="H167" s="409"/>
      <c r="I167" s="409"/>
      <c r="J167" s="409"/>
      <c r="K167" s="409"/>
      <c r="L167" s="409"/>
      <c r="M167" s="408"/>
      <c r="N167" s="408"/>
      <c r="O167" s="408"/>
      <c r="P167" s="408"/>
      <c r="Q167" s="408"/>
      <c r="R167" s="408"/>
      <c r="S167" s="452"/>
      <c r="T167" s="410"/>
      <c r="U167" s="410"/>
    </row>
  </sheetData>
  <mergeCells count="288">
    <mergeCell ref="A166:A167"/>
    <mergeCell ref="E166:E167"/>
    <mergeCell ref="F166:F167"/>
    <mergeCell ref="A161:A162"/>
    <mergeCell ref="E161:E162"/>
    <mergeCell ref="F161:F162"/>
    <mergeCell ref="A163:A164"/>
    <mergeCell ref="E163:E164"/>
    <mergeCell ref="F163:F164"/>
    <mergeCell ref="A157:A158"/>
    <mergeCell ref="E157:E158"/>
    <mergeCell ref="F157:F158"/>
    <mergeCell ref="A159:A160"/>
    <mergeCell ref="E159:E160"/>
    <mergeCell ref="F159:F160"/>
    <mergeCell ref="A153:A154"/>
    <mergeCell ref="E153:E154"/>
    <mergeCell ref="F153:F154"/>
    <mergeCell ref="A155:A156"/>
    <mergeCell ref="E155:E156"/>
    <mergeCell ref="F155:F156"/>
    <mergeCell ref="A149:A150"/>
    <mergeCell ref="F149:F150"/>
    <mergeCell ref="A151:A152"/>
    <mergeCell ref="B151:B152"/>
    <mergeCell ref="C151:C152"/>
    <mergeCell ref="E151:E152"/>
    <mergeCell ref="F151:F152"/>
    <mergeCell ref="T143:T145"/>
    <mergeCell ref="U143:U145"/>
    <mergeCell ref="A146:A148"/>
    <mergeCell ref="B146:B148"/>
    <mergeCell ref="C146:C148"/>
    <mergeCell ref="F146:F148"/>
    <mergeCell ref="S146:S148"/>
    <mergeCell ref="T146:T148"/>
    <mergeCell ref="U146:U148"/>
    <mergeCell ref="E147:E148"/>
    <mergeCell ref="A143:A145"/>
    <mergeCell ref="B143:B145"/>
    <mergeCell ref="C143:C145"/>
    <mergeCell ref="E143:E145"/>
    <mergeCell ref="F143:F145"/>
    <mergeCell ref="S143:S145"/>
    <mergeCell ref="U138:U140"/>
    <mergeCell ref="A141:A142"/>
    <mergeCell ref="B141:B142"/>
    <mergeCell ref="C141:C142"/>
    <mergeCell ref="E141:E142"/>
    <mergeCell ref="F141:F142"/>
    <mergeCell ref="S136:S137"/>
    <mergeCell ref="T136:T137"/>
    <mergeCell ref="U136:U137"/>
    <mergeCell ref="A138:A140"/>
    <mergeCell ref="B138:B140"/>
    <mergeCell ref="C138:C140"/>
    <mergeCell ref="E138:E140"/>
    <mergeCell ref="F138:F140"/>
    <mergeCell ref="S138:S140"/>
    <mergeCell ref="T138:T140"/>
    <mergeCell ref="A134:A135"/>
    <mergeCell ref="B134:B135"/>
    <mergeCell ref="C134:C135"/>
    <mergeCell ref="E134:E135"/>
    <mergeCell ref="F134:F135"/>
    <mergeCell ref="A136:A137"/>
    <mergeCell ref="B136:B137"/>
    <mergeCell ref="C136:C137"/>
    <mergeCell ref="E136:E137"/>
    <mergeCell ref="F136:F137"/>
    <mergeCell ref="A131:A133"/>
    <mergeCell ref="B131:B133"/>
    <mergeCell ref="C131:C133"/>
    <mergeCell ref="E131:E133"/>
    <mergeCell ref="F131:F133"/>
    <mergeCell ref="S131:S133"/>
    <mergeCell ref="T131:T133"/>
    <mergeCell ref="U131:U133"/>
    <mergeCell ref="A129:A130"/>
    <mergeCell ref="B129:B130"/>
    <mergeCell ref="C129:C130"/>
    <mergeCell ref="E129:E130"/>
    <mergeCell ref="F129:F130"/>
    <mergeCell ref="S129:S130"/>
    <mergeCell ref="A127:A128"/>
    <mergeCell ref="B127:B128"/>
    <mergeCell ref="C127:C128"/>
    <mergeCell ref="E127:E128"/>
    <mergeCell ref="F127:F128"/>
    <mergeCell ref="S127:S128"/>
    <mergeCell ref="T127:T128"/>
    <mergeCell ref="U127:U128"/>
    <mergeCell ref="T129:T130"/>
    <mergeCell ref="U129:U130"/>
    <mergeCell ref="S116:S119"/>
    <mergeCell ref="T116:T119"/>
    <mergeCell ref="U116:U119"/>
    <mergeCell ref="A120:A126"/>
    <mergeCell ref="B120:B126"/>
    <mergeCell ref="C120:C126"/>
    <mergeCell ref="E120:E126"/>
    <mergeCell ref="F120:F126"/>
    <mergeCell ref="S120:S126"/>
    <mergeCell ref="T120:T125"/>
    <mergeCell ref="U120:U125"/>
    <mergeCell ref="A112:A114"/>
    <mergeCell ref="B112:B113"/>
    <mergeCell ref="C112:C113"/>
    <mergeCell ref="F112:F113"/>
    <mergeCell ref="A116:A119"/>
    <mergeCell ref="B116:B119"/>
    <mergeCell ref="C116:C119"/>
    <mergeCell ref="E116:E119"/>
    <mergeCell ref="F116:F119"/>
    <mergeCell ref="G109:R109"/>
    <mergeCell ref="S109:U109"/>
    <mergeCell ref="G110:I110"/>
    <mergeCell ref="J110:L110"/>
    <mergeCell ref="M110:O110"/>
    <mergeCell ref="P110:R110"/>
    <mergeCell ref="S110:S111"/>
    <mergeCell ref="T110:U110"/>
    <mergeCell ref="A109:A111"/>
    <mergeCell ref="B109:B111"/>
    <mergeCell ref="C109:C111"/>
    <mergeCell ref="D109:D111"/>
    <mergeCell ref="E109:E111"/>
    <mergeCell ref="F109:F111"/>
    <mergeCell ref="F103:F106"/>
    <mergeCell ref="U103:U106"/>
    <mergeCell ref="E104:E105"/>
    <mergeCell ref="A107:U107"/>
    <mergeCell ref="G108:R108"/>
    <mergeCell ref="S108:U108"/>
    <mergeCell ref="S100:U100"/>
    <mergeCell ref="G101:I101"/>
    <mergeCell ref="J101:L101"/>
    <mergeCell ref="M101:O101"/>
    <mergeCell ref="P101:R101"/>
    <mergeCell ref="S101:S102"/>
    <mergeCell ref="T101:U101"/>
    <mergeCell ref="A98:U98"/>
    <mergeCell ref="G99:R99"/>
    <mergeCell ref="S99:U99"/>
    <mergeCell ref="A100:A102"/>
    <mergeCell ref="B100:B102"/>
    <mergeCell ref="C100:C102"/>
    <mergeCell ref="D100:D102"/>
    <mergeCell ref="E100:E102"/>
    <mergeCell ref="F100:F102"/>
    <mergeCell ref="G100:R100"/>
    <mergeCell ref="C92:C94"/>
    <mergeCell ref="F92:F94"/>
    <mergeCell ref="A95:A97"/>
    <mergeCell ref="B95:B97"/>
    <mergeCell ref="C95:C97"/>
    <mergeCell ref="E95:E97"/>
    <mergeCell ref="F95:F97"/>
    <mergeCell ref="U83:U97"/>
    <mergeCell ref="A87:A91"/>
    <mergeCell ref="B87:B91"/>
    <mergeCell ref="C87:C91"/>
    <mergeCell ref="E87:E91"/>
    <mergeCell ref="F87:F91"/>
    <mergeCell ref="S87:S91"/>
    <mergeCell ref="T87:T91"/>
    <mergeCell ref="A92:A94"/>
    <mergeCell ref="B92:B94"/>
    <mergeCell ref="A83:A86"/>
    <mergeCell ref="B83:B86"/>
    <mergeCell ref="C83:C86"/>
    <mergeCell ref="F83:F86"/>
    <mergeCell ref="S83:S86"/>
    <mergeCell ref="T83:T86"/>
    <mergeCell ref="G80:R80"/>
    <mergeCell ref="S80:U80"/>
    <mergeCell ref="G81:I81"/>
    <mergeCell ref="J81:L81"/>
    <mergeCell ref="M81:O81"/>
    <mergeCell ref="P81:R81"/>
    <mergeCell ref="S81:S82"/>
    <mergeCell ref="T81:U81"/>
    <mergeCell ref="A80:A82"/>
    <mergeCell ref="B80:B82"/>
    <mergeCell ref="C80:C82"/>
    <mergeCell ref="D80:D82"/>
    <mergeCell ref="E80:E82"/>
    <mergeCell ref="F80:F82"/>
    <mergeCell ref="A75:A77"/>
    <mergeCell ref="F75:F77"/>
    <mergeCell ref="S75:S77"/>
    <mergeCell ref="A78:U78"/>
    <mergeCell ref="G79:R79"/>
    <mergeCell ref="S79:U79"/>
    <mergeCell ref="T63:T65"/>
    <mergeCell ref="U63:U65"/>
    <mergeCell ref="A66:A71"/>
    <mergeCell ref="S67:S70"/>
    <mergeCell ref="T67:T70"/>
    <mergeCell ref="S71:S74"/>
    <mergeCell ref="T71:T74"/>
    <mergeCell ref="A72:A74"/>
    <mergeCell ref="E73:E74"/>
    <mergeCell ref="S50:S51"/>
    <mergeCell ref="A57:A59"/>
    <mergeCell ref="F57:F59"/>
    <mergeCell ref="A60:A62"/>
    <mergeCell ref="A63:A65"/>
    <mergeCell ref="B63:B65"/>
    <mergeCell ref="C63:C65"/>
    <mergeCell ref="E63:E65"/>
    <mergeCell ref="F63:F65"/>
    <mergeCell ref="S63:S65"/>
    <mergeCell ref="A48:A49"/>
    <mergeCell ref="F48:F49"/>
    <mergeCell ref="A50:A56"/>
    <mergeCell ref="B50:B56"/>
    <mergeCell ref="C50:C56"/>
    <mergeCell ref="F50:F56"/>
    <mergeCell ref="A42:A45"/>
    <mergeCell ref="B42:B45"/>
    <mergeCell ref="C42:C45"/>
    <mergeCell ref="F42:F45"/>
    <mergeCell ref="U42:U45"/>
    <mergeCell ref="A46:A47"/>
    <mergeCell ref="G39:R39"/>
    <mergeCell ref="S39:U39"/>
    <mergeCell ref="G40:I40"/>
    <mergeCell ref="J40:L40"/>
    <mergeCell ref="M40:O40"/>
    <mergeCell ref="P40:R40"/>
    <mergeCell ref="S40:S41"/>
    <mergeCell ref="T40:U40"/>
    <mergeCell ref="A36:U36"/>
    <mergeCell ref="A37:D37"/>
    <mergeCell ref="G38:R38"/>
    <mergeCell ref="S38:U38"/>
    <mergeCell ref="A39:A41"/>
    <mergeCell ref="B39:B41"/>
    <mergeCell ref="C39:C41"/>
    <mergeCell ref="D39:D41"/>
    <mergeCell ref="E39:E41"/>
    <mergeCell ref="F39:F41"/>
    <mergeCell ref="A29:A32"/>
    <mergeCell ref="F29:F32"/>
    <mergeCell ref="S29:S32"/>
    <mergeCell ref="A33:A35"/>
    <mergeCell ref="B33:B35"/>
    <mergeCell ref="C33:C35"/>
    <mergeCell ref="F33:F35"/>
    <mergeCell ref="T17:T20"/>
    <mergeCell ref="U17:U20"/>
    <mergeCell ref="A21:A28"/>
    <mergeCell ref="B21:B28"/>
    <mergeCell ref="C21:C28"/>
    <mergeCell ref="E21:E28"/>
    <mergeCell ref="F21:F28"/>
    <mergeCell ref="A17:A20"/>
    <mergeCell ref="B17:B20"/>
    <mergeCell ref="C17:C20"/>
    <mergeCell ref="E17:E20"/>
    <mergeCell ref="F17:F20"/>
    <mergeCell ref="S17:S20"/>
    <mergeCell ref="G13:R13"/>
    <mergeCell ref="S13:U13"/>
    <mergeCell ref="A14:A16"/>
    <mergeCell ref="B14:B16"/>
    <mergeCell ref="C14:C16"/>
    <mergeCell ref="D14:D16"/>
    <mergeCell ref="E14:E16"/>
    <mergeCell ref="F14:F16"/>
    <mergeCell ref="G14:R14"/>
    <mergeCell ref="S14:U14"/>
    <mergeCell ref="G15:I15"/>
    <mergeCell ref="J15:L15"/>
    <mergeCell ref="M15:O15"/>
    <mergeCell ref="P15:R15"/>
    <mergeCell ref="S15:S16"/>
    <mergeCell ref="T15:U15"/>
    <mergeCell ref="A3:U3"/>
    <mergeCell ref="A4:U4"/>
    <mergeCell ref="A5:U5"/>
    <mergeCell ref="A7:U7"/>
    <mergeCell ref="A8:U8"/>
    <mergeCell ref="A9:U9"/>
    <mergeCell ref="A10:U10"/>
    <mergeCell ref="A11:U11"/>
    <mergeCell ref="A12:U12"/>
  </mergeCells>
  <printOptions horizontalCentered="1" verticalCentered="1"/>
  <pageMargins left="0.23622047244094491" right="0.23622047244094491" top="0" bottom="0.23622047244094491" header="0" footer="0"/>
  <pageSetup scale="42" fitToHeight="0" orientation="landscape" r:id="rId1"/>
  <headerFooter>
    <oddFooter>&amp;L&amp;"Tahoma,Normal"&amp;8DIRECCIÓN DE PLANIFICACIÓN Y DESARROLLO
DPD/DGAPF&amp;R&amp;8&amp;P/&amp;N
&amp;D</oddFooter>
  </headerFooter>
  <rowBreaks count="2" manualBreakCount="2">
    <brk id="77" max="20" man="1"/>
    <brk id="106" max="20"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1"/>
  <sheetViews>
    <sheetView showGridLines="0" zoomScale="60" zoomScaleNormal="60" zoomScaleSheetLayoutView="30" workbookViewId="0">
      <selection activeCell="D14" sqref="D14"/>
    </sheetView>
  </sheetViews>
  <sheetFormatPr baseColWidth="10" defaultRowHeight="14.25"/>
  <cols>
    <col min="1" max="1" width="47.85546875" style="367" customWidth="1"/>
    <col min="2" max="2" width="44.5703125" style="367" hidden="1" customWidth="1"/>
    <col min="3" max="3" width="16.7109375" style="367" hidden="1" customWidth="1"/>
    <col min="4" max="4" width="52.140625" style="367" customWidth="1"/>
    <col min="5" max="5" width="44.42578125" style="367" customWidth="1"/>
    <col min="6" max="6" width="51.140625" style="367" customWidth="1"/>
    <col min="7" max="9" width="5.140625" style="367" customWidth="1"/>
    <col min="10" max="10" width="4.7109375" style="367" customWidth="1"/>
    <col min="11" max="11" width="4.140625" style="367" customWidth="1"/>
    <col min="12" max="12" width="4.7109375" style="367" customWidth="1"/>
    <col min="13" max="14" width="4.42578125" style="367" customWidth="1"/>
    <col min="15" max="15" width="4.7109375" style="367" customWidth="1"/>
    <col min="16" max="18" width="5.140625" style="367" customWidth="1"/>
    <col min="19" max="19" width="37.42578125" style="367" customWidth="1"/>
    <col min="20" max="20" width="19.7109375" style="368" customWidth="1"/>
    <col min="21" max="21" width="11.42578125" style="368" customWidth="1"/>
    <col min="22" max="256" width="11.42578125" style="367"/>
    <col min="257" max="257" width="47.85546875" style="367" customWidth="1"/>
    <col min="258" max="259" width="0" style="367" hidden="1" customWidth="1"/>
    <col min="260" max="260" width="52.140625" style="367" customWidth="1"/>
    <col min="261" max="261" width="44.42578125" style="367" customWidth="1"/>
    <col min="262" max="262" width="51.140625" style="367" customWidth="1"/>
    <col min="263" max="265" width="5.140625" style="367" customWidth="1"/>
    <col min="266" max="266" width="4.7109375" style="367" customWidth="1"/>
    <col min="267" max="267" width="4.140625" style="367" customWidth="1"/>
    <col min="268" max="268" width="4.7109375" style="367" customWidth="1"/>
    <col min="269" max="270" width="4.42578125" style="367" customWidth="1"/>
    <col min="271" max="271" width="4.7109375" style="367" customWidth="1"/>
    <col min="272" max="274" width="5.140625" style="367" customWidth="1"/>
    <col min="275" max="275" width="37.42578125" style="367" customWidth="1"/>
    <col min="276" max="276" width="19.7109375" style="367" customWidth="1"/>
    <col min="277" max="512" width="11.42578125" style="367"/>
    <col min="513" max="513" width="47.85546875" style="367" customWidth="1"/>
    <col min="514" max="515" width="0" style="367" hidden="1" customWidth="1"/>
    <col min="516" max="516" width="52.140625" style="367" customWidth="1"/>
    <col min="517" max="517" width="44.42578125" style="367" customWidth="1"/>
    <col min="518" max="518" width="51.140625" style="367" customWidth="1"/>
    <col min="519" max="521" width="5.140625" style="367" customWidth="1"/>
    <col min="522" max="522" width="4.7109375" style="367" customWidth="1"/>
    <col min="523" max="523" width="4.140625" style="367" customWidth="1"/>
    <col min="524" max="524" width="4.7109375" style="367" customWidth="1"/>
    <col min="525" max="526" width="4.42578125" style="367" customWidth="1"/>
    <col min="527" max="527" width="4.7109375" style="367" customWidth="1"/>
    <col min="528" max="530" width="5.140625" style="367" customWidth="1"/>
    <col min="531" max="531" width="37.42578125" style="367" customWidth="1"/>
    <col min="532" max="532" width="19.7109375" style="367" customWidth="1"/>
    <col min="533" max="768" width="11.42578125" style="367"/>
    <col min="769" max="769" width="47.85546875" style="367" customWidth="1"/>
    <col min="770" max="771" width="0" style="367" hidden="1" customWidth="1"/>
    <col min="772" max="772" width="52.140625" style="367" customWidth="1"/>
    <col min="773" max="773" width="44.42578125" style="367" customWidth="1"/>
    <col min="774" max="774" width="51.140625" style="367" customWidth="1"/>
    <col min="775" max="777" width="5.140625" style="367" customWidth="1"/>
    <col min="778" max="778" width="4.7109375" style="367" customWidth="1"/>
    <col min="779" max="779" width="4.140625" style="367" customWidth="1"/>
    <col min="780" max="780" width="4.7109375" style="367" customWidth="1"/>
    <col min="781" max="782" width="4.42578125" style="367" customWidth="1"/>
    <col min="783" max="783" width="4.7109375" style="367" customWidth="1"/>
    <col min="784" max="786" width="5.140625" style="367" customWidth="1"/>
    <col min="787" max="787" width="37.42578125" style="367" customWidth="1"/>
    <col min="788" max="788" width="19.7109375" style="367" customWidth="1"/>
    <col min="789" max="1024" width="11.42578125" style="367"/>
    <col min="1025" max="1025" width="47.85546875" style="367" customWidth="1"/>
    <col min="1026" max="1027" width="0" style="367" hidden="1" customWidth="1"/>
    <col min="1028" max="1028" width="52.140625" style="367" customWidth="1"/>
    <col min="1029" max="1029" width="44.42578125" style="367" customWidth="1"/>
    <col min="1030" max="1030" width="51.140625" style="367" customWidth="1"/>
    <col min="1031" max="1033" width="5.140625" style="367" customWidth="1"/>
    <col min="1034" max="1034" width="4.7109375" style="367" customWidth="1"/>
    <col min="1035" max="1035" width="4.140625" style="367" customWidth="1"/>
    <col min="1036" max="1036" width="4.7109375" style="367" customWidth="1"/>
    <col min="1037" max="1038" width="4.42578125" style="367" customWidth="1"/>
    <col min="1039" max="1039" width="4.7109375" style="367" customWidth="1"/>
    <col min="1040" max="1042" width="5.140625" style="367" customWidth="1"/>
    <col min="1043" max="1043" width="37.42578125" style="367" customWidth="1"/>
    <col min="1044" max="1044" width="19.7109375" style="367" customWidth="1"/>
    <col min="1045" max="1280" width="11.42578125" style="367"/>
    <col min="1281" max="1281" width="47.85546875" style="367" customWidth="1"/>
    <col min="1282" max="1283" width="0" style="367" hidden="1" customWidth="1"/>
    <col min="1284" max="1284" width="52.140625" style="367" customWidth="1"/>
    <col min="1285" max="1285" width="44.42578125" style="367" customWidth="1"/>
    <col min="1286" max="1286" width="51.140625" style="367" customWidth="1"/>
    <col min="1287" max="1289" width="5.140625" style="367" customWidth="1"/>
    <col min="1290" max="1290" width="4.7109375" style="367" customWidth="1"/>
    <col min="1291" max="1291" width="4.140625" style="367" customWidth="1"/>
    <col min="1292" max="1292" width="4.7109375" style="367" customWidth="1"/>
    <col min="1293" max="1294" width="4.42578125" style="367" customWidth="1"/>
    <col min="1295" max="1295" width="4.7109375" style="367" customWidth="1"/>
    <col min="1296" max="1298" width="5.140625" style="367" customWidth="1"/>
    <col min="1299" max="1299" width="37.42578125" style="367" customWidth="1"/>
    <col min="1300" max="1300" width="19.7109375" style="367" customWidth="1"/>
    <col min="1301" max="1536" width="11.42578125" style="367"/>
    <col min="1537" max="1537" width="47.85546875" style="367" customWidth="1"/>
    <col min="1538" max="1539" width="0" style="367" hidden="1" customWidth="1"/>
    <col min="1540" max="1540" width="52.140625" style="367" customWidth="1"/>
    <col min="1541" max="1541" width="44.42578125" style="367" customWidth="1"/>
    <col min="1542" max="1542" width="51.140625" style="367" customWidth="1"/>
    <col min="1543" max="1545" width="5.140625" style="367" customWidth="1"/>
    <col min="1546" max="1546" width="4.7109375" style="367" customWidth="1"/>
    <col min="1547" max="1547" width="4.140625" style="367" customWidth="1"/>
    <col min="1548" max="1548" width="4.7109375" style="367" customWidth="1"/>
    <col min="1549" max="1550" width="4.42578125" style="367" customWidth="1"/>
    <col min="1551" max="1551" width="4.7109375" style="367" customWidth="1"/>
    <col min="1552" max="1554" width="5.140625" style="367" customWidth="1"/>
    <col min="1555" max="1555" width="37.42578125" style="367" customWidth="1"/>
    <col min="1556" max="1556" width="19.7109375" style="367" customWidth="1"/>
    <col min="1557" max="1792" width="11.42578125" style="367"/>
    <col min="1793" max="1793" width="47.85546875" style="367" customWidth="1"/>
    <col min="1794" max="1795" width="0" style="367" hidden="1" customWidth="1"/>
    <col min="1796" max="1796" width="52.140625" style="367" customWidth="1"/>
    <col min="1797" max="1797" width="44.42578125" style="367" customWidth="1"/>
    <col min="1798" max="1798" width="51.140625" style="367" customWidth="1"/>
    <col min="1799" max="1801" width="5.140625" style="367" customWidth="1"/>
    <col min="1802" max="1802" width="4.7109375" style="367" customWidth="1"/>
    <col min="1803" max="1803" width="4.140625" style="367" customWidth="1"/>
    <col min="1804" max="1804" width="4.7109375" style="367" customWidth="1"/>
    <col min="1805" max="1806" width="4.42578125" style="367" customWidth="1"/>
    <col min="1807" max="1807" width="4.7109375" style="367" customWidth="1"/>
    <col min="1808" max="1810" width="5.140625" style="367" customWidth="1"/>
    <col min="1811" max="1811" width="37.42578125" style="367" customWidth="1"/>
    <col min="1812" max="1812" width="19.7109375" style="367" customWidth="1"/>
    <col min="1813" max="2048" width="11.42578125" style="367"/>
    <col min="2049" max="2049" width="47.85546875" style="367" customWidth="1"/>
    <col min="2050" max="2051" width="0" style="367" hidden="1" customWidth="1"/>
    <col min="2052" max="2052" width="52.140625" style="367" customWidth="1"/>
    <col min="2053" max="2053" width="44.42578125" style="367" customWidth="1"/>
    <col min="2054" max="2054" width="51.140625" style="367" customWidth="1"/>
    <col min="2055" max="2057" width="5.140625" style="367" customWidth="1"/>
    <col min="2058" max="2058" width="4.7109375" style="367" customWidth="1"/>
    <col min="2059" max="2059" width="4.140625" style="367" customWidth="1"/>
    <col min="2060" max="2060" width="4.7109375" style="367" customWidth="1"/>
    <col min="2061" max="2062" width="4.42578125" style="367" customWidth="1"/>
    <col min="2063" max="2063" width="4.7109375" style="367" customWidth="1"/>
    <col min="2064" max="2066" width="5.140625" style="367" customWidth="1"/>
    <col min="2067" max="2067" width="37.42578125" style="367" customWidth="1"/>
    <col min="2068" max="2068" width="19.7109375" style="367" customWidth="1"/>
    <col min="2069" max="2304" width="11.42578125" style="367"/>
    <col min="2305" max="2305" width="47.85546875" style="367" customWidth="1"/>
    <col min="2306" max="2307" width="0" style="367" hidden="1" customWidth="1"/>
    <col min="2308" max="2308" width="52.140625" style="367" customWidth="1"/>
    <col min="2309" max="2309" width="44.42578125" style="367" customWidth="1"/>
    <col min="2310" max="2310" width="51.140625" style="367" customWidth="1"/>
    <col min="2311" max="2313" width="5.140625" style="367" customWidth="1"/>
    <col min="2314" max="2314" width="4.7109375" style="367" customWidth="1"/>
    <col min="2315" max="2315" width="4.140625" style="367" customWidth="1"/>
    <col min="2316" max="2316" width="4.7109375" style="367" customWidth="1"/>
    <col min="2317" max="2318" width="4.42578125" style="367" customWidth="1"/>
    <col min="2319" max="2319" width="4.7109375" style="367" customWidth="1"/>
    <col min="2320" max="2322" width="5.140625" style="367" customWidth="1"/>
    <col min="2323" max="2323" width="37.42578125" style="367" customWidth="1"/>
    <col min="2324" max="2324" width="19.7109375" style="367" customWidth="1"/>
    <col min="2325" max="2560" width="11.42578125" style="367"/>
    <col min="2561" max="2561" width="47.85546875" style="367" customWidth="1"/>
    <col min="2562" max="2563" width="0" style="367" hidden="1" customWidth="1"/>
    <col min="2564" max="2564" width="52.140625" style="367" customWidth="1"/>
    <col min="2565" max="2565" width="44.42578125" style="367" customWidth="1"/>
    <col min="2566" max="2566" width="51.140625" style="367" customWidth="1"/>
    <col min="2567" max="2569" width="5.140625" style="367" customWidth="1"/>
    <col min="2570" max="2570" width="4.7109375" style="367" customWidth="1"/>
    <col min="2571" max="2571" width="4.140625" style="367" customWidth="1"/>
    <col min="2572" max="2572" width="4.7109375" style="367" customWidth="1"/>
    <col min="2573" max="2574" width="4.42578125" style="367" customWidth="1"/>
    <col min="2575" max="2575" width="4.7109375" style="367" customWidth="1"/>
    <col min="2576" max="2578" width="5.140625" style="367" customWidth="1"/>
    <col min="2579" max="2579" width="37.42578125" style="367" customWidth="1"/>
    <col min="2580" max="2580" width="19.7109375" style="367" customWidth="1"/>
    <col min="2581" max="2816" width="11.42578125" style="367"/>
    <col min="2817" max="2817" width="47.85546875" style="367" customWidth="1"/>
    <col min="2818" max="2819" width="0" style="367" hidden="1" customWidth="1"/>
    <col min="2820" max="2820" width="52.140625" style="367" customWidth="1"/>
    <col min="2821" max="2821" width="44.42578125" style="367" customWidth="1"/>
    <col min="2822" max="2822" width="51.140625" style="367" customWidth="1"/>
    <col min="2823" max="2825" width="5.140625" style="367" customWidth="1"/>
    <col min="2826" max="2826" width="4.7109375" style="367" customWidth="1"/>
    <col min="2827" max="2827" width="4.140625" style="367" customWidth="1"/>
    <col min="2828" max="2828" width="4.7109375" style="367" customWidth="1"/>
    <col min="2829" max="2830" width="4.42578125" style="367" customWidth="1"/>
    <col min="2831" max="2831" width="4.7109375" style="367" customWidth="1"/>
    <col min="2832" max="2834" width="5.140625" style="367" customWidth="1"/>
    <col min="2835" max="2835" width="37.42578125" style="367" customWidth="1"/>
    <col min="2836" max="2836" width="19.7109375" style="367" customWidth="1"/>
    <col min="2837" max="3072" width="11.42578125" style="367"/>
    <col min="3073" max="3073" width="47.85546875" style="367" customWidth="1"/>
    <col min="3074" max="3075" width="0" style="367" hidden="1" customWidth="1"/>
    <col min="3076" max="3076" width="52.140625" style="367" customWidth="1"/>
    <col min="3077" max="3077" width="44.42578125" style="367" customWidth="1"/>
    <col min="3078" max="3078" width="51.140625" style="367" customWidth="1"/>
    <col min="3079" max="3081" width="5.140625" style="367" customWidth="1"/>
    <col min="3082" max="3082" width="4.7109375" style="367" customWidth="1"/>
    <col min="3083" max="3083" width="4.140625" style="367" customWidth="1"/>
    <col min="3084" max="3084" width="4.7109375" style="367" customWidth="1"/>
    <col min="3085" max="3086" width="4.42578125" style="367" customWidth="1"/>
    <col min="3087" max="3087" width="4.7109375" style="367" customWidth="1"/>
    <col min="3088" max="3090" width="5.140625" style="367" customWidth="1"/>
    <col min="3091" max="3091" width="37.42578125" style="367" customWidth="1"/>
    <col min="3092" max="3092" width="19.7109375" style="367" customWidth="1"/>
    <col min="3093" max="3328" width="11.42578125" style="367"/>
    <col min="3329" max="3329" width="47.85546875" style="367" customWidth="1"/>
    <col min="3330" max="3331" width="0" style="367" hidden="1" customWidth="1"/>
    <col min="3332" max="3332" width="52.140625" style="367" customWidth="1"/>
    <col min="3333" max="3333" width="44.42578125" style="367" customWidth="1"/>
    <col min="3334" max="3334" width="51.140625" style="367" customWidth="1"/>
    <col min="3335" max="3337" width="5.140625" style="367" customWidth="1"/>
    <col min="3338" max="3338" width="4.7109375" style="367" customWidth="1"/>
    <col min="3339" max="3339" width="4.140625" style="367" customWidth="1"/>
    <col min="3340" max="3340" width="4.7109375" style="367" customWidth="1"/>
    <col min="3341" max="3342" width="4.42578125" style="367" customWidth="1"/>
    <col min="3343" max="3343" width="4.7109375" style="367" customWidth="1"/>
    <col min="3344" max="3346" width="5.140625" style="367" customWidth="1"/>
    <col min="3347" max="3347" width="37.42578125" style="367" customWidth="1"/>
    <col min="3348" max="3348" width="19.7109375" style="367" customWidth="1"/>
    <col min="3349" max="3584" width="11.42578125" style="367"/>
    <col min="3585" max="3585" width="47.85546875" style="367" customWidth="1"/>
    <col min="3586" max="3587" width="0" style="367" hidden="1" customWidth="1"/>
    <col min="3588" max="3588" width="52.140625" style="367" customWidth="1"/>
    <col min="3589" max="3589" width="44.42578125" style="367" customWidth="1"/>
    <col min="3590" max="3590" width="51.140625" style="367" customWidth="1"/>
    <col min="3591" max="3593" width="5.140625" style="367" customWidth="1"/>
    <col min="3594" max="3594" width="4.7109375" style="367" customWidth="1"/>
    <col min="3595" max="3595" width="4.140625" style="367" customWidth="1"/>
    <col min="3596" max="3596" width="4.7109375" style="367" customWidth="1"/>
    <col min="3597" max="3598" width="4.42578125" style="367" customWidth="1"/>
    <col min="3599" max="3599" width="4.7109375" style="367" customWidth="1"/>
    <col min="3600" max="3602" width="5.140625" style="367" customWidth="1"/>
    <col min="3603" max="3603" width="37.42578125" style="367" customWidth="1"/>
    <col min="3604" max="3604" width="19.7109375" style="367" customWidth="1"/>
    <col min="3605" max="3840" width="11.42578125" style="367"/>
    <col min="3841" max="3841" width="47.85546875" style="367" customWidth="1"/>
    <col min="3842" max="3843" width="0" style="367" hidden="1" customWidth="1"/>
    <col min="3844" max="3844" width="52.140625" style="367" customWidth="1"/>
    <col min="3845" max="3845" width="44.42578125" style="367" customWidth="1"/>
    <col min="3846" max="3846" width="51.140625" style="367" customWidth="1"/>
    <col min="3847" max="3849" width="5.140625" style="367" customWidth="1"/>
    <col min="3850" max="3850" width="4.7109375" style="367" customWidth="1"/>
    <col min="3851" max="3851" width="4.140625" style="367" customWidth="1"/>
    <col min="3852" max="3852" width="4.7109375" style="367" customWidth="1"/>
    <col min="3853" max="3854" width="4.42578125" style="367" customWidth="1"/>
    <col min="3855" max="3855" width="4.7109375" style="367" customWidth="1"/>
    <col min="3856" max="3858" width="5.140625" style="367" customWidth="1"/>
    <col min="3859" max="3859" width="37.42578125" style="367" customWidth="1"/>
    <col min="3860" max="3860" width="19.7109375" style="367" customWidth="1"/>
    <col min="3861" max="4096" width="11.42578125" style="367"/>
    <col min="4097" max="4097" width="47.85546875" style="367" customWidth="1"/>
    <col min="4098" max="4099" width="0" style="367" hidden="1" customWidth="1"/>
    <col min="4100" max="4100" width="52.140625" style="367" customWidth="1"/>
    <col min="4101" max="4101" width="44.42578125" style="367" customWidth="1"/>
    <col min="4102" max="4102" width="51.140625" style="367" customWidth="1"/>
    <col min="4103" max="4105" width="5.140625" style="367" customWidth="1"/>
    <col min="4106" max="4106" width="4.7109375" style="367" customWidth="1"/>
    <col min="4107" max="4107" width="4.140625" style="367" customWidth="1"/>
    <col min="4108" max="4108" width="4.7109375" style="367" customWidth="1"/>
    <col min="4109" max="4110" width="4.42578125" style="367" customWidth="1"/>
    <col min="4111" max="4111" width="4.7109375" style="367" customWidth="1"/>
    <col min="4112" max="4114" width="5.140625" style="367" customWidth="1"/>
    <col min="4115" max="4115" width="37.42578125" style="367" customWidth="1"/>
    <col min="4116" max="4116" width="19.7109375" style="367" customWidth="1"/>
    <col min="4117" max="4352" width="11.42578125" style="367"/>
    <col min="4353" max="4353" width="47.85546875" style="367" customWidth="1"/>
    <col min="4354" max="4355" width="0" style="367" hidden="1" customWidth="1"/>
    <col min="4356" max="4356" width="52.140625" style="367" customWidth="1"/>
    <col min="4357" max="4357" width="44.42578125" style="367" customWidth="1"/>
    <col min="4358" max="4358" width="51.140625" style="367" customWidth="1"/>
    <col min="4359" max="4361" width="5.140625" style="367" customWidth="1"/>
    <col min="4362" max="4362" width="4.7109375" style="367" customWidth="1"/>
    <col min="4363" max="4363" width="4.140625" style="367" customWidth="1"/>
    <col min="4364" max="4364" width="4.7109375" style="367" customWidth="1"/>
    <col min="4365" max="4366" width="4.42578125" style="367" customWidth="1"/>
    <col min="4367" max="4367" width="4.7109375" style="367" customWidth="1"/>
    <col min="4368" max="4370" width="5.140625" style="367" customWidth="1"/>
    <col min="4371" max="4371" width="37.42578125" style="367" customWidth="1"/>
    <col min="4372" max="4372" width="19.7109375" style="367" customWidth="1"/>
    <col min="4373" max="4608" width="11.42578125" style="367"/>
    <col min="4609" max="4609" width="47.85546875" style="367" customWidth="1"/>
    <col min="4610" max="4611" width="0" style="367" hidden="1" customWidth="1"/>
    <col min="4612" max="4612" width="52.140625" style="367" customWidth="1"/>
    <col min="4613" max="4613" width="44.42578125" style="367" customWidth="1"/>
    <col min="4614" max="4614" width="51.140625" style="367" customWidth="1"/>
    <col min="4615" max="4617" width="5.140625" style="367" customWidth="1"/>
    <col min="4618" max="4618" width="4.7109375" style="367" customWidth="1"/>
    <col min="4619" max="4619" width="4.140625" style="367" customWidth="1"/>
    <col min="4620" max="4620" width="4.7109375" style="367" customWidth="1"/>
    <col min="4621" max="4622" width="4.42578125" style="367" customWidth="1"/>
    <col min="4623" max="4623" width="4.7109375" style="367" customWidth="1"/>
    <col min="4624" max="4626" width="5.140625" style="367" customWidth="1"/>
    <col min="4627" max="4627" width="37.42578125" style="367" customWidth="1"/>
    <col min="4628" max="4628" width="19.7109375" style="367" customWidth="1"/>
    <col min="4629" max="4864" width="11.42578125" style="367"/>
    <col min="4865" max="4865" width="47.85546875" style="367" customWidth="1"/>
    <col min="4866" max="4867" width="0" style="367" hidden="1" customWidth="1"/>
    <col min="4868" max="4868" width="52.140625" style="367" customWidth="1"/>
    <col min="4869" max="4869" width="44.42578125" style="367" customWidth="1"/>
    <col min="4870" max="4870" width="51.140625" style="367" customWidth="1"/>
    <col min="4871" max="4873" width="5.140625" style="367" customWidth="1"/>
    <col min="4874" max="4874" width="4.7109375" style="367" customWidth="1"/>
    <col min="4875" max="4875" width="4.140625" style="367" customWidth="1"/>
    <col min="4876" max="4876" width="4.7109375" style="367" customWidth="1"/>
    <col min="4877" max="4878" width="4.42578125" style="367" customWidth="1"/>
    <col min="4879" max="4879" width="4.7109375" style="367" customWidth="1"/>
    <col min="4880" max="4882" width="5.140625" style="367" customWidth="1"/>
    <col min="4883" max="4883" width="37.42578125" style="367" customWidth="1"/>
    <col min="4884" max="4884" width="19.7109375" style="367" customWidth="1"/>
    <col min="4885" max="5120" width="11.42578125" style="367"/>
    <col min="5121" max="5121" width="47.85546875" style="367" customWidth="1"/>
    <col min="5122" max="5123" width="0" style="367" hidden="1" customWidth="1"/>
    <col min="5124" max="5124" width="52.140625" style="367" customWidth="1"/>
    <col min="5125" max="5125" width="44.42578125" style="367" customWidth="1"/>
    <col min="5126" max="5126" width="51.140625" style="367" customWidth="1"/>
    <col min="5127" max="5129" width="5.140625" style="367" customWidth="1"/>
    <col min="5130" max="5130" width="4.7109375" style="367" customWidth="1"/>
    <col min="5131" max="5131" width="4.140625" style="367" customWidth="1"/>
    <col min="5132" max="5132" width="4.7109375" style="367" customWidth="1"/>
    <col min="5133" max="5134" width="4.42578125" style="367" customWidth="1"/>
    <col min="5135" max="5135" width="4.7109375" style="367" customWidth="1"/>
    <col min="5136" max="5138" width="5.140625" style="367" customWidth="1"/>
    <col min="5139" max="5139" width="37.42578125" style="367" customWidth="1"/>
    <col min="5140" max="5140" width="19.7109375" style="367" customWidth="1"/>
    <col min="5141" max="5376" width="11.42578125" style="367"/>
    <col min="5377" max="5377" width="47.85546875" style="367" customWidth="1"/>
    <col min="5378" max="5379" width="0" style="367" hidden="1" customWidth="1"/>
    <col min="5380" max="5380" width="52.140625" style="367" customWidth="1"/>
    <col min="5381" max="5381" width="44.42578125" style="367" customWidth="1"/>
    <col min="5382" max="5382" width="51.140625" style="367" customWidth="1"/>
    <col min="5383" max="5385" width="5.140625" style="367" customWidth="1"/>
    <col min="5386" max="5386" width="4.7109375" style="367" customWidth="1"/>
    <col min="5387" max="5387" width="4.140625" style="367" customWidth="1"/>
    <col min="5388" max="5388" width="4.7109375" style="367" customWidth="1"/>
    <col min="5389" max="5390" width="4.42578125" style="367" customWidth="1"/>
    <col min="5391" max="5391" width="4.7109375" style="367" customWidth="1"/>
    <col min="5392" max="5394" width="5.140625" style="367" customWidth="1"/>
    <col min="5395" max="5395" width="37.42578125" style="367" customWidth="1"/>
    <col min="5396" max="5396" width="19.7109375" style="367" customWidth="1"/>
    <col min="5397" max="5632" width="11.42578125" style="367"/>
    <col min="5633" max="5633" width="47.85546875" style="367" customWidth="1"/>
    <col min="5634" max="5635" width="0" style="367" hidden="1" customWidth="1"/>
    <col min="5636" max="5636" width="52.140625" style="367" customWidth="1"/>
    <col min="5637" max="5637" width="44.42578125" style="367" customWidth="1"/>
    <col min="5638" max="5638" width="51.140625" style="367" customWidth="1"/>
    <col min="5639" max="5641" width="5.140625" style="367" customWidth="1"/>
    <col min="5642" max="5642" width="4.7109375" style="367" customWidth="1"/>
    <col min="5643" max="5643" width="4.140625" style="367" customWidth="1"/>
    <col min="5644" max="5644" width="4.7109375" style="367" customWidth="1"/>
    <col min="5645" max="5646" width="4.42578125" style="367" customWidth="1"/>
    <col min="5647" max="5647" width="4.7109375" style="367" customWidth="1"/>
    <col min="5648" max="5650" width="5.140625" style="367" customWidth="1"/>
    <col min="5651" max="5651" width="37.42578125" style="367" customWidth="1"/>
    <col min="5652" max="5652" width="19.7109375" style="367" customWidth="1"/>
    <col min="5653" max="5888" width="11.42578125" style="367"/>
    <col min="5889" max="5889" width="47.85546875" style="367" customWidth="1"/>
    <col min="5890" max="5891" width="0" style="367" hidden="1" customWidth="1"/>
    <col min="5892" max="5892" width="52.140625" style="367" customWidth="1"/>
    <col min="5893" max="5893" width="44.42578125" style="367" customWidth="1"/>
    <col min="5894" max="5894" width="51.140625" style="367" customWidth="1"/>
    <col min="5895" max="5897" width="5.140625" style="367" customWidth="1"/>
    <col min="5898" max="5898" width="4.7109375" style="367" customWidth="1"/>
    <col min="5899" max="5899" width="4.140625" style="367" customWidth="1"/>
    <col min="5900" max="5900" width="4.7109375" style="367" customWidth="1"/>
    <col min="5901" max="5902" width="4.42578125" style="367" customWidth="1"/>
    <col min="5903" max="5903" width="4.7109375" style="367" customWidth="1"/>
    <col min="5904" max="5906" width="5.140625" style="367" customWidth="1"/>
    <col min="5907" max="5907" width="37.42578125" style="367" customWidth="1"/>
    <col min="5908" max="5908" width="19.7109375" style="367" customWidth="1"/>
    <col min="5909" max="6144" width="11.42578125" style="367"/>
    <col min="6145" max="6145" width="47.85546875" style="367" customWidth="1"/>
    <col min="6146" max="6147" width="0" style="367" hidden="1" customWidth="1"/>
    <col min="6148" max="6148" width="52.140625" style="367" customWidth="1"/>
    <col min="6149" max="6149" width="44.42578125" style="367" customWidth="1"/>
    <col min="6150" max="6150" width="51.140625" style="367" customWidth="1"/>
    <col min="6151" max="6153" width="5.140625" style="367" customWidth="1"/>
    <col min="6154" max="6154" width="4.7109375" style="367" customWidth="1"/>
    <col min="6155" max="6155" width="4.140625" style="367" customWidth="1"/>
    <col min="6156" max="6156" width="4.7109375" style="367" customWidth="1"/>
    <col min="6157" max="6158" width="4.42578125" style="367" customWidth="1"/>
    <col min="6159" max="6159" width="4.7109375" style="367" customWidth="1"/>
    <col min="6160" max="6162" width="5.140625" style="367" customWidth="1"/>
    <col min="6163" max="6163" width="37.42578125" style="367" customWidth="1"/>
    <col min="6164" max="6164" width="19.7109375" style="367" customWidth="1"/>
    <col min="6165" max="6400" width="11.42578125" style="367"/>
    <col min="6401" max="6401" width="47.85546875" style="367" customWidth="1"/>
    <col min="6402" max="6403" width="0" style="367" hidden="1" customWidth="1"/>
    <col min="6404" max="6404" width="52.140625" style="367" customWidth="1"/>
    <col min="6405" max="6405" width="44.42578125" style="367" customWidth="1"/>
    <col min="6406" max="6406" width="51.140625" style="367" customWidth="1"/>
    <col min="6407" max="6409" width="5.140625" style="367" customWidth="1"/>
    <col min="6410" max="6410" width="4.7109375" style="367" customWidth="1"/>
    <col min="6411" max="6411" width="4.140625" style="367" customWidth="1"/>
    <col min="6412" max="6412" width="4.7109375" style="367" customWidth="1"/>
    <col min="6413" max="6414" width="4.42578125" style="367" customWidth="1"/>
    <col min="6415" max="6415" width="4.7109375" style="367" customWidth="1"/>
    <col min="6416" max="6418" width="5.140625" style="367" customWidth="1"/>
    <col min="6419" max="6419" width="37.42578125" style="367" customWidth="1"/>
    <col min="6420" max="6420" width="19.7109375" style="367" customWidth="1"/>
    <col min="6421" max="6656" width="11.42578125" style="367"/>
    <col min="6657" max="6657" width="47.85546875" style="367" customWidth="1"/>
    <col min="6658" max="6659" width="0" style="367" hidden="1" customWidth="1"/>
    <col min="6660" max="6660" width="52.140625" style="367" customWidth="1"/>
    <col min="6661" max="6661" width="44.42578125" style="367" customWidth="1"/>
    <col min="6662" max="6662" width="51.140625" style="367" customWidth="1"/>
    <col min="6663" max="6665" width="5.140625" style="367" customWidth="1"/>
    <col min="6666" max="6666" width="4.7109375" style="367" customWidth="1"/>
    <col min="6667" max="6667" width="4.140625" style="367" customWidth="1"/>
    <col min="6668" max="6668" width="4.7109375" style="367" customWidth="1"/>
    <col min="6669" max="6670" width="4.42578125" style="367" customWidth="1"/>
    <col min="6671" max="6671" width="4.7109375" style="367" customWidth="1"/>
    <col min="6672" max="6674" width="5.140625" style="367" customWidth="1"/>
    <col min="6675" max="6675" width="37.42578125" style="367" customWidth="1"/>
    <col min="6676" max="6676" width="19.7109375" style="367" customWidth="1"/>
    <col min="6677" max="6912" width="11.42578125" style="367"/>
    <col min="6913" max="6913" width="47.85546875" style="367" customWidth="1"/>
    <col min="6914" max="6915" width="0" style="367" hidden="1" customWidth="1"/>
    <col min="6916" max="6916" width="52.140625" style="367" customWidth="1"/>
    <col min="6917" max="6917" width="44.42578125" style="367" customWidth="1"/>
    <col min="6918" max="6918" width="51.140625" style="367" customWidth="1"/>
    <col min="6919" max="6921" width="5.140625" style="367" customWidth="1"/>
    <col min="6922" max="6922" width="4.7109375" style="367" customWidth="1"/>
    <col min="6923" max="6923" width="4.140625" style="367" customWidth="1"/>
    <col min="6924" max="6924" width="4.7109375" style="367" customWidth="1"/>
    <col min="6925" max="6926" width="4.42578125" style="367" customWidth="1"/>
    <col min="6927" max="6927" width="4.7109375" style="367" customWidth="1"/>
    <col min="6928" max="6930" width="5.140625" style="367" customWidth="1"/>
    <col min="6931" max="6931" width="37.42578125" style="367" customWidth="1"/>
    <col min="6932" max="6932" width="19.7109375" style="367" customWidth="1"/>
    <col min="6933" max="7168" width="11.42578125" style="367"/>
    <col min="7169" max="7169" width="47.85546875" style="367" customWidth="1"/>
    <col min="7170" max="7171" width="0" style="367" hidden="1" customWidth="1"/>
    <col min="7172" max="7172" width="52.140625" style="367" customWidth="1"/>
    <col min="7173" max="7173" width="44.42578125" style="367" customWidth="1"/>
    <col min="7174" max="7174" width="51.140625" style="367" customWidth="1"/>
    <col min="7175" max="7177" width="5.140625" style="367" customWidth="1"/>
    <col min="7178" max="7178" width="4.7109375" style="367" customWidth="1"/>
    <col min="7179" max="7179" width="4.140625" style="367" customWidth="1"/>
    <col min="7180" max="7180" width="4.7109375" style="367" customWidth="1"/>
    <col min="7181" max="7182" width="4.42578125" style="367" customWidth="1"/>
    <col min="7183" max="7183" width="4.7109375" style="367" customWidth="1"/>
    <col min="7184" max="7186" width="5.140625" style="367" customWidth="1"/>
    <col min="7187" max="7187" width="37.42578125" style="367" customWidth="1"/>
    <col min="7188" max="7188" width="19.7109375" style="367" customWidth="1"/>
    <col min="7189" max="7424" width="11.42578125" style="367"/>
    <col min="7425" max="7425" width="47.85546875" style="367" customWidth="1"/>
    <col min="7426" max="7427" width="0" style="367" hidden="1" customWidth="1"/>
    <col min="7428" max="7428" width="52.140625" style="367" customWidth="1"/>
    <col min="7429" max="7429" width="44.42578125" style="367" customWidth="1"/>
    <col min="7430" max="7430" width="51.140625" style="367" customWidth="1"/>
    <col min="7431" max="7433" width="5.140625" style="367" customWidth="1"/>
    <col min="7434" max="7434" width="4.7109375" style="367" customWidth="1"/>
    <col min="7435" max="7435" width="4.140625" style="367" customWidth="1"/>
    <col min="7436" max="7436" width="4.7109375" style="367" customWidth="1"/>
    <col min="7437" max="7438" width="4.42578125" style="367" customWidth="1"/>
    <col min="7439" max="7439" width="4.7109375" style="367" customWidth="1"/>
    <col min="7440" max="7442" width="5.140625" style="367" customWidth="1"/>
    <col min="7443" max="7443" width="37.42578125" style="367" customWidth="1"/>
    <col min="7444" max="7444" width="19.7109375" style="367" customWidth="1"/>
    <col min="7445" max="7680" width="11.42578125" style="367"/>
    <col min="7681" max="7681" width="47.85546875" style="367" customWidth="1"/>
    <col min="7682" max="7683" width="0" style="367" hidden="1" customWidth="1"/>
    <col min="7684" max="7684" width="52.140625" style="367" customWidth="1"/>
    <col min="7685" max="7685" width="44.42578125" style="367" customWidth="1"/>
    <col min="7686" max="7686" width="51.140625" style="367" customWidth="1"/>
    <col min="7687" max="7689" width="5.140625" style="367" customWidth="1"/>
    <col min="7690" max="7690" width="4.7109375" style="367" customWidth="1"/>
    <col min="7691" max="7691" width="4.140625" style="367" customWidth="1"/>
    <col min="7692" max="7692" width="4.7109375" style="367" customWidth="1"/>
    <col min="7693" max="7694" width="4.42578125" style="367" customWidth="1"/>
    <col min="7695" max="7695" width="4.7109375" style="367" customWidth="1"/>
    <col min="7696" max="7698" width="5.140625" style="367" customWidth="1"/>
    <col min="7699" max="7699" width="37.42578125" style="367" customWidth="1"/>
    <col min="7700" max="7700" width="19.7109375" style="367" customWidth="1"/>
    <col min="7701" max="7936" width="11.42578125" style="367"/>
    <col min="7937" max="7937" width="47.85546875" style="367" customWidth="1"/>
    <col min="7938" max="7939" width="0" style="367" hidden="1" customWidth="1"/>
    <col min="7940" max="7940" width="52.140625" style="367" customWidth="1"/>
    <col min="7941" max="7941" width="44.42578125" style="367" customWidth="1"/>
    <col min="7942" max="7942" width="51.140625" style="367" customWidth="1"/>
    <col min="7943" max="7945" width="5.140625" style="367" customWidth="1"/>
    <col min="7946" max="7946" width="4.7109375" style="367" customWidth="1"/>
    <col min="7947" max="7947" width="4.140625" style="367" customWidth="1"/>
    <col min="7948" max="7948" width="4.7109375" style="367" customWidth="1"/>
    <col min="7949" max="7950" width="4.42578125" style="367" customWidth="1"/>
    <col min="7951" max="7951" width="4.7109375" style="367" customWidth="1"/>
    <col min="7952" max="7954" width="5.140625" style="367" customWidth="1"/>
    <col min="7955" max="7955" width="37.42578125" style="367" customWidth="1"/>
    <col min="7956" max="7956" width="19.7109375" style="367" customWidth="1"/>
    <col min="7957" max="8192" width="11.42578125" style="367"/>
    <col min="8193" max="8193" width="47.85546875" style="367" customWidth="1"/>
    <col min="8194" max="8195" width="0" style="367" hidden="1" customWidth="1"/>
    <col min="8196" max="8196" width="52.140625" style="367" customWidth="1"/>
    <col min="8197" max="8197" width="44.42578125" style="367" customWidth="1"/>
    <col min="8198" max="8198" width="51.140625" style="367" customWidth="1"/>
    <col min="8199" max="8201" width="5.140625" style="367" customWidth="1"/>
    <col min="8202" max="8202" width="4.7109375" style="367" customWidth="1"/>
    <col min="8203" max="8203" width="4.140625" style="367" customWidth="1"/>
    <col min="8204" max="8204" width="4.7109375" style="367" customWidth="1"/>
    <col min="8205" max="8206" width="4.42578125" style="367" customWidth="1"/>
    <col min="8207" max="8207" width="4.7109375" style="367" customWidth="1"/>
    <col min="8208" max="8210" width="5.140625" style="367" customWidth="1"/>
    <col min="8211" max="8211" width="37.42578125" style="367" customWidth="1"/>
    <col min="8212" max="8212" width="19.7109375" style="367" customWidth="1"/>
    <col min="8213" max="8448" width="11.42578125" style="367"/>
    <col min="8449" max="8449" width="47.85546875" style="367" customWidth="1"/>
    <col min="8450" max="8451" width="0" style="367" hidden="1" customWidth="1"/>
    <col min="8452" max="8452" width="52.140625" style="367" customWidth="1"/>
    <col min="8453" max="8453" width="44.42578125" style="367" customWidth="1"/>
    <col min="8454" max="8454" width="51.140625" style="367" customWidth="1"/>
    <col min="8455" max="8457" width="5.140625" style="367" customWidth="1"/>
    <col min="8458" max="8458" width="4.7109375" style="367" customWidth="1"/>
    <col min="8459" max="8459" width="4.140625" style="367" customWidth="1"/>
    <col min="8460" max="8460" width="4.7109375" style="367" customWidth="1"/>
    <col min="8461" max="8462" width="4.42578125" style="367" customWidth="1"/>
    <col min="8463" max="8463" width="4.7109375" style="367" customWidth="1"/>
    <col min="8464" max="8466" width="5.140625" style="367" customWidth="1"/>
    <col min="8467" max="8467" width="37.42578125" style="367" customWidth="1"/>
    <col min="8468" max="8468" width="19.7109375" style="367" customWidth="1"/>
    <col min="8469" max="8704" width="11.42578125" style="367"/>
    <col min="8705" max="8705" width="47.85546875" style="367" customWidth="1"/>
    <col min="8706" max="8707" width="0" style="367" hidden="1" customWidth="1"/>
    <col min="8708" max="8708" width="52.140625" style="367" customWidth="1"/>
    <col min="8709" max="8709" width="44.42578125" style="367" customWidth="1"/>
    <col min="8710" max="8710" width="51.140625" style="367" customWidth="1"/>
    <col min="8711" max="8713" width="5.140625" style="367" customWidth="1"/>
    <col min="8714" max="8714" width="4.7109375" style="367" customWidth="1"/>
    <col min="8715" max="8715" width="4.140625" style="367" customWidth="1"/>
    <col min="8716" max="8716" width="4.7109375" style="367" customWidth="1"/>
    <col min="8717" max="8718" width="4.42578125" style="367" customWidth="1"/>
    <col min="8719" max="8719" width="4.7109375" style="367" customWidth="1"/>
    <col min="8720" max="8722" width="5.140625" style="367" customWidth="1"/>
    <col min="8723" max="8723" width="37.42578125" style="367" customWidth="1"/>
    <col min="8724" max="8724" width="19.7109375" style="367" customWidth="1"/>
    <col min="8725" max="8960" width="11.42578125" style="367"/>
    <col min="8961" max="8961" width="47.85546875" style="367" customWidth="1"/>
    <col min="8962" max="8963" width="0" style="367" hidden="1" customWidth="1"/>
    <col min="8964" max="8964" width="52.140625" style="367" customWidth="1"/>
    <col min="8965" max="8965" width="44.42578125" style="367" customWidth="1"/>
    <col min="8966" max="8966" width="51.140625" style="367" customWidth="1"/>
    <col min="8967" max="8969" width="5.140625" style="367" customWidth="1"/>
    <col min="8970" max="8970" width="4.7109375" style="367" customWidth="1"/>
    <col min="8971" max="8971" width="4.140625" style="367" customWidth="1"/>
    <col min="8972" max="8972" width="4.7109375" style="367" customWidth="1"/>
    <col min="8973" max="8974" width="4.42578125" style="367" customWidth="1"/>
    <col min="8975" max="8975" width="4.7109375" style="367" customWidth="1"/>
    <col min="8976" max="8978" width="5.140625" style="367" customWidth="1"/>
    <col min="8979" max="8979" width="37.42578125" style="367" customWidth="1"/>
    <col min="8980" max="8980" width="19.7109375" style="367" customWidth="1"/>
    <col min="8981" max="9216" width="11.42578125" style="367"/>
    <col min="9217" max="9217" width="47.85546875" style="367" customWidth="1"/>
    <col min="9218" max="9219" width="0" style="367" hidden="1" customWidth="1"/>
    <col min="9220" max="9220" width="52.140625" style="367" customWidth="1"/>
    <col min="9221" max="9221" width="44.42578125" style="367" customWidth="1"/>
    <col min="9222" max="9222" width="51.140625" style="367" customWidth="1"/>
    <col min="9223" max="9225" width="5.140625" style="367" customWidth="1"/>
    <col min="9226" max="9226" width="4.7109375" style="367" customWidth="1"/>
    <col min="9227" max="9227" width="4.140625" style="367" customWidth="1"/>
    <col min="9228" max="9228" width="4.7109375" style="367" customWidth="1"/>
    <col min="9229" max="9230" width="4.42578125" style="367" customWidth="1"/>
    <col min="9231" max="9231" width="4.7109375" style="367" customWidth="1"/>
    <col min="9232" max="9234" width="5.140625" style="367" customWidth="1"/>
    <col min="9235" max="9235" width="37.42578125" style="367" customWidth="1"/>
    <col min="9236" max="9236" width="19.7109375" style="367" customWidth="1"/>
    <col min="9237" max="9472" width="11.42578125" style="367"/>
    <col min="9473" max="9473" width="47.85546875" style="367" customWidth="1"/>
    <col min="9474" max="9475" width="0" style="367" hidden="1" customWidth="1"/>
    <col min="9476" max="9476" width="52.140625" style="367" customWidth="1"/>
    <col min="9477" max="9477" width="44.42578125" style="367" customWidth="1"/>
    <col min="9478" max="9478" width="51.140625" style="367" customWidth="1"/>
    <col min="9479" max="9481" width="5.140625" style="367" customWidth="1"/>
    <col min="9482" max="9482" width="4.7109375" style="367" customWidth="1"/>
    <col min="9483" max="9483" width="4.140625" style="367" customWidth="1"/>
    <col min="9484" max="9484" width="4.7109375" style="367" customWidth="1"/>
    <col min="9485" max="9486" width="4.42578125" style="367" customWidth="1"/>
    <col min="9487" max="9487" width="4.7109375" style="367" customWidth="1"/>
    <col min="9488" max="9490" width="5.140625" style="367" customWidth="1"/>
    <col min="9491" max="9491" width="37.42578125" style="367" customWidth="1"/>
    <col min="9492" max="9492" width="19.7109375" style="367" customWidth="1"/>
    <col min="9493" max="9728" width="11.42578125" style="367"/>
    <col min="9729" max="9729" width="47.85546875" style="367" customWidth="1"/>
    <col min="9730" max="9731" width="0" style="367" hidden="1" customWidth="1"/>
    <col min="9732" max="9732" width="52.140625" style="367" customWidth="1"/>
    <col min="9733" max="9733" width="44.42578125" style="367" customWidth="1"/>
    <col min="9734" max="9734" width="51.140625" style="367" customWidth="1"/>
    <col min="9735" max="9737" width="5.140625" style="367" customWidth="1"/>
    <col min="9738" max="9738" width="4.7109375" style="367" customWidth="1"/>
    <col min="9739" max="9739" width="4.140625" style="367" customWidth="1"/>
    <col min="9740" max="9740" width="4.7109375" style="367" customWidth="1"/>
    <col min="9741" max="9742" width="4.42578125" style="367" customWidth="1"/>
    <col min="9743" max="9743" width="4.7109375" style="367" customWidth="1"/>
    <col min="9744" max="9746" width="5.140625" style="367" customWidth="1"/>
    <col min="9747" max="9747" width="37.42578125" style="367" customWidth="1"/>
    <col min="9748" max="9748" width="19.7109375" style="367" customWidth="1"/>
    <col min="9749" max="9984" width="11.42578125" style="367"/>
    <col min="9985" max="9985" width="47.85546875" style="367" customWidth="1"/>
    <col min="9986" max="9987" width="0" style="367" hidden="1" customWidth="1"/>
    <col min="9988" max="9988" width="52.140625" style="367" customWidth="1"/>
    <col min="9989" max="9989" width="44.42578125" style="367" customWidth="1"/>
    <col min="9990" max="9990" width="51.140625" style="367" customWidth="1"/>
    <col min="9991" max="9993" width="5.140625" style="367" customWidth="1"/>
    <col min="9994" max="9994" width="4.7109375" style="367" customWidth="1"/>
    <col min="9995" max="9995" width="4.140625" style="367" customWidth="1"/>
    <col min="9996" max="9996" width="4.7109375" style="367" customWidth="1"/>
    <col min="9997" max="9998" width="4.42578125" style="367" customWidth="1"/>
    <col min="9999" max="9999" width="4.7109375" style="367" customWidth="1"/>
    <col min="10000" max="10002" width="5.140625" style="367" customWidth="1"/>
    <col min="10003" max="10003" width="37.42578125" style="367" customWidth="1"/>
    <col min="10004" max="10004" width="19.7109375" style="367" customWidth="1"/>
    <col min="10005" max="10240" width="11.42578125" style="367"/>
    <col min="10241" max="10241" width="47.85546875" style="367" customWidth="1"/>
    <col min="10242" max="10243" width="0" style="367" hidden="1" customWidth="1"/>
    <col min="10244" max="10244" width="52.140625" style="367" customWidth="1"/>
    <col min="10245" max="10245" width="44.42578125" style="367" customWidth="1"/>
    <col min="10246" max="10246" width="51.140625" style="367" customWidth="1"/>
    <col min="10247" max="10249" width="5.140625" style="367" customWidth="1"/>
    <col min="10250" max="10250" width="4.7109375" style="367" customWidth="1"/>
    <col min="10251" max="10251" width="4.140625" style="367" customWidth="1"/>
    <col min="10252" max="10252" width="4.7109375" style="367" customWidth="1"/>
    <col min="10253" max="10254" width="4.42578125" style="367" customWidth="1"/>
    <col min="10255" max="10255" width="4.7109375" style="367" customWidth="1"/>
    <col min="10256" max="10258" width="5.140625" style="367" customWidth="1"/>
    <col min="10259" max="10259" width="37.42578125" style="367" customWidth="1"/>
    <col min="10260" max="10260" width="19.7109375" style="367" customWidth="1"/>
    <col min="10261" max="10496" width="11.42578125" style="367"/>
    <col min="10497" max="10497" width="47.85546875" style="367" customWidth="1"/>
    <col min="10498" max="10499" width="0" style="367" hidden="1" customWidth="1"/>
    <col min="10500" max="10500" width="52.140625" style="367" customWidth="1"/>
    <col min="10501" max="10501" width="44.42578125" style="367" customWidth="1"/>
    <col min="10502" max="10502" width="51.140625" style="367" customWidth="1"/>
    <col min="10503" max="10505" width="5.140625" style="367" customWidth="1"/>
    <col min="10506" max="10506" width="4.7109375" style="367" customWidth="1"/>
    <col min="10507" max="10507" width="4.140625" style="367" customWidth="1"/>
    <col min="10508" max="10508" width="4.7109375" style="367" customWidth="1"/>
    <col min="10509" max="10510" width="4.42578125" style="367" customWidth="1"/>
    <col min="10511" max="10511" width="4.7109375" style="367" customWidth="1"/>
    <col min="10512" max="10514" width="5.140625" style="367" customWidth="1"/>
    <col min="10515" max="10515" width="37.42578125" style="367" customWidth="1"/>
    <col min="10516" max="10516" width="19.7109375" style="367" customWidth="1"/>
    <col min="10517" max="10752" width="11.42578125" style="367"/>
    <col min="10753" max="10753" width="47.85546875" style="367" customWidth="1"/>
    <col min="10754" max="10755" width="0" style="367" hidden="1" customWidth="1"/>
    <col min="10756" max="10756" width="52.140625" style="367" customWidth="1"/>
    <col min="10757" max="10757" width="44.42578125" style="367" customWidth="1"/>
    <col min="10758" max="10758" width="51.140625" style="367" customWidth="1"/>
    <col min="10759" max="10761" width="5.140625" style="367" customWidth="1"/>
    <col min="10762" max="10762" width="4.7109375" style="367" customWidth="1"/>
    <col min="10763" max="10763" width="4.140625" style="367" customWidth="1"/>
    <col min="10764" max="10764" width="4.7109375" style="367" customWidth="1"/>
    <col min="10765" max="10766" width="4.42578125" style="367" customWidth="1"/>
    <col min="10767" max="10767" width="4.7109375" style="367" customWidth="1"/>
    <col min="10768" max="10770" width="5.140625" style="367" customWidth="1"/>
    <col min="10771" max="10771" width="37.42578125" style="367" customWidth="1"/>
    <col min="10772" max="10772" width="19.7109375" style="367" customWidth="1"/>
    <col min="10773" max="11008" width="11.42578125" style="367"/>
    <col min="11009" max="11009" width="47.85546875" style="367" customWidth="1"/>
    <col min="11010" max="11011" width="0" style="367" hidden="1" customWidth="1"/>
    <col min="11012" max="11012" width="52.140625" style="367" customWidth="1"/>
    <col min="11013" max="11013" width="44.42578125" style="367" customWidth="1"/>
    <col min="11014" max="11014" width="51.140625" style="367" customWidth="1"/>
    <col min="11015" max="11017" width="5.140625" style="367" customWidth="1"/>
    <col min="11018" max="11018" width="4.7109375" style="367" customWidth="1"/>
    <col min="11019" max="11019" width="4.140625" style="367" customWidth="1"/>
    <col min="11020" max="11020" width="4.7109375" style="367" customWidth="1"/>
    <col min="11021" max="11022" width="4.42578125" style="367" customWidth="1"/>
    <col min="11023" max="11023" width="4.7109375" style="367" customWidth="1"/>
    <col min="11024" max="11026" width="5.140625" style="367" customWidth="1"/>
    <col min="11027" max="11027" width="37.42578125" style="367" customWidth="1"/>
    <col min="11028" max="11028" width="19.7109375" style="367" customWidth="1"/>
    <col min="11029" max="11264" width="11.42578125" style="367"/>
    <col min="11265" max="11265" width="47.85546875" style="367" customWidth="1"/>
    <col min="11266" max="11267" width="0" style="367" hidden="1" customWidth="1"/>
    <col min="11268" max="11268" width="52.140625" style="367" customWidth="1"/>
    <col min="11269" max="11269" width="44.42578125" style="367" customWidth="1"/>
    <col min="11270" max="11270" width="51.140625" style="367" customWidth="1"/>
    <col min="11271" max="11273" width="5.140625" style="367" customWidth="1"/>
    <col min="11274" max="11274" width="4.7109375" style="367" customWidth="1"/>
    <col min="11275" max="11275" width="4.140625" style="367" customWidth="1"/>
    <col min="11276" max="11276" width="4.7109375" style="367" customWidth="1"/>
    <col min="11277" max="11278" width="4.42578125" style="367" customWidth="1"/>
    <col min="11279" max="11279" width="4.7109375" style="367" customWidth="1"/>
    <col min="11280" max="11282" width="5.140625" style="367" customWidth="1"/>
    <col min="11283" max="11283" width="37.42578125" style="367" customWidth="1"/>
    <col min="11284" max="11284" width="19.7109375" style="367" customWidth="1"/>
    <col min="11285" max="11520" width="11.42578125" style="367"/>
    <col min="11521" max="11521" width="47.85546875" style="367" customWidth="1"/>
    <col min="11522" max="11523" width="0" style="367" hidden="1" customWidth="1"/>
    <col min="11524" max="11524" width="52.140625" style="367" customWidth="1"/>
    <col min="11525" max="11525" width="44.42578125" style="367" customWidth="1"/>
    <col min="11526" max="11526" width="51.140625" style="367" customWidth="1"/>
    <col min="11527" max="11529" width="5.140625" style="367" customWidth="1"/>
    <col min="11530" max="11530" width="4.7109375" style="367" customWidth="1"/>
    <col min="11531" max="11531" width="4.140625" style="367" customWidth="1"/>
    <col min="11532" max="11532" width="4.7109375" style="367" customWidth="1"/>
    <col min="11533" max="11534" width="4.42578125" style="367" customWidth="1"/>
    <col min="11535" max="11535" width="4.7109375" style="367" customWidth="1"/>
    <col min="11536" max="11538" width="5.140625" style="367" customWidth="1"/>
    <col min="11539" max="11539" width="37.42578125" style="367" customWidth="1"/>
    <col min="11540" max="11540" width="19.7109375" style="367" customWidth="1"/>
    <col min="11541" max="11776" width="11.42578125" style="367"/>
    <col min="11777" max="11777" width="47.85546875" style="367" customWidth="1"/>
    <col min="11778" max="11779" width="0" style="367" hidden="1" customWidth="1"/>
    <col min="11780" max="11780" width="52.140625" style="367" customWidth="1"/>
    <col min="11781" max="11781" width="44.42578125" style="367" customWidth="1"/>
    <col min="11782" max="11782" width="51.140625" style="367" customWidth="1"/>
    <col min="11783" max="11785" width="5.140625" style="367" customWidth="1"/>
    <col min="11786" max="11786" width="4.7109375" style="367" customWidth="1"/>
    <col min="11787" max="11787" width="4.140625" style="367" customWidth="1"/>
    <col min="11788" max="11788" width="4.7109375" style="367" customWidth="1"/>
    <col min="11789" max="11790" width="4.42578125" style="367" customWidth="1"/>
    <col min="11791" max="11791" width="4.7109375" style="367" customWidth="1"/>
    <col min="11792" max="11794" width="5.140625" style="367" customWidth="1"/>
    <col min="11795" max="11795" width="37.42578125" style="367" customWidth="1"/>
    <col min="11796" max="11796" width="19.7109375" style="367" customWidth="1"/>
    <col min="11797" max="12032" width="11.42578125" style="367"/>
    <col min="12033" max="12033" width="47.85546875" style="367" customWidth="1"/>
    <col min="12034" max="12035" width="0" style="367" hidden="1" customWidth="1"/>
    <col min="12036" max="12036" width="52.140625" style="367" customWidth="1"/>
    <col min="12037" max="12037" width="44.42578125" style="367" customWidth="1"/>
    <col min="12038" max="12038" width="51.140625" style="367" customWidth="1"/>
    <col min="12039" max="12041" width="5.140625" style="367" customWidth="1"/>
    <col min="12042" max="12042" width="4.7109375" style="367" customWidth="1"/>
    <col min="12043" max="12043" width="4.140625" style="367" customWidth="1"/>
    <col min="12044" max="12044" width="4.7109375" style="367" customWidth="1"/>
    <col min="12045" max="12046" width="4.42578125" style="367" customWidth="1"/>
    <col min="12047" max="12047" width="4.7109375" style="367" customWidth="1"/>
    <col min="12048" max="12050" width="5.140625" style="367" customWidth="1"/>
    <col min="12051" max="12051" width="37.42578125" style="367" customWidth="1"/>
    <col min="12052" max="12052" width="19.7109375" style="367" customWidth="1"/>
    <col min="12053" max="12288" width="11.42578125" style="367"/>
    <col min="12289" max="12289" width="47.85546875" style="367" customWidth="1"/>
    <col min="12290" max="12291" width="0" style="367" hidden="1" customWidth="1"/>
    <col min="12292" max="12292" width="52.140625" style="367" customWidth="1"/>
    <col min="12293" max="12293" width="44.42578125" style="367" customWidth="1"/>
    <col min="12294" max="12294" width="51.140625" style="367" customWidth="1"/>
    <col min="12295" max="12297" width="5.140625" style="367" customWidth="1"/>
    <col min="12298" max="12298" width="4.7109375" style="367" customWidth="1"/>
    <col min="12299" max="12299" width="4.140625" style="367" customWidth="1"/>
    <col min="12300" max="12300" width="4.7109375" style="367" customWidth="1"/>
    <col min="12301" max="12302" width="4.42578125" style="367" customWidth="1"/>
    <col min="12303" max="12303" width="4.7109375" style="367" customWidth="1"/>
    <col min="12304" max="12306" width="5.140625" style="367" customWidth="1"/>
    <col min="12307" max="12307" width="37.42578125" style="367" customWidth="1"/>
    <col min="12308" max="12308" width="19.7109375" style="367" customWidth="1"/>
    <col min="12309" max="12544" width="11.42578125" style="367"/>
    <col min="12545" max="12545" width="47.85546875" style="367" customWidth="1"/>
    <col min="12546" max="12547" width="0" style="367" hidden="1" customWidth="1"/>
    <col min="12548" max="12548" width="52.140625" style="367" customWidth="1"/>
    <col min="12549" max="12549" width="44.42578125" style="367" customWidth="1"/>
    <col min="12550" max="12550" width="51.140625" style="367" customWidth="1"/>
    <col min="12551" max="12553" width="5.140625" style="367" customWidth="1"/>
    <col min="12554" max="12554" width="4.7109375" style="367" customWidth="1"/>
    <col min="12555" max="12555" width="4.140625" style="367" customWidth="1"/>
    <col min="12556" max="12556" width="4.7109375" style="367" customWidth="1"/>
    <col min="12557" max="12558" width="4.42578125" style="367" customWidth="1"/>
    <col min="12559" max="12559" width="4.7109375" style="367" customWidth="1"/>
    <col min="12560" max="12562" width="5.140625" style="367" customWidth="1"/>
    <col min="12563" max="12563" width="37.42578125" style="367" customWidth="1"/>
    <col min="12564" max="12564" width="19.7109375" style="367" customWidth="1"/>
    <col min="12565" max="12800" width="11.42578125" style="367"/>
    <col min="12801" max="12801" width="47.85546875" style="367" customWidth="1"/>
    <col min="12802" max="12803" width="0" style="367" hidden="1" customWidth="1"/>
    <col min="12804" max="12804" width="52.140625" style="367" customWidth="1"/>
    <col min="12805" max="12805" width="44.42578125" style="367" customWidth="1"/>
    <col min="12806" max="12806" width="51.140625" style="367" customWidth="1"/>
    <col min="12807" max="12809" width="5.140625" style="367" customWidth="1"/>
    <col min="12810" max="12810" width="4.7109375" style="367" customWidth="1"/>
    <col min="12811" max="12811" width="4.140625" style="367" customWidth="1"/>
    <col min="12812" max="12812" width="4.7109375" style="367" customWidth="1"/>
    <col min="12813" max="12814" width="4.42578125" style="367" customWidth="1"/>
    <col min="12815" max="12815" width="4.7109375" style="367" customWidth="1"/>
    <col min="12816" max="12818" width="5.140625" style="367" customWidth="1"/>
    <col min="12819" max="12819" width="37.42578125" style="367" customWidth="1"/>
    <col min="12820" max="12820" width="19.7109375" style="367" customWidth="1"/>
    <col min="12821" max="13056" width="11.42578125" style="367"/>
    <col min="13057" max="13057" width="47.85546875" style="367" customWidth="1"/>
    <col min="13058" max="13059" width="0" style="367" hidden="1" customWidth="1"/>
    <col min="13060" max="13060" width="52.140625" style="367" customWidth="1"/>
    <col min="13061" max="13061" width="44.42578125" style="367" customWidth="1"/>
    <col min="13062" max="13062" width="51.140625" style="367" customWidth="1"/>
    <col min="13063" max="13065" width="5.140625" style="367" customWidth="1"/>
    <col min="13066" max="13066" width="4.7109375" style="367" customWidth="1"/>
    <col min="13067" max="13067" width="4.140625" style="367" customWidth="1"/>
    <col min="13068" max="13068" width="4.7109375" style="367" customWidth="1"/>
    <col min="13069" max="13070" width="4.42578125" style="367" customWidth="1"/>
    <col min="13071" max="13071" width="4.7109375" style="367" customWidth="1"/>
    <col min="13072" max="13074" width="5.140625" style="367" customWidth="1"/>
    <col min="13075" max="13075" width="37.42578125" style="367" customWidth="1"/>
    <col min="13076" max="13076" width="19.7109375" style="367" customWidth="1"/>
    <col min="13077" max="13312" width="11.42578125" style="367"/>
    <col min="13313" max="13313" width="47.85546875" style="367" customWidth="1"/>
    <col min="13314" max="13315" width="0" style="367" hidden="1" customWidth="1"/>
    <col min="13316" max="13316" width="52.140625" style="367" customWidth="1"/>
    <col min="13317" max="13317" width="44.42578125" style="367" customWidth="1"/>
    <col min="13318" max="13318" width="51.140625" style="367" customWidth="1"/>
    <col min="13319" max="13321" width="5.140625" style="367" customWidth="1"/>
    <col min="13322" max="13322" width="4.7109375" style="367" customWidth="1"/>
    <col min="13323" max="13323" width="4.140625" style="367" customWidth="1"/>
    <col min="13324" max="13324" width="4.7109375" style="367" customWidth="1"/>
    <col min="13325" max="13326" width="4.42578125" style="367" customWidth="1"/>
    <col min="13327" max="13327" width="4.7109375" style="367" customWidth="1"/>
    <col min="13328" max="13330" width="5.140625" style="367" customWidth="1"/>
    <col min="13331" max="13331" width="37.42578125" style="367" customWidth="1"/>
    <col min="13332" max="13332" width="19.7109375" style="367" customWidth="1"/>
    <col min="13333" max="13568" width="11.42578125" style="367"/>
    <col min="13569" max="13569" width="47.85546875" style="367" customWidth="1"/>
    <col min="13570" max="13571" width="0" style="367" hidden="1" customWidth="1"/>
    <col min="13572" max="13572" width="52.140625" style="367" customWidth="1"/>
    <col min="13573" max="13573" width="44.42578125" style="367" customWidth="1"/>
    <col min="13574" max="13574" width="51.140625" style="367" customWidth="1"/>
    <col min="13575" max="13577" width="5.140625" style="367" customWidth="1"/>
    <col min="13578" max="13578" width="4.7109375" style="367" customWidth="1"/>
    <col min="13579" max="13579" width="4.140625" style="367" customWidth="1"/>
    <col min="13580" max="13580" width="4.7109375" style="367" customWidth="1"/>
    <col min="13581" max="13582" width="4.42578125" style="367" customWidth="1"/>
    <col min="13583" max="13583" width="4.7109375" style="367" customWidth="1"/>
    <col min="13584" max="13586" width="5.140625" style="367" customWidth="1"/>
    <col min="13587" max="13587" width="37.42578125" style="367" customWidth="1"/>
    <col min="13588" max="13588" width="19.7109375" style="367" customWidth="1"/>
    <col min="13589" max="13824" width="11.42578125" style="367"/>
    <col min="13825" max="13825" width="47.85546875" style="367" customWidth="1"/>
    <col min="13826" max="13827" width="0" style="367" hidden="1" customWidth="1"/>
    <col min="13828" max="13828" width="52.140625" style="367" customWidth="1"/>
    <col min="13829" max="13829" width="44.42578125" style="367" customWidth="1"/>
    <col min="13830" max="13830" width="51.140625" style="367" customWidth="1"/>
    <col min="13831" max="13833" width="5.140625" style="367" customWidth="1"/>
    <col min="13834" max="13834" width="4.7109375" style="367" customWidth="1"/>
    <col min="13835" max="13835" width="4.140625" style="367" customWidth="1"/>
    <col min="13836" max="13836" width="4.7109375" style="367" customWidth="1"/>
    <col min="13837" max="13838" width="4.42578125" style="367" customWidth="1"/>
    <col min="13839" max="13839" width="4.7109375" style="367" customWidth="1"/>
    <col min="13840" max="13842" width="5.140625" style="367" customWidth="1"/>
    <col min="13843" max="13843" width="37.42578125" style="367" customWidth="1"/>
    <col min="13844" max="13844" width="19.7109375" style="367" customWidth="1"/>
    <col min="13845" max="14080" width="11.42578125" style="367"/>
    <col min="14081" max="14081" width="47.85546875" style="367" customWidth="1"/>
    <col min="14082" max="14083" width="0" style="367" hidden="1" customWidth="1"/>
    <col min="14084" max="14084" width="52.140625" style="367" customWidth="1"/>
    <col min="14085" max="14085" width="44.42578125" style="367" customWidth="1"/>
    <col min="14086" max="14086" width="51.140625" style="367" customWidth="1"/>
    <col min="14087" max="14089" width="5.140625" style="367" customWidth="1"/>
    <col min="14090" max="14090" width="4.7109375" style="367" customWidth="1"/>
    <col min="14091" max="14091" width="4.140625" style="367" customWidth="1"/>
    <col min="14092" max="14092" width="4.7109375" style="367" customWidth="1"/>
    <col min="14093" max="14094" width="4.42578125" style="367" customWidth="1"/>
    <col min="14095" max="14095" width="4.7109375" style="367" customWidth="1"/>
    <col min="14096" max="14098" width="5.140625" style="367" customWidth="1"/>
    <col min="14099" max="14099" width="37.42578125" style="367" customWidth="1"/>
    <col min="14100" max="14100" width="19.7109375" style="367" customWidth="1"/>
    <col min="14101" max="14336" width="11.42578125" style="367"/>
    <col min="14337" max="14337" width="47.85546875" style="367" customWidth="1"/>
    <col min="14338" max="14339" width="0" style="367" hidden="1" customWidth="1"/>
    <col min="14340" max="14340" width="52.140625" style="367" customWidth="1"/>
    <col min="14341" max="14341" width="44.42578125" style="367" customWidth="1"/>
    <col min="14342" max="14342" width="51.140625" style="367" customWidth="1"/>
    <col min="14343" max="14345" width="5.140625" style="367" customWidth="1"/>
    <col min="14346" max="14346" width="4.7109375" style="367" customWidth="1"/>
    <col min="14347" max="14347" width="4.140625" style="367" customWidth="1"/>
    <col min="14348" max="14348" width="4.7109375" style="367" customWidth="1"/>
    <col min="14349" max="14350" width="4.42578125" style="367" customWidth="1"/>
    <col min="14351" max="14351" width="4.7109375" style="367" customWidth="1"/>
    <col min="14352" max="14354" width="5.140625" style="367" customWidth="1"/>
    <col min="14355" max="14355" width="37.42578125" style="367" customWidth="1"/>
    <col min="14356" max="14356" width="19.7109375" style="367" customWidth="1"/>
    <col min="14357" max="14592" width="11.42578125" style="367"/>
    <col min="14593" max="14593" width="47.85546875" style="367" customWidth="1"/>
    <col min="14594" max="14595" width="0" style="367" hidden="1" customWidth="1"/>
    <col min="14596" max="14596" width="52.140625" style="367" customWidth="1"/>
    <col min="14597" max="14597" width="44.42578125" style="367" customWidth="1"/>
    <col min="14598" max="14598" width="51.140625" style="367" customWidth="1"/>
    <col min="14599" max="14601" width="5.140625" style="367" customWidth="1"/>
    <col min="14602" max="14602" width="4.7109375" style="367" customWidth="1"/>
    <col min="14603" max="14603" width="4.140625" style="367" customWidth="1"/>
    <col min="14604" max="14604" width="4.7109375" style="367" customWidth="1"/>
    <col min="14605" max="14606" width="4.42578125" style="367" customWidth="1"/>
    <col min="14607" max="14607" width="4.7109375" style="367" customWidth="1"/>
    <col min="14608" max="14610" width="5.140625" style="367" customWidth="1"/>
    <col min="14611" max="14611" width="37.42578125" style="367" customWidth="1"/>
    <col min="14612" max="14612" width="19.7109375" style="367" customWidth="1"/>
    <col min="14613" max="14848" width="11.42578125" style="367"/>
    <col min="14849" max="14849" width="47.85546875" style="367" customWidth="1"/>
    <col min="14850" max="14851" width="0" style="367" hidden="1" customWidth="1"/>
    <col min="14852" max="14852" width="52.140625" style="367" customWidth="1"/>
    <col min="14853" max="14853" width="44.42578125" style="367" customWidth="1"/>
    <col min="14854" max="14854" width="51.140625" style="367" customWidth="1"/>
    <col min="14855" max="14857" width="5.140625" style="367" customWidth="1"/>
    <col min="14858" max="14858" width="4.7109375" style="367" customWidth="1"/>
    <col min="14859" max="14859" width="4.140625" style="367" customWidth="1"/>
    <col min="14860" max="14860" width="4.7109375" style="367" customWidth="1"/>
    <col min="14861" max="14862" width="4.42578125" style="367" customWidth="1"/>
    <col min="14863" max="14863" width="4.7109375" style="367" customWidth="1"/>
    <col min="14864" max="14866" width="5.140625" style="367" customWidth="1"/>
    <col min="14867" max="14867" width="37.42578125" style="367" customWidth="1"/>
    <col min="14868" max="14868" width="19.7109375" style="367" customWidth="1"/>
    <col min="14869" max="15104" width="11.42578125" style="367"/>
    <col min="15105" max="15105" width="47.85546875" style="367" customWidth="1"/>
    <col min="15106" max="15107" width="0" style="367" hidden="1" customWidth="1"/>
    <col min="15108" max="15108" width="52.140625" style="367" customWidth="1"/>
    <col min="15109" max="15109" width="44.42578125" style="367" customWidth="1"/>
    <col min="15110" max="15110" width="51.140625" style="367" customWidth="1"/>
    <col min="15111" max="15113" width="5.140625" style="367" customWidth="1"/>
    <col min="15114" max="15114" width="4.7109375" style="367" customWidth="1"/>
    <col min="15115" max="15115" width="4.140625" style="367" customWidth="1"/>
    <col min="15116" max="15116" width="4.7109375" style="367" customWidth="1"/>
    <col min="15117" max="15118" width="4.42578125" style="367" customWidth="1"/>
    <col min="15119" max="15119" width="4.7109375" style="367" customWidth="1"/>
    <col min="15120" max="15122" width="5.140625" style="367" customWidth="1"/>
    <col min="15123" max="15123" width="37.42578125" style="367" customWidth="1"/>
    <col min="15124" max="15124" width="19.7109375" style="367" customWidth="1"/>
    <col min="15125" max="15360" width="11.42578125" style="367"/>
    <col min="15361" max="15361" width="47.85546875" style="367" customWidth="1"/>
    <col min="15362" max="15363" width="0" style="367" hidden="1" customWidth="1"/>
    <col min="15364" max="15364" width="52.140625" style="367" customWidth="1"/>
    <col min="15365" max="15365" width="44.42578125" style="367" customWidth="1"/>
    <col min="15366" max="15366" width="51.140625" style="367" customWidth="1"/>
    <col min="15367" max="15369" width="5.140625" style="367" customWidth="1"/>
    <col min="15370" max="15370" width="4.7109375" style="367" customWidth="1"/>
    <col min="15371" max="15371" width="4.140625" style="367" customWidth="1"/>
    <col min="15372" max="15372" width="4.7109375" style="367" customWidth="1"/>
    <col min="15373" max="15374" width="4.42578125" style="367" customWidth="1"/>
    <col min="15375" max="15375" width="4.7109375" style="367" customWidth="1"/>
    <col min="15376" max="15378" width="5.140625" style="367" customWidth="1"/>
    <col min="15379" max="15379" width="37.42578125" style="367" customWidth="1"/>
    <col min="15380" max="15380" width="19.7109375" style="367" customWidth="1"/>
    <col min="15381" max="15616" width="11.42578125" style="367"/>
    <col min="15617" max="15617" width="47.85546875" style="367" customWidth="1"/>
    <col min="15618" max="15619" width="0" style="367" hidden="1" customWidth="1"/>
    <col min="15620" max="15620" width="52.140625" style="367" customWidth="1"/>
    <col min="15621" max="15621" width="44.42578125" style="367" customWidth="1"/>
    <col min="15622" max="15622" width="51.140625" style="367" customWidth="1"/>
    <col min="15623" max="15625" width="5.140625" style="367" customWidth="1"/>
    <col min="15626" max="15626" width="4.7109375" style="367" customWidth="1"/>
    <col min="15627" max="15627" width="4.140625" style="367" customWidth="1"/>
    <col min="15628" max="15628" width="4.7109375" style="367" customWidth="1"/>
    <col min="15629" max="15630" width="4.42578125" style="367" customWidth="1"/>
    <col min="15631" max="15631" width="4.7109375" style="367" customWidth="1"/>
    <col min="15632" max="15634" width="5.140625" style="367" customWidth="1"/>
    <col min="15635" max="15635" width="37.42578125" style="367" customWidth="1"/>
    <col min="15636" max="15636" width="19.7109375" style="367" customWidth="1"/>
    <col min="15637" max="15872" width="11.42578125" style="367"/>
    <col min="15873" max="15873" width="47.85546875" style="367" customWidth="1"/>
    <col min="15874" max="15875" width="0" style="367" hidden="1" customWidth="1"/>
    <col min="15876" max="15876" width="52.140625" style="367" customWidth="1"/>
    <col min="15877" max="15877" width="44.42578125" style="367" customWidth="1"/>
    <col min="15878" max="15878" width="51.140625" style="367" customWidth="1"/>
    <col min="15879" max="15881" width="5.140625" style="367" customWidth="1"/>
    <col min="15882" max="15882" width="4.7109375" style="367" customWidth="1"/>
    <col min="15883" max="15883" width="4.140625" style="367" customWidth="1"/>
    <col min="15884" max="15884" width="4.7109375" style="367" customWidth="1"/>
    <col min="15885" max="15886" width="4.42578125" style="367" customWidth="1"/>
    <col min="15887" max="15887" width="4.7109375" style="367" customWidth="1"/>
    <col min="15888" max="15890" width="5.140625" style="367" customWidth="1"/>
    <col min="15891" max="15891" width="37.42578125" style="367" customWidth="1"/>
    <col min="15892" max="15892" width="19.7109375" style="367" customWidth="1"/>
    <col min="15893" max="16128" width="11.42578125" style="367"/>
    <col min="16129" max="16129" width="47.85546875" style="367" customWidth="1"/>
    <col min="16130" max="16131" width="0" style="367" hidden="1" customWidth="1"/>
    <col min="16132" max="16132" width="52.140625" style="367" customWidth="1"/>
    <col min="16133" max="16133" width="44.42578125" style="367" customWidth="1"/>
    <col min="16134" max="16134" width="51.140625" style="367" customWidth="1"/>
    <col min="16135" max="16137" width="5.140625" style="367" customWidth="1"/>
    <col min="16138" max="16138" width="4.7109375" style="367" customWidth="1"/>
    <col min="16139" max="16139" width="4.140625" style="367" customWidth="1"/>
    <col min="16140" max="16140" width="4.7109375" style="367" customWidth="1"/>
    <col min="16141" max="16142" width="4.42578125" style="367" customWidth="1"/>
    <col min="16143" max="16143" width="4.7109375" style="367" customWidth="1"/>
    <col min="16144" max="16146" width="5.140625" style="367" customWidth="1"/>
    <col min="16147" max="16147" width="37.42578125" style="367" customWidth="1"/>
    <col min="16148" max="16148" width="19.7109375" style="367" customWidth="1"/>
    <col min="16149" max="16384" width="11.42578125" style="367"/>
  </cols>
  <sheetData>
    <row r="1" spans="1:21" ht="57.75" customHeight="1"/>
    <row r="2" spans="1:21" ht="57.75" customHeight="1"/>
    <row r="3" spans="1:21" s="369" customFormat="1" ht="44.25" customHeight="1" thickBot="1">
      <c r="A3" s="2103" t="s">
        <v>0</v>
      </c>
      <c r="B3" s="2103"/>
      <c r="C3" s="2103"/>
      <c r="D3" s="2103"/>
      <c r="E3" s="2103"/>
      <c r="F3" s="2103"/>
      <c r="G3" s="2103"/>
      <c r="H3" s="2103"/>
      <c r="I3" s="2103"/>
      <c r="J3" s="2103"/>
      <c r="K3" s="2103"/>
      <c r="L3" s="2103"/>
      <c r="M3" s="2103"/>
      <c r="N3" s="2103"/>
      <c r="O3" s="2103"/>
      <c r="P3" s="2103"/>
      <c r="Q3" s="2103"/>
      <c r="R3" s="2103"/>
      <c r="S3" s="2103"/>
      <c r="T3" s="2103"/>
      <c r="U3" s="2103"/>
    </row>
    <row r="4" spans="1:21" s="369" customFormat="1" ht="38.25" customHeight="1" thickBot="1">
      <c r="A4" s="2104" t="s">
        <v>949</v>
      </c>
      <c r="B4" s="2104"/>
      <c r="C4" s="2104"/>
      <c r="D4" s="2104"/>
      <c r="E4" s="2104"/>
      <c r="F4" s="2104"/>
      <c r="G4" s="2104"/>
      <c r="H4" s="2104"/>
      <c r="I4" s="2104"/>
      <c r="J4" s="2104"/>
      <c r="K4" s="2104"/>
      <c r="L4" s="2104"/>
      <c r="M4" s="2104"/>
      <c r="N4" s="2104"/>
      <c r="O4" s="2104"/>
      <c r="P4" s="2104"/>
      <c r="Q4" s="2104"/>
      <c r="R4" s="2104"/>
      <c r="S4" s="2104"/>
      <c r="T4" s="2104"/>
      <c r="U4" s="2104"/>
    </row>
    <row r="5" spans="1:21" s="371" customFormat="1" ht="8.25" customHeight="1">
      <c r="A5" s="370"/>
      <c r="B5" s="370"/>
      <c r="C5" s="370"/>
      <c r="D5" s="370"/>
      <c r="E5" s="370"/>
      <c r="F5" s="370"/>
      <c r="G5" s="370"/>
      <c r="H5" s="370"/>
      <c r="I5" s="370"/>
      <c r="J5" s="370"/>
      <c r="K5" s="370"/>
      <c r="L5" s="370"/>
      <c r="M5" s="370"/>
      <c r="N5" s="370"/>
      <c r="O5" s="370"/>
      <c r="P5" s="370"/>
      <c r="Q5" s="370"/>
      <c r="R5" s="370"/>
      <c r="S5" s="370"/>
      <c r="T5" s="370"/>
      <c r="U5" s="370"/>
    </row>
    <row r="6" spans="1:21" s="369" customFormat="1" ht="29.25" customHeight="1">
      <c r="A6" s="2105" t="s">
        <v>1000</v>
      </c>
      <c r="B6" s="2105"/>
      <c r="C6" s="2105"/>
      <c r="D6" s="2105"/>
      <c r="E6" s="2105"/>
      <c r="F6" s="2105"/>
      <c r="G6" s="2105"/>
      <c r="H6" s="2105"/>
      <c r="I6" s="2105"/>
      <c r="J6" s="2105"/>
      <c r="K6" s="2105"/>
      <c r="L6" s="2105"/>
      <c r="M6" s="2105"/>
      <c r="N6" s="2105"/>
      <c r="O6" s="2105"/>
      <c r="P6" s="2105"/>
      <c r="Q6" s="2105"/>
      <c r="R6" s="2105"/>
      <c r="S6" s="2105"/>
      <c r="T6" s="2105"/>
      <c r="U6" s="2105"/>
    </row>
    <row r="7" spans="1:21" s="369" customFormat="1" ht="9.75" customHeight="1">
      <c r="A7" s="372"/>
      <c r="B7" s="372"/>
      <c r="C7" s="372"/>
      <c r="D7" s="372"/>
      <c r="E7" s="372"/>
      <c r="F7" s="372"/>
      <c r="G7" s="372"/>
      <c r="H7" s="372"/>
      <c r="I7" s="372"/>
      <c r="J7" s="372"/>
      <c r="K7" s="372"/>
      <c r="L7" s="372"/>
      <c r="M7" s="372"/>
      <c r="N7" s="372"/>
      <c r="O7" s="372"/>
      <c r="P7" s="372"/>
      <c r="Q7" s="372"/>
      <c r="R7" s="372"/>
      <c r="S7" s="372"/>
      <c r="T7" s="373"/>
      <c r="U7" s="373"/>
    </row>
    <row r="8" spans="1:21" s="369" customFormat="1" ht="29.25" customHeight="1">
      <c r="A8" s="2102" t="s">
        <v>2</v>
      </c>
      <c r="B8" s="2102"/>
      <c r="C8" s="2102"/>
      <c r="D8" s="2102"/>
      <c r="E8" s="2102"/>
      <c r="F8" s="2102"/>
      <c r="G8" s="2102"/>
      <c r="H8" s="2102"/>
      <c r="I8" s="2102"/>
      <c r="J8" s="2102"/>
      <c r="K8" s="2102"/>
      <c r="L8" s="2102"/>
      <c r="M8" s="2102"/>
      <c r="N8" s="2102"/>
      <c r="O8" s="2102"/>
      <c r="P8" s="2102"/>
      <c r="Q8" s="2102"/>
      <c r="R8" s="2102"/>
      <c r="S8" s="2102"/>
      <c r="T8" s="2102"/>
      <c r="U8" s="2102"/>
    </row>
    <row r="9" spans="1:21" s="369" customFormat="1" ht="26.25" customHeight="1">
      <c r="A9" s="374">
        <v>1</v>
      </c>
      <c r="B9" s="374">
        <v>2</v>
      </c>
      <c r="C9" s="374">
        <v>3</v>
      </c>
      <c r="D9" s="374">
        <v>4</v>
      </c>
      <c r="E9" s="374">
        <v>5</v>
      </c>
      <c r="F9" s="374">
        <v>6</v>
      </c>
      <c r="G9" s="2106">
        <v>7</v>
      </c>
      <c r="H9" s="2106"/>
      <c r="I9" s="2106"/>
      <c r="J9" s="2106"/>
      <c r="K9" s="2106"/>
      <c r="L9" s="2106"/>
      <c r="M9" s="2106"/>
      <c r="N9" s="2106"/>
      <c r="O9" s="2106"/>
      <c r="P9" s="2106"/>
      <c r="Q9" s="2106"/>
      <c r="R9" s="2106"/>
      <c r="S9" s="2106">
        <v>8</v>
      </c>
      <c r="T9" s="2107"/>
      <c r="U9" s="2107"/>
    </row>
    <row r="10" spans="1:21" s="369" customFormat="1" ht="30" customHeight="1">
      <c r="A10" s="2102" t="s">
        <v>4</v>
      </c>
      <c r="B10" s="2102" t="s">
        <v>5</v>
      </c>
      <c r="C10" s="2102" t="s">
        <v>6</v>
      </c>
      <c r="D10" s="2102" t="s">
        <v>7</v>
      </c>
      <c r="E10" s="2102" t="s">
        <v>8</v>
      </c>
      <c r="F10" s="2102" t="s">
        <v>9</v>
      </c>
      <c r="G10" s="2108" t="s">
        <v>10</v>
      </c>
      <c r="H10" s="2108"/>
      <c r="I10" s="2108"/>
      <c r="J10" s="2108"/>
      <c r="K10" s="2108"/>
      <c r="L10" s="2108"/>
      <c r="M10" s="2108"/>
      <c r="N10" s="2108"/>
      <c r="O10" s="2108"/>
      <c r="P10" s="2108"/>
      <c r="Q10" s="2108"/>
      <c r="R10" s="2108"/>
      <c r="S10" s="2108" t="s">
        <v>11</v>
      </c>
      <c r="T10" s="2108"/>
      <c r="U10" s="2108"/>
    </row>
    <row r="11" spans="1:21" s="369" customFormat="1" ht="26.25" customHeight="1">
      <c r="A11" s="2102"/>
      <c r="B11" s="2102"/>
      <c r="C11" s="2102"/>
      <c r="D11" s="2102"/>
      <c r="E11" s="2102"/>
      <c r="F11" s="2102"/>
      <c r="G11" s="2106" t="s">
        <v>12</v>
      </c>
      <c r="H11" s="2106"/>
      <c r="I11" s="2106"/>
      <c r="J11" s="2106" t="s">
        <v>13</v>
      </c>
      <c r="K11" s="2106"/>
      <c r="L11" s="2106"/>
      <c r="M11" s="2106" t="s">
        <v>14</v>
      </c>
      <c r="N11" s="2106"/>
      <c r="O11" s="2106"/>
      <c r="P11" s="2106" t="s">
        <v>15</v>
      </c>
      <c r="Q11" s="2106"/>
      <c r="R11" s="2106"/>
      <c r="S11" s="2109" t="s">
        <v>16</v>
      </c>
      <c r="T11" s="2109" t="s">
        <v>17</v>
      </c>
      <c r="U11" s="2109"/>
    </row>
    <row r="12" spans="1:21" s="369" customFormat="1" ht="33.75" customHeight="1">
      <c r="A12" s="2102"/>
      <c r="B12" s="2102"/>
      <c r="C12" s="2102"/>
      <c r="D12" s="2102"/>
      <c r="E12" s="2102"/>
      <c r="F12" s="2102"/>
      <c r="G12" s="375">
        <v>1</v>
      </c>
      <c r="H12" s="375">
        <v>2</v>
      </c>
      <c r="I12" s="375">
        <v>3</v>
      </c>
      <c r="J12" s="375">
        <v>4</v>
      </c>
      <c r="K12" s="375">
        <v>5</v>
      </c>
      <c r="L12" s="375">
        <v>6</v>
      </c>
      <c r="M12" s="375">
        <v>7</v>
      </c>
      <c r="N12" s="375">
        <v>8</v>
      </c>
      <c r="O12" s="375">
        <v>9</v>
      </c>
      <c r="P12" s="375">
        <v>10</v>
      </c>
      <c r="Q12" s="375">
        <v>11</v>
      </c>
      <c r="R12" s="375">
        <v>12</v>
      </c>
      <c r="S12" s="2109"/>
      <c r="T12" s="376" t="s">
        <v>18</v>
      </c>
      <c r="U12" s="376" t="s">
        <v>19</v>
      </c>
    </row>
    <row r="13" spans="1:21" s="369" customFormat="1" ht="105.75" customHeight="1">
      <c r="A13" s="2112" t="s">
        <v>950</v>
      </c>
      <c r="B13" s="2113" t="s">
        <v>951</v>
      </c>
      <c r="C13" s="2114">
        <v>1</v>
      </c>
      <c r="D13" s="377" t="s">
        <v>952</v>
      </c>
      <c r="E13" s="377" t="s">
        <v>1010</v>
      </c>
      <c r="F13" s="2116" t="s">
        <v>1005</v>
      </c>
      <c r="G13" s="378"/>
      <c r="H13" s="378"/>
      <c r="I13" s="378"/>
      <c r="J13" s="378"/>
      <c r="K13" s="378"/>
      <c r="L13" s="378"/>
      <c r="M13" s="378"/>
      <c r="N13" s="378"/>
      <c r="O13" s="378"/>
      <c r="P13" s="378"/>
      <c r="Q13" s="378"/>
      <c r="R13" s="378"/>
      <c r="S13" s="2113" t="s">
        <v>1006</v>
      </c>
      <c r="T13" s="2110" t="s">
        <v>953</v>
      </c>
      <c r="U13" s="2110">
        <v>0</v>
      </c>
    </row>
    <row r="14" spans="1:21" s="369" customFormat="1" ht="113.25" customHeight="1">
      <c r="A14" s="2112"/>
      <c r="B14" s="2113"/>
      <c r="C14" s="2114"/>
      <c r="D14" s="377" t="s">
        <v>954</v>
      </c>
      <c r="E14" s="377" t="s">
        <v>1011</v>
      </c>
      <c r="F14" s="2116"/>
      <c r="G14" s="378"/>
      <c r="H14" s="378"/>
      <c r="I14" s="378"/>
      <c r="J14" s="378"/>
      <c r="K14" s="378"/>
      <c r="L14" s="378"/>
      <c r="M14" s="378"/>
      <c r="N14" s="378"/>
      <c r="O14" s="378"/>
      <c r="P14" s="378"/>
      <c r="Q14" s="378"/>
      <c r="R14" s="378"/>
      <c r="S14" s="2113"/>
      <c r="T14" s="2110"/>
      <c r="U14" s="2110"/>
    </row>
    <row r="15" spans="1:21" s="369" customFormat="1" ht="96" customHeight="1">
      <c r="A15" s="2112"/>
      <c r="B15" s="2113"/>
      <c r="C15" s="2114"/>
      <c r="D15" s="377" t="s">
        <v>955</v>
      </c>
      <c r="E15" s="377" t="s">
        <v>1012</v>
      </c>
      <c r="F15" s="2116"/>
      <c r="G15" s="378"/>
      <c r="H15" s="378"/>
      <c r="I15" s="378"/>
      <c r="J15" s="378"/>
      <c r="K15" s="378"/>
      <c r="L15" s="378"/>
      <c r="M15" s="378"/>
      <c r="N15" s="378"/>
      <c r="O15" s="378"/>
      <c r="P15" s="378"/>
      <c r="Q15" s="378"/>
      <c r="R15" s="378"/>
      <c r="S15" s="2113"/>
      <c r="T15" s="2110"/>
      <c r="U15" s="2110"/>
    </row>
    <row r="16" spans="1:21" s="369" customFormat="1" ht="210" customHeight="1">
      <c r="A16" s="2112"/>
      <c r="B16" s="2113"/>
      <c r="C16" s="2115"/>
      <c r="D16" s="379" t="s">
        <v>956</v>
      </c>
      <c r="E16" s="377" t="s">
        <v>1013</v>
      </c>
      <c r="F16" s="2116"/>
      <c r="G16" s="378"/>
      <c r="H16" s="378"/>
      <c r="I16" s="378"/>
      <c r="J16" s="378"/>
      <c r="K16" s="378"/>
      <c r="L16" s="378"/>
      <c r="M16" s="378"/>
      <c r="N16" s="378"/>
      <c r="O16" s="378"/>
      <c r="P16" s="378"/>
      <c r="Q16" s="378"/>
      <c r="R16" s="378"/>
      <c r="S16" s="2113"/>
      <c r="T16" s="2110"/>
      <c r="U16" s="2110"/>
    </row>
    <row r="17" spans="1:21" s="369" customFormat="1" ht="88.5" customHeight="1">
      <c r="A17" s="2113" t="s">
        <v>957</v>
      </c>
      <c r="B17" s="2117" t="s">
        <v>958</v>
      </c>
      <c r="C17" s="2114">
        <v>1</v>
      </c>
      <c r="D17" s="380" t="s">
        <v>959</v>
      </c>
      <c r="E17" s="377" t="s">
        <v>1002</v>
      </c>
      <c r="F17" s="2118" t="s">
        <v>960</v>
      </c>
      <c r="G17" s="378"/>
      <c r="H17" s="378"/>
      <c r="I17" s="378"/>
      <c r="J17" s="378"/>
      <c r="K17" s="378"/>
      <c r="L17" s="378"/>
      <c r="M17" s="378"/>
      <c r="N17" s="378"/>
      <c r="O17" s="378"/>
      <c r="P17" s="378"/>
      <c r="Q17" s="378"/>
      <c r="R17" s="378"/>
      <c r="S17" s="2113" t="s">
        <v>1007</v>
      </c>
      <c r="T17" s="2110" t="s">
        <v>1008</v>
      </c>
      <c r="U17" s="2111">
        <v>0</v>
      </c>
    </row>
    <row r="18" spans="1:21" s="369" customFormat="1" ht="74.25" customHeight="1">
      <c r="A18" s="2113"/>
      <c r="B18" s="2117"/>
      <c r="C18" s="2114"/>
      <c r="D18" s="380" t="s">
        <v>961</v>
      </c>
      <c r="E18" s="377" t="s">
        <v>1003</v>
      </c>
      <c r="F18" s="2118"/>
      <c r="G18" s="378"/>
      <c r="H18" s="378"/>
      <c r="I18" s="378"/>
      <c r="J18" s="378"/>
      <c r="K18" s="378"/>
      <c r="L18" s="378"/>
      <c r="M18" s="378"/>
      <c r="N18" s="378"/>
      <c r="O18" s="378"/>
      <c r="P18" s="378"/>
      <c r="Q18" s="378"/>
      <c r="R18" s="378"/>
      <c r="S18" s="2113"/>
      <c r="T18" s="2110"/>
      <c r="U18" s="2111"/>
    </row>
    <row r="19" spans="1:21" s="369" customFormat="1" ht="408.75" customHeight="1">
      <c r="A19" s="2113"/>
      <c r="B19" s="2117"/>
      <c r="C19" s="2116"/>
      <c r="D19" s="380" t="s">
        <v>962</v>
      </c>
      <c r="E19" s="377" t="s">
        <v>1004</v>
      </c>
      <c r="F19" s="2118"/>
      <c r="G19" s="378"/>
      <c r="H19" s="378"/>
      <c r="I19" s="378"/>
      <c r="J19" s="378"/>
      <c r="K19" s="378"/>
      <c r="L19" s="378"/>
      <c r="M19" s="378"/>
      <c r="N19" s="378"/>
      <c r="O19" s="378"/>
      <c r="P19" s="378"/>
      <c r="Q19" s="378"/>
      <c r="R19" s="378"/>
      <c r="S19" s="2113"/>
      <c r="T19" s="2110"/>
      <c r="U19" s="2111"/>
    </row>
    <row r="20" spans="1:21" s="369" customFormat="1" ht="60" customHeight="1">
      <c r="A20" s="2121" t="s">
        <v>963</v>
      </c>
      <c r="B20" s="2117" t="s">
        <v>964</v>
      </c>
      <c r="C20" s="2122">
        <v>1</v>
      </c>
      <c r="D20" s="380" t="s">
        <v>965</v>
      </c>
      <c r="E20" s="377" t="s">
        <v>1001</v>
      </c>
      <c r="F20" s="2123" t="s">
        <v>1009</v>
      </c>
      <c r="G20" s="378"/>
      <c r="H20" s="378"/>
      <c r="I20" s="378"/>
      <c r="J20" s="378"/>
      <c r="K20" s="378"/>
      <c r="L20" s="378"/>
      <c r="M20" s="378"/>
      <c r="N20" s="378"/>
      <c r="O20" s="378"/>
      <c r="P20" s="378"/>
      <c r="Q20" s="378"/>
      <c r="R20" s="378"/>
      <c r="S20" s="2124" t="s">
        <v>1020</v>
      </c>
      <c r="T20" s="2111" t="s">
        <v>966</v>
      </c>
      <c r="U20" s="2111">
        <v>0</v>
      </c>
    </row>
    <row r="21" spans="1:21" s="369" customFormat="1" ht="80.25" customHeight="1">
      <c r="A21" s="2121"/>
      <c r="B21" s="2117"/>
      <c r="C21" s="2120"/>
      <c r="D21" s="380" t="s">
        <v>967</v>
      </c>
      <c r="E21" s="377" t="s">
        <v>1014</v>
      </c>
      <c r="F21" s="2123"/>
      <c r="G21" s="378"/>
      <c r="H21" s="378"/>
      <c r="I21" s="378"/>
      <c r="J21" s="378"/>
      <c r="K21" s="378"/>
      <c r="L21" s="378"/>
      <c r="M21" s="378"/>
      <c r="N21" s="378"/>
      <c r="O21" s="378"/>
      <c r="P21" s="378"/>
      <c r="Q21" s="378"/>
      <c r="R21" s="378"/>
      <c r="S21" s="2124"/>
      <c r="T21" s="2111"/>
      <c r="U21" s="2111"/>
    </row>
    <row r="22" spans="1:21" s="369" customFormat="1" ht="80.25" customHeight="1">
      <c r="A22" s="2121"/>
      <c r="B22" s="2117"/>
      <c r="C22" s="2120"/>
      <c r="D22" s="381" t="s">
        <v>968</v>
      </c>
      <c r="E22" s="380" t="s">
        <v>1015</v>
      </c>
      <c r="F22" s="2123"/>
      <c r="G22" s="378"/>
      <c r="H22" s="378"/>
      <c r="I22" s="378"/>
      <c r="J22" s="378"/>
      <c r="K22" s="378"/>
      <c r="L22" s="378"/>
      <c r="M22" s="378"/>
      <c r="N22" s="378"/>
      <c r="O22" s="378"/>
      <c r="P22" s="378"/>
      <c r="Q22" s="378"/>
      <c r="R22" s="378"/>
      <c r="S22" s="2124"/>
      <c r="T22" s="2111"/>
      <c r="U22" s="2111"/>
    </row>
    <row r="23" spans="1:21" s="369" customFormat="1" ht="80.25" customHeight="1">
      <c r="A23" s="2121"/>
      <c r="B23" s="2117"/>
      <c r="C23" s="2120"/>
      <c r="D23" s="381" t="s">
        <v>969</v>
      </c>
      <c r="E23" s="380" t="s">
        <v>1016</v>
      </c>
      <c r="F23" s="2123"/>
      <c r="G23" s="378"/>
      <c r="H23" s="378"/>
      <c r="I23" s="378"/>
      <c r="J23" s="378"/>
      <c r="K23" s="378"/>
      <c r="L23" s="378"/>
      <c r="M23" s="378"/>
      <c r="N23" s="378"/>
      <c r="O23" s="378"/>
      <c r="P23" s="378"/>
      <c r="Q23" s="378"/>
      <c r="R23" s="378"/>
      <c r="S23" s="2124"/>
      <c r="T23" s="2111"/>
      <c r="U23" s="2111"/>
    </row>
    <row r="24" spans="1:21" s="369" customFormat="1" ht="60" customHeight="1">
      <c r="A24" s="2121"/>
      <c r="B24" s="2117"/>
      <c r="C24" s="2120"/>
      <c r="D24" s="381" t="s">
        <v>970</v>
      </c>
      <c r="E24" s="380" t="s">
        <v>1017</v>
      </c>
      <c r="F24" s="2123"/>
      <c r="G24" s="378"/>
      <c r="H24" s="378"/>
      <c r="I24" s="378"/>
      <c r="J24" s="378"/>
      <c r="K24" s="378"/>
      <c r="L24" s="378"/>
      <c r="M24" s="378"/>
      <c r="N24" s="378"/>
      <c r="O24" s="378"/>
      <c r="P24" s="378"/>
      <c r="Q24" s="378"/>
      <c r="R24" s="378"/>
      <c r="S24" s="2124"/>
      <c r="T24" s="2111"/>
      <c r="U24" s="2111"/>
    </row>
    <row r="25" spans="1:21" s="369" customFormat="1" ht="74.25" customHeight="1">
      <c r="A25" s="2121"/>
      <c r="B25" s="2117"/>
      <c r="C25" s="2120"/>
      <c r="D25" s="380" t="s">
        <v>971</v>
      </c>
      <c r="E25" s="377" t="s">
        <v>1018</v>
      </c>
      <c r="F25" s="2123"/>
      <c r="G25" s="378"/>
      <c r="H25" s="378"/>
      <c r="I25" s="378"/>
      <c r="J25" s="378"/>
      <c r="K25" s="378"/>
      <c r="L25" s="378"/>
      <c r="M25" s="378"/>
      <c r="N25" s="378"/>
      <c r="O25" s="378"/>
      <c r="P25" s="378"/>
      <c r="Q25" s="378"/>
      <c r="R25" s="378"/>
      <c r="S25" s="2124"/>
      <c r="T25" s="2111"/>
      <c r="U25" s="2111"/>
    </row>
    <row r="26" spans="1:21" s="369" customFormat="1" ht="409.6" customHeight="1">
      <c r="A26" s="2121"/>
      <c r="B26" s="2117"/>
      <c r="C26" s="2120"/>
      <c r="D26" s="380" t="s">
        <v>972</v>
      </c>
      <c r="E26" s="381" t="s">
        <v>1019</v>
      </c>
      <c r="F26" s="2123"/>
      <c r="G26" s="378"/>
      <c r="H26" s="378"/>
      <c r="I26" s="378"/>
      <c r="J26" s="378"/>
      <c r="K26" s="378"/>
      <c r="L26" s="378"/>
      <c r="M26" s="378"/>
      <c r="N26" s="378"/>
      <c r="O26" s="378"/>
      <c r="P26" s="378"/>
      <c r="Q26" s="378"/>
      <c r="R26" s="378"/>
      <c r="S26" s="2124"/>
      <c r="T26" s="2111"/>
      <c r="U26" s="2111"/>
    </row>
    <row r="27" spans="1:21" ht="57.75" customHeight="1">
      <c r="A27" s="2113" t="s">
        <v>973</v>
      </c>
      <c r="B27" s="2113" t="s">
        <v>974</v>
      </c>
      <c r="C27" s="2114">
        <v>1</v>
      </c>
      <c r="D27" s="380" t="s">
        <v>975</v>
      </c>
      <c r="E27" s="377" t="s">
        <v>1021</v>
      </c>
      <c r="F27" s="2119" t="s">
        <v>976</v>
      </c>
      <c r="G27" s="378"/>
      <c r="H27" s="378"/>
      <c r="I27" s="378"/>
      <c r="J27" s="378"/>
      <c r="K27" s="378"/>
      <c r="L27" s="378"/>
      <c r="M27" s="378"/>
      <c r="N27" s="378"/>
      <c r="O27" s="378"/>
      <c r="P27" s="378"/>
      <c r="Q27" s="378"/>
      <c r="R27" s="378"/>
      <c r="S27" s="2120"/>
      <c r="T27" s="2111">
        <v>0</v>
      </c>
      <c r="U27" s="2111">
        <v>0</v>
      </c>
    </row>
    <row r="28" spans="1:21" ht="81.599999999999994" customHeight="1">
      <c r="A28" s="2113"/>
      <c r="B28" s="2113"/>
      <c r="C28" s="2116"/>
      <c r="D28" s="379" t="s">
        <v>977</v>
      </c>
      <c r="E28" s="377" t="s">
        <v>1022</v>
      </c>
      <c r="F28" s="2119"/>
      <c r="G28" s="378"/>
      <c r="H28" s="378"/>
      <c r="I28" s="378"/>
      <c r="J28" s="378"/>
      <c r="K28" s="378"/>
      <c r="L28" s="378"/>
      <c r="M28" s="378"/>
      <c r="N28" s="378"/>
      <c r="O28" s="378"/>
      <c r="P28" s="378"/>
      <c r="Q28" s="378"/>
      <c r="R28" s="378"/>
      <c r="S28" s="2120"/>
      <c r="T28" s="2111"/>
      <c r="U28" s="2111"/>
    </row>
    <row r="29" spans="1:21" ht="72.75" customHeight="1">
      <c r="A29" s="2113"/>
      <c r="B29" s="2113"/>
      <c r="C29" s="2116"/>
      <c r="D29" s="380" t="s">
        <v>978</v>
      </c>
      <c r="E29" s="377" t="s">
        <v>1023</v>
      </c>
      <c r="F29" s="2119"/>
      <c r="G29" s="378"/>
      <c r="H29" s="378"/>
      <c r="I29" s="378"/>
      <c r="J29" s="378"/>
      <c r="K29" s="378"/>
      <c r="L29" s="378"/>
      <c r="M29" s="378"/>
      <c r="N29" s="378"/>
      <c r="O29" s="378"/>
      <c r="P29" s="378"/>
      <c r="Q29" s="378"/>
      <c r="R29" s="378"/>
      <c r="S29" s="2120"/>
      <c r="T29" s="2111"/>
      <c r="U29" s="2111"/>
    </row>
    <row r="30" spans="1:21" s="369" customFormat="1" ht="99.75" customHeight="1">
      <c r="A30" s="2125" t="s">
        <v>979</v>
      </c>
      <c r="B30" s="2126"/>
      <c r="C30" s="2126"/>
      <c r="D30" s="381" t="s">
        <v>980</v>
      </c>
      <c r="E30" s="377" t="s">
        <v>1024</v>
      </c>
      <c r="F30" s="2118" t="s">
        <v>981</v>
      </c>
      <c r="G30" s="378"/>
      <c r="H30" s="378"/>
      <c r="I30" s="378"/>
      <c r="J30" s="378"/>
      <c r="K30" s="378"/>
      <c r="L30" s="378"/>
      <c r="M30" s="378"/>
      <c r="N30" s="378"/>
      <c r="O30" s="378"/>
      <c r="P30" s="378"/>
      <c r="Q30" s="378"/>
      <c r="R30" s="378"/>
      <c r="S30" s="382"/>
      <c r="T30" s="383"/>
      <c r="U30" s="384"/>
    </row>
    <row r="31" spans="1:21" s="369" customFormat="1" ht="77.25" customHeight="1">
      <c r="A31" s="2125"/>
      <c r="B31" s="2126"/>
      <c r="C31" s="2126"/>
      <c r="D31" s="381" t="s">
        <v>982</v>
      </c>
      <c r="E31" s="377" t="s">
        <v>1025</v>
      </c>
      <c r="F31" s="2118"/>
      <c r="G31" s="378"/>
      <c r="H31" s="378"/>
      <c r="I31" s="378"/>
      <c r="J31" s="378"/>
      <c r="K31" s="378"/>
      <c r="L31" s="378"/>
      <c r="M31" s="378"/>
      <c r="N31" s="378"/>
      <c r="O31" s="378"/>
      <c r="P31" s="378"/>
      <c r="Q31" s="378"/>
      <c r="R31" s="378"/>
      <c r="S31" s="382"/>
      <c r="T31" s="383"/>
      <c r="U31" s="384"/>
    </row>
    <row r="32" spans="1:21" s="369" customFormat="1" ht="77.25" customHeight="1">
      <c r="A32" s="2125"/>
      <c r="B32" s="2126"/>
      <c r="C32" s="2126"/>
      <c r="D32" s="381" t="s">
        <v>983</v>
      </c>
      <c r="E32" s="377" t="s">
        <v>1025</v>
      </c>
      <c r="F32" s="2118"/>
      <c r="G32" s="378"/>
      <c r="H32" s="378"/>
      <c r="I32" s="378"/>
      <c r="J32" s="378"/>
      <c r="K32" s="378"/>
      <c r="L32" s="378"/>
      <c r="M32" s="378"/>
      <c r="N32" s="378"/>
      <c r="O32" s="378"/>
      <c r="P32" s="378"/>
      <c r="Q32" s="378"/>
      <c r="R32" s="378"/>
      <c r="S32" s="382"/>
      <c r="T32" s="383"/>
      <c r="U32" s="384"/>
    </row>
    <row r="33" spans="1:21" s="369" customFormat="1" ht="97.5" customHeight="1">
      <c r="A33" s="2125" t="s">
        <v>984</v>
      </c>
      <c r="B33" s="2128" t="s">
        <v>985</v>
      </c>
      <c r="C33" s="2129">
        <v>1</v>
      </c>
      <c r="D33" s="377" t="s">
        <v>986</v>
      </c>
      <c r="E33" s="377" t="s">
        <v>1026</v>
      </c>
      <c r="F33" s="2119" t="s">
        <v>987</v>
      </c>
      <c r="G33" s="378"/>
      <c r="H33" s="378"/>
      <c r="I33" s="378"/>
      <c r="J33" s="378"/>
      <c r="K33" s="378"/>
      <c r="L33" s="378"/>
      <c r="M33" s="378"/>
      <c r="N33" s="378"/>
      <c r="O33" s="378"/>
      <c r="P33" s="378"/>
      <c r="Q33" s="378"/>
      <c r="R33" s="378"/>
      <c r="S33" s="2130"/>
      <c r="T33" s="2131">
        <v>0</v>
      </c>
      <c r="U33" s="2131">
        <v>0</v>
      </c>
    </row>
    <row r="34" spans="1:21" s="369" customFormat="1" ht="82.5" customHeight="1">
      <c r="A34" s="2127"/>
      <c r="B34" s="2128"/>
      <c r="C34" s="2129"/>
      <c r="D34" s="377" t="s">
        <v>988</v>
      </c>
      <c r="E34" s="377" t="s">
        <v>1028</v>
      </c>
      <c r="F34" s="2119"/>
      <c r="G34" s="378"/>
      <c r="H34" s="378"/>
      <c r="I34" s="378"/>
      <c r="J34" s="378"/>
      <c r="K34" s="378"/>
      <c r="L34" s="378"/>
      <c r="M34" s="378"/>
      <c r="N34" s="378"/>
      <c r="O34" s="378"/>
      <c r="P34" s="378"/>
      <c r="Q34" s="378"/>
      <c r="R34" s="378"/>
      <c r="S34" s="2130"/>
      <c r="T34" s="2131"/>
      <c r="U34" s="2131"/>
    </row>
    <row r="35" spans="1:21" s="369" customFormat="1" ht="60.75" customHeight="1">
      <c r="A35" s="2125" t="s">
        <v>989</v>
      </c>
      <c r="B35" s="2132" t="s">
        <v>990</v>
      </c>
      <c r="C35" s="2133">
        <v>1</v>
      </c>
      <c r="D35" s="381" t="s">
        <v>991</v>
      </c>
      <c r="E35" s="377" t="s">
        <v>1027</v>
      </c>
      <c r="F35" s="2118" t="s">
        <v>992</v>
      </c>
      <c r="G35" s="378"/>
      <c r="H35" s="378"/>
      <c r="I35" s="378"/>
      <c r="J35" s="378"/>
      <c r="K35" s="378"/>
      <c r="L35" s="378"/>
      <c r="M35" s="378"/>
      <c r="N35" s="378"/>
      <c r="O35" s="378"/>
      <c r="P35" s="378"/>
      <c r="Q35" s="378"/>
      <c r="R35" s="378"/>
      <c r="S35" s="2134"/>
      <c r="T35" s="2131">
        <v>0</v>
      </c>
      <c r="U35" s="2131">
        <v>0</v>
      </c>
    </row>
    <row r="36" spans="1:21" s="369" customFormat="1" ht="92.25" customHeight="1">
      <c r="A36" s="2127"/>
      <c r="B36" s="2132"/>
      <c r="C36" s="2118"/>
      <c r="D36" s="381" t="s">
        <v>993</v>
      </c>
      <c r="E36" s="377" t="s">
        <v>1029</v>
      </c>
      <c r="F36" s="2118"/>
      <c r="G36" s="378"/>
      <c r="H36" s="378"/>
      <c r="I36" s="378"/>
      <c r="J36" s="378"/>
      <c r="K36" s="378"/>
      <c r="L36" s="378"/>
      <c r="M36" s="378"/>
      <c r="N36" s="378"/>
      <c r="O36" s="378"/>
      <c r="P36" s="378"/>
      <c r="Q36" s="378"/>
      <c r="R36" s="378"/>
      <c r="S36" s="2134"/>
      <c r="T36" s="2131"/>
      <c r="U36" s="2131"/>
    </row>
    <row r="37" spans="1:21" s="369" customFormat="1" ht="72.75" customHeight="1">
      <c r="A37" s="2127"/>
      <c r="B37" s="2132"/>
      <c r="C37" s="2118"/>
      <c r="D37" s="381" t="s">
        <v>994</v>
      </c>
      <c r="E37" s="377" t="s">
        <v>1030</v>
      </c>
      <c r="F37" s="2118"/>
      <c r="G37" s="378"/>
      <c r="H37" s="378"/>
      <c r="I37" s="378"/>
      <c r="J37" s="378"/>
      <c r="K37" s="378"/>
      <c r="L37" s="378"/>
      <c r="M37" s="378"/>
      <c r="N37" s="378"/>
      <c r="O37" s="378"/>
      <c r="P37" s="378"/>
      <c r="Q37" s="378"/>
      <c r="R37" s="378"/>
      <c r="S37" s="2134"/>
      <c r="T37" s="2131"/>
      <c r="U37" s="2131"/>
    </row>
    <row r="38" spans="1:21" s="369" customFormat="1" ht="57.75" customHeight="1">
      <c r="A38" s="2127"/>
      <c r="B38" s="2132"/>
      <c r="C38" s="2118"/>
      <c r="D38" s="381" t="s">
        <v>995</v>
      </c>
      <c r="E38" s="377" t="s">
        <v>1031</v>
      </c>
      <c r="F38" s="2118"/>
      <c r="G38" s="378"/>
      <c r="H38" s="378"/>
      <c r="I38" s="378"/>
      <c r="J38" s="378"/>
      <c r="K38" s="378"/>
      <c r="L38" s="378"/>
      <c r="M38" s="378"/>
      <c r="N38" s="378"/>
      <c r="O38" s="378"/>
      <c r="P38" s="378"/>
      <c r="Q38" s="378"/>
      <c r="R38" s="378"/>
      <c r="S38" s="2134"/>
      <c r="T38" s="2131"/>
      <c r="U38" s="2131"/>
    </row>
    <row r="39" spans="1:21" s="369" customFormat="1" ht="75" customHeight="1">
      <c r="A39" s="2127"/>
      <c r="B39" s="2132"/>
      <c r="C39" s="2118"/>
      <c r="D39" s="377" t="s">
        <v>996</v>
      </c>
      <c r="E39" s="377" t="s">
        <v>1032</v>
      </c>
      <c r="F39" s="2118"/>
      <c r="G39" s="378"/>
      <c r="H39" s="378"/>
      <c r="I39" s="378"/>
      <c r="J39" s="378"/>
      <c r="K39" s="378"/>
      <c r="L39" s="378"/>
      <c r="M39" s="378"/>
      <c r="N39" s="378"/>
      <c r="O39" s="378"/>
      <c r="P39" s="378"/>
      <c r="Q39" s="378"/>
      <c r="R39" s="378"/>
      <c r="S39" s="2134"/>
      <c r="T39" s="2131"/>
      <c r="U39" s="2131"/>
    </row>
    <row r="40" spans="1:21" s="209" customFormat="1" ht="58.5" customHeight="1">
      <c r="A40" s="2125" t="s">
        <v>997</v>
      </c>
      <c r="B40" s="2125"/>
      <c r="C40" s="2136"/>
      <c r="D40" s="381" t="s">
        <v>998</v>
      </c>
      <c r="E40" s="377" t="s">
        <v>1033</v>
      </c>
      <c r="F40" s="2137" t="s">
        <v>999</v>
      </c>
      <c r="G40" s="385"/>
      <c r="H40" s="385"/>
      <c r="I40" s="378"/>
      <c r="J40" s="385"/>
      <c r="K40" s="385"/>
      <c r="L40" s="378"/>
      <c r="M40" s="385"/>
      <c r="N40" s="385"/>
      <c r="O40" s="378"/>
      <c r="P40" s="385"/>
      <c r="Q40" s="385"/>
      <c r="R40" s="378"/>
      <c r="S40" s="2138"/>
      <c r="T40" s="2135">
        <v>0</v>
      </c>
      <c r="U40" s="2135">
        <v>0</v>
      </c>
    </row>
    <row r="41" spans="1:21" s="209" customFormat="1" ht="57.75" customHeight="1">
      <c r="A41" s="2125"/>
      <c r="B41" s="2125"/>
      <c r="C41" s="2136"/>
      <c r="D41" s="381" t="s">
        <v>1035</v>
      </c>
      <c r="E41" s="377" t="s">
        <v>1034</v>
      </c>
      <c r="F41" s="2137"/>
      <c r="G41" s="386"/>
      <c r="H41" s="386"/>
      <c r="I41" s="386"/>
      <c r="J41" s="386"/>
      <c r="K41" s="386"/>
      <c r="L41" s="386"/>
      <c r="M41" s="385"/>
      <c r="N41" s="385"/>
      <c r="O41" s="385"/>
      <c r="P41" s="385"/>
      <c r="Q41" s="378"/>
      <c r="R41" s="378"/>
      <c r="S41" s="2138"/>
      <c r="T41" s="2135"/>
      <c r="U41" s="2135"/>
    </row>
  </sheetData>
  <mergeCells count="73">
    <mergeCell ref="U40:U41"/>
    <mergeCell ref="A40:A41"/>
    <mergeCell ref="B40:B41"/>
    <mergeCell ref="C40:C41"/>
    <mergeCell ref="F40:F41"/>
    <mergeCell ref="S40:S41"/>
    <mergeCell ref="T40:T41"/>
    <mergeCell ref="S33:S34"/>
    <mergeCell ref="T33:T34"/>
    <mergeCell ref="U33:U34"/>
    <mergeCell ref="A35:A39"/>
    <mergeCell ref="B35:B39"/>
    <mergeCell ref="C35:C39"/>
    <mergeCell ref="F35:F39"/>
    <mergeCell ref="S35:S39"/>
    <mergeCell ref="T35:T39"/>
    <mergeCell ref="U35:U39"/>
    <mergeCell ref="A30:A32"/>
    <mergeCell ref="B30:B32"/>
    <mergeCell ref="C30:C32"/>
    <mergeCell ref="F30:F32"/>
    <mergeCell ref="A33:A34"/>
    <mergeCell ref="B33:B34"/>
    <mergeCell ref="C33:C34"/>
    <mergeCell ref="F33:F34"/>
    <mergeCell ref="U20:U26"/>
    <mergeCell ref="A27:A29"/>
    <mergeCell ref="B27:B29"/>
    <mergeCell ref="C27:C29"/>
    <mergeCell ref="F27:F29"/>
    <mergeCell ref="S27:S29"/>
    <mergeCell ref="T27:T29"/>
    <mergeCell ref="U27:U29"/>
    <mergeCell ref="A20:A26"/>
    <mergeCell ref="B20:B26"/>
    <mergeCell ref="C20:C26"/>
    <mergeCell ref="F20:F26"/>
    <mergeCell ref="S20:S26"/>
    <mergeCell ref="T20:T26"/>
    <mergeCell ref="T17:T19"/>
    <mergeCell ref="U17:U19"/>
    <mergeCell ref="A13:A16"/>
    <mergeCell ref="B13:B16"/>
    <mergeCell ref="C13:C16"/>
    <mergeCell ref="F13:F16"/>
    <mergeCell ref="S13:S16"/>
    <mergeCell ref="T13:T16"/>
    <mergeCell ref="A17:A19"/>
    <mergeCell ref="B17:B19"/>
    <mergeCell ref="C17:C19"/>
    <mergeCell ref="F17:F19"/>
    <mergeCell ref="S17:S19"/>
    <mergeCell ref="M11:O11"/>
    <mergeCell ref="P11:R11"/>
    <mergeCell ref="S11:S12"/>
    <mergeCell ref="T11:U11"/>
    <mergeCell ref="U13:U16"/>
    <mergeCell ref="F10:F12"/>
    <mergeCell ref="A3:U3"/>
    <mergeCell ref="A4:U4"/>
    <mergeCell ref="A6:U6"/>
    <mergeCell ref="A8:U8"/>
    <mergeCell ref="G9:R9"/>
    <mergeCell ref="S9:U9"/>
    <mergeCell ref="A10:A12"/>
    <mergeCell ref="B10:B12"/>
    <mergeCell ref="C10:C12"/>
    <mergeCell ref="D10:D12"/>
    <mergeCell ref="E10:E12"/>
    <mergeCell ref="G10:R10"/>
    <mergeCell ref="S10:U10"/>
    <mergeCell ref="G11:I11"/>
    <mergeCell ref="J11:L11"/>
  </mergeCells>
  <pageMargins left="0.70866141732283472" right="0.39370078740157483" top="0.23622047244094491" bottom="0.74803149606299213" header="0.31496062992125984" footer="0.31496062992125984"/>
  <pageSetup scale="39" fitToHeight="0" orientation="landscape" r:id="rId1"/>
  <headerFooter>
    <oddFooter>&amp;LDIRECCIÓN DE PLANIFICACIÓN Y DESARROLLO&amp;R&amp;N/&amp;N
&amp;D</oddFooter>
  </headerFooter>
  <rowBreaks count="1" manualBreakCount="1">
    <brk id="16"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26</vt:i4>
      </vt:variant>
    </vt:vector>
  </HeadingPairs>
  <TitlesOfParts>
    <vt:vector size="44" baseType="lpstr">
      <vt:lpstr>VTEC</vt:lpstr>
      <vt:lpstr>DABS</vt:lpstr>
      <vt:lpstr>DC</vt:lpstr>
      <vt:lpstr>DJ</vt:lpstr>
      <vt:lpstr>DGPLT</vt:lpstr>
      <vt:lpstr>Crédito Público</vt:lpstr>
      <vt:lpstr>DFH</vt:lpstr>
      <vt:lpstr>DGAPF</vt:lpstr>
      <vt:lpstr>DRI</vt:lpstr>
      <vt:lpstr>ORN</vt:lpstr>
      <vt:lpstr>DARF</vt:lpstr>
      <vt:lpstr>OAI</vt:lpstr>
      <vt:lpstr>DPD</vt:lpstr>
      <vt:lpstr>Protocolo</vt:lpstr>
      <vt:lpstr>PETROCARIBE</vt:lpstr>
      <vt:lpstr>DARH</vt:lpstr>
      <vt:lpstr>Viceministerio de Monitoreo</vt:lpstr>
      <vt:lpstr>Casinos 2020</vt:lpstr>
      <vt:lpstr>'Casinos 2020'!Área_de_impresión</vt:lpstr>
      <vt:lpstr>'Crédito Público'!Área_de_impresión</vt:lpstr>
      <vt:lpstr>DABS!Área_de_impresión</vt:lpstr>
      <vt:lpstr>DARH!Área_de_impresión</vt:lpstr>
      <vt:lpstr>DFH!Área_de_impresión</vt:lpstr>
      <vt:lpstr>DGAPF!Área_de_impresión</vt:lpstr>
      <vt:lpstr>DGPLT!Área_de_impresión</vt:lpstr>
      <vt:lpstr>DPD!Área_de_impresión</vt:lpstr>
      <vt:lpstr>DRI!Área_de_impresión</vt:lpstr>
      <vt:lpstr>PETROCARIBE!Área_de_impresión</vt:lpstr>
      <vt:lpstr>'Casinos 2020'!Títulos_a_imprimir</vt:lpstr>
      <vt:lpstr>'Crédito Público'!Títulos_a_imprimir</vt:lpstr>
      <vt:lpstr>DABS!Títulos_a_imprimir</vt:lpstr>
      <vt:lpstr>DARF!Títulos_a_imprimir</vt:lpstr>
      <vt:lpstr>DARH!Títulos_a_imprimir</vt:lpstr>
      <vt:lpstr>DC!Títulos_a_imprimir</vt:lpstr>
      <vt:lpstr>DGAPF!Títulos_a_imprimir</vt:lpstr>
      <vt:lpstr>DGPLT!Títulos_a_imprimir</vt:lpstr>
      <vt:lpstr>DJ!Títulos_a_imprimir</vt:lpstr>
      <vt:lpstr>DPD!Títulos_a_imprimir</vt:lpstr>
      <vt:lpstr>DRI!Títulos_a_imprimir</vt:lpstr>
      <vt:lpstr>OAI!Títulos_a_imprimir</vt:lpstr>
      <vt:lpstr>ORN!Títulos_a_imprimir</vt:lpstr>
      <vt:lpstr>PETROCARIBE!Títulos_a_imprimir</vt:lpstr>
      <vt:lpstr>'Viceministerio de Monitoreo'!Títulos_a_imprimir</vt:lpstr>
      <vt:lpstr>VTEC!Títulos_a_imprimir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Lora Maldonado</dc:creator>
  <cp:lastModifiedBy>Faridis Calderon</cp:lastModifiedBy>
  <dcterms:created xsi:type="dcterms:W3CDTF">2019-12-10T12:56:11Z</dcterms:created>
  <dcterms:modified xsi:type="dcterms:W3CDTF">2020-01-10T14:37:43Z</dcterms:modified>
</cp:coreProperties>
</file>